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75" yWindow="10170" windowWidth="5625" windowHeight="1290" tabRatio="869"/>
  </bookViews>
  <sheets>
    <sheet name="Lead" sheetId="1" r:id="rId1"/>
    <sheet name="Annualized Var  Power Costs" sheetId="17" r:id="rId2"/>
    <sheet name="Test Yr vs As Filed Amort E" sheetId="25" r:id="rId3"/>
    <sheet name="ERF Prod Factor" sheetId="8" r:id="rId4"/>
    <sheet name="UE-180282 GRC Orig" sheetId="4" r:id="rId5"/>
    <sheet name="Summary Normal Monthly kWh" sheetId="26" r:id="rId6"/>
    <sheet name="F2016 Delivered Load" sheetId="14" r:id="rId7"/>
    <sheet name="Tax and Benefits" sheetId="6" r:id="rId8"/>
    <sheet name="Brkr Fee, MO Tax, Centrlia, EIM" sheetId="2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www1" localSheetId="2"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2" hidden="1">[2]ConsolidatingPL!#REF!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www1" localSheetId="2" hidden="1">{#N/A,#N/A,FALSE,"schA"}</definedName>
    <definedName name="__www1" hidden="1">{#N/A,#N/A,FALSE,"schA"}</definedName>
    <definedName name="_1__123Graph_ABUDG6_D_ESCRPR" hidden="1">[1]Quant!$D$71:$O$71</definedName>
    <definedName name="_2__123Graph_ABUDG6_Dtons_inv" localSheetId="2" hidden="1">[3]Quant!#REF!</definedName>
    <definedName name="_2__123Graph_ABUDG6_Dtons_inv" hidden="1">[3]Quant!#REF!</definedName>
    <definedName name="_3__123Graph_ABUDG6_Dtons_inv" localSheetId="2" hidden="1">[4]Quant!#REF!</definedName>
    <definedName name="_3__123Graph_ABUDG6_Dtons_inv" hidden="1">[4]Quant!#REF!</definedName>
    <definedName name="_3__123Graph_BBUDG6_D_ESCRPR" hidden="1">[1]Quant!$D$72:$O$72</definedName>
    <definedName name="_4__123Graph_ABUDG6_Dtons_inv" localSheetId="2"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localSheetId="2" hidden="1">'[6]2012 Area AB BudgetSummary'!#REF!</definedName>
    <definedName name="_6__123Graph_CBUDG6_D_ESCRPR" hidden="1">'[6]2012 Area AB BudgetSummary'!#REF!</definedName>
    <definedName name="_6__123Graph_DBUDG6_D_ESCRPR" hidden="1">[1]Quant!$D$88:$O$88</definedName>
    <definedName name="_7__123Graph_CBUDG6_D_ESCRPR" localSheetId="2" hidden="1">'[5]Area D 2011'!#REF!</definedName>
    <definedName name="_7__123Graph_CBUDG6_D_ESCRPR" hidden="1">'[5]Area D 2011'!#REF!</definedName>
    <definedName name="_7__123Graph_DBUDG6_D_ESCRPR" localSheetId="2" hidden="1">'[6]2012 Area AB BudgetSummary'!#REF!</definedName>
    <definedName name="_7__123Graph_DBUDG6_D_ESCRPR" hidden="1">'[6]2012 Area AB BudgetSummary'!#REF!</definedName>
    <definedName name="_7__123Graph_XBUDG6_D_ESCRPR" hidden="1">[1]Quant!$D$5:$O$5</definedName>
    <definedName name="_8__123Graph_DBUDG6_D_ESCRPR" localSheetId="2" hidden="1">'[5]Area D 2011'!#REF!</definedName>
    <definedName name="_8__123Graph_DBUDG6_D_ESCRPR" hidden="1">'[5]Area D 2011'!#REF!</definedName>
    <definedName name="_8__123Graph_XBUDG6_Dtons_inv" hidden="1">[1]Quant!$D$5:$O$5</definedName>
    <definedName name="_Fill" localSheetId="2" hidden="1">#REF!</definedName>
    <definedName name="_Fill" hidden="1">#REF!</definedName>
    <definedName name="_xlnm._FilterDatabase" localSheetId="2" hidden="1">'Test Yr vs As Filed Amort E'!$A$3:$Z$35</definedName>
    <definedName name="_Key1" localSheetId="2" hidden="1">#REF!</definedName>
    <definedName name="_Key1" hidden="1">#REF!</definedName>
    <definedName name="_Key2" localSheetId="2" hidden="1">#REF!</definedName>
    <definedName name="_Key2" hidden="1">#REF!</definedName>
    <definedName name="_Parse_In" localSheetId="2" hidden="1">#REF!</definedName>
    <definedName name="_Parse_In" hidden="1">#REF!</definedName>
    <definedName name="_six6" localSheetId="2" hidden="1">{#N/A,#N/A,FALSE,"CRPT";#N/A,#N/A,FALSE,"TREND";#N/A,#N/A,FALSE,"%Curve"}</definedName>
    <definedName name="_six6" hidden="1">{#N/A,#N/A,FALSE,"CRPT";#N/A,#N/A,FALSE,"TREND";#N/A,#N/A,FALSE,"%Curve"}</definedName>
    <definedName name="_www1" localSheetId="2" hidden="1">{#N/A,#N/A,FALSE,"schA"}</definedName>
    <definedName name="_www1" hidden="1">{#N/A,#N/A,FALSE,"schA"}</definedName>
    <definedName name="a" localSheetId="2" hidden="1">{#N/A,#N/A,FALSE,"Coversheet";#N/A,#N/A,FALSE,"QA"}</definedName>
    <definedName name="a" hidden="1">{#N/A,#N/A,FALSE,"Coversheet";#N/A,#N/A,FALSE,"QA"}</definedName>
    <definedName name="aaa"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b" localSheetId="2" hidden="1">{#N/A,#N/A,FALSE,"Coversheet";#N/A,#N/A,FALSE,"QA"}</definedName>
    <definedName name="b" hidden="1">{#N/A,#N/A,FALSE,"Coversheet";#N/A,#N/A,FALSE,"QA"}</definedName>
    <definedName name="BL" localSheetId="2" hidden="1">{#N/A,#N/A,FALSE,"Cover Sheet";"Use of Equipment",#N/A,FALSE,"Area C";"Equipment Hours",#N/A,FALSE,"All";"Summary",#N/A,FALSE,"All"}</definedName>
    <definedName name="BL" hidden="1">{#N/A,#N/A,FALSE,"Cover Sheet";"Use of Equipment",#N/A,FALSE,"Area C";"Equipment Hours",#N/A,FALSE,"All";"Summary",#N/A,FALSE,"All"}</definedName>
    <definedName name="blet" localSheetId="2" hidden="1">{#N/A,#N/A,FALSE,"Cover Sheet";"Use of Equipment",#N/A,FALSE,"Area C";"Equipment Hours",#N/A,FALSE,"All";"Summary",#N/A,FALSE,"All"}</definedName>
    <definedName name="blet" hidden="1">{#N/A,#N/A,FALSE,"Cover Sheet";"Use of Equipment",#N/A,FALSE,"Area C";"Equipment Hours",#N/A,FALSE,"All";"Summary",#N/A,FALSE,"All"}</definedName>
    <definedName name="bleth" localSheetId="2" hidden="1">{#N/A,#N/A,FALSE,"Cover Sheet";"Use of Equipment",#N/A,FALSE,"Area C";"Equipment Hours",#N/A,FALSE,"All";"Summary",#N/A,FALSE,"All"}</definedName>
    <definedName name="bleth" hidden="1">{#N/A,#N/A,FALSE,"Cover Sheet";"Use of Equipment",#N/A,FALSE,"Area C";"Equipment Hours",#N/A,FALSE,"All";"Summary",#N/A,FALSE,"All"}</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FIT" localSheetId="2" hidden="1">{#N/A,#N/A,FALSE,"Coversheet";#N/A,#N/A,FALSE,"QA"}</definedName>
    <definedName name="DFIT" hidden="1">{#N/A,#N/A,FALSE,"Coversheet";#N/A,#N/A,FALSE,"QA"}</definedName>
    <definedName name="ee" localSheetId="2" hidden="1">{#N/A,#N/A,FALSE,"Month ";#N/A,#N/A,FALSE,"YTD";#N/A,#N/A,FALSE,"12 mo ended"}</definedName>
    <definedName name="ee" hidden="1">{#N/A,#N/A,FALSE,"Month ";#N/A,#N/A,FALSE,"YTD";#N/A,#N/A,FALSE,"12 mo ended"}</definedName>
    <definedName name="Estimate" localSheetId="2" hidden="1">{#N/A,#N/A,FALSE,"Summ";#N/A,#N/A,FALSE,"General"}</definedName>
    <definedName name="Estimate" hidden="1">{#N/A,#N/A,FALSE,"Summ";#N/A,#N/A,FALSE,"General"}</definedName>
    <definedName name="ex" localSheetId="2" hidden="1">{#N/A,#N/A,FALSE,"Summ";#N/A,#N/A,FALSE,"General"}</definedName>
    <definedName name="ex" hidden="1">{#N/A,#N/A,FALSE,"Summ";#N/A,#N/A,FALSE,"General"}</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gary" localSheetId="2" hidden="1">{#N/A,#N/A,FALSE,"Cover Sheet";"Use of Equipment",#N/A,FALSE,"Area C";"Equipment Hours",#N/A,FALSE,"All";"Summary",#N/A,FALSE,"All"}</definedName>
    <definedName name="gary" hidden="1">{#N/A,#N/A,FALSE,"Cover Sheet";"Use of Equipment",#N/A,FALSE,"Area C";"Equipment Hours",#N/A,FALSE,"All";"Summary",#N/A,FALSE,"All"}</definedName>
    <definedName name="HTML_Control" localSheetId="2" hidden="1">{"'Sheet1'!$A$1:$J$121"}</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2" hidden="1">{#N/A,#N/A,FALSE,"Coversheet";#N/A,#N/A,FALSE,"QA"}</definedName>
    <definedName name="lookup" hidden="1">{#N/A,#N/A,FALSE,"Coversheet";#N/A,#N/A,FALSE,"QA"}</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hidden="1">{#N/A,#N/A,FALSE,"Summ";#N/A,#N/A,FALSE,"General"}</definedName>
    <definedName name="NOYT" localSheetId="2" hidden="1">{#N/A,#N/A,FALSE,"Cover Sheet";"Use of Equipment",#N/A,FALSE,"Area C";"Equipment Hours",#N/A,FALSE,"All";"Summary",#N/A,FALSE,"All"}</definedName>
    <definedName name="NOYT" hidden="1">{#N/A,#N/A,FALSE,"Cover Sheet";"Use of Equipment",#N/A,FALSE,"Area C";"Equipment Hours",#N/A,FALSE,"All";"Summary",#N/A,FALSE,"All"}</definedName>
    <definedName name="qqq" localSheetId="2" hidden="1">{#N/A,#N/A,FALSE,"schA"}</definedName>
    <definedName name="qqq" hidden="1">{#N/A,#N/A,FALSE,"schA"}</definedName>
    <definedName name="rec_weco_gl_contract_aug99"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2" hidden="1">{#N/A,#N/A,FALSE,"Cover Sheet";"Use of Equipment",#N/A,FALSE,"Area C";"Equipment Hours",#N/A,FALSE,"All";"Summary",#N/A,FALSE,"All"}</definedName>
    <definedName name="sue" hidden="1">{#N/A,#N/A,FALSE,"Cover Sheet";"Use of Equipment",#N/A,FALSE,"Area C";"Equipment Hours",#N/A,FALSE,"All";"Summary",#N/A,FALSE,"All"}</definedName>
    <definedName name="susan" localSheetId="2" hidden="1">{#N/A,#N/A,FALSE,"Cover Sheet";"Use of Equipment",#N/A,FALSE,"Area C";"Equipment Hours",#N/A,FALSE,"All";"Summary",#N/A,FALSE,"All"}</definedName>
    <definedName name="susan" hidden="1">{#N/A,#N/A,FALSE,"Cover Sheet";"Use of Equipment",#N/A,FALSE,"Area C";"Equipment Hours",#N/A,FALSE,"All";"Summary",#N/A,FALSE,"All"}</definedName>
    <definedName name="TEMP" localSheetId="2" hidden="1">{#N/A,#N/A,FALSE,"Summ";#N/A,#N/A,FALSE,"General"}</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u" localSheetId="2" hidden="1">{#N/A,#N/A,FALSE,"Coversheet";#N/A,#N/A,FALSE,"QA"}</definedName>
    <definedName name="u" hidden="1">{#N/A,#N/A,FALSE,"Coversheet";#N/A,#N/A,FALSE,"QA"}</definedName>
    <definedName name="v" localSheetId="2" hidden="1">{#N/A,#N/A,FALSE,"Coversheet";#N/A,#N/A,FALSE,"QA"}</definedName>
    <definedName name="v" hidden="1">{#N/A,#N/A,FALSE,"Coversheet";#N/A,#N/A,FALSE,"QA"}</definedName>
    <definedName name="w" localSheetId="2" hidden="1">{#N/A,#N/A,FALSE,"Schedule F";#N/A,#N/A,FALSE,"Schedule G"}</definedName>
    <definedName name="w" hidden="1">{#N/A,#N/A,FALSE,"Schedule F";#N/A,#N/A,FALSE,"Schedule G"}</definedName>
    <definedName name="we" localSheetId="2"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nual._.Cost._.Adjustment."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2"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2" hidden="1">{#N/A,#N/A,FALSE,"Cost Adjustment "}</definedName>
    <definedName name="wrn.Cost._.Adjustment." hidden="1">{#N/A,#N/A,FALSE,"Cost Adjustment "}</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Depreciation." localSheetId="2"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orecast." localSheetId="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ining._.Flexibility." localSheetId="2"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localSheetId="2"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2"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emi._.Annual._.Cost._.Adj." localSheetId="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2"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test." localSheetId="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z" localSheetId="2" hidden="1">{#N/A,#N/A,FALSE,"Coversheet";#N/A,#N/A,FALSE,"QA"}</definedName>
    <definedName name="z" hidden="1">{#N/A,#N/A,FALSE,"Coversheet";#N/A,#N/A,FALSE,"QA"}</definedName>
    <definedName name="zzz"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45621"/>
</workbook>
</file>

<file path=xl/calcChain.xml><?xml version="1.0" encoding="utf-8"?>
<calcChain xmlns="http://schemas.openxmlformats.org/spreadsheetml/2006/main">
  <c r="M20" i="17" l="1"/>
  <c r="L20" i="17"/>
  <c r="K20" i="17"/>
  <c r="J20" i="17"/>
  <c r="I20" i="17"/>
  <c r="H20" i="17"/>
  <c r="G20" i="17"/>
  <c r="F20" i="17"/>
  <c r="E20" i="17"/>
  <c r="D20" i="17"/>
  <c r="C20" i="17"/>
  <c r="B20" i="17"/>
  <c r="H18" i="8"/>
  <c r="G18" i="8"/>
  <c r="F18" i="8"/>
  <c r="E18" i="8"/>
  <c r="D18" i="8"/>
  <c r="C18" i="8"/>
  <c r="G14" i="17"/>
  <c r="F14" i="17"/>
  <c r="E14" i="17"/>
  <c r="D14" i="17"/>
  <c r="C14" i="17"/>
  <c r="B14" i="17"/>
  <c r="G13" i="17"/>
  <c r="F13" i="17"/>
  <c r="E13" i="17"/>
  <c r="D13" i="17"/>
  <c r="C13" i="17"/>
  <c r="B13" i="17"/>
  <c r="G12" i="17"/>
  <c r="F12" i="17"/>
  <c r="E12" i="17"/>
  <c r="D12" i="17"/>
  <c r="C12" i="17"/>
  <c r="B12" i="17"/>
  <c r="G9" i="17"/>
  <c r="F9" i="17"/>
  <c r="E9" i="17"/>
  <c r="D9" i="17"/>
  <c r="C9" i="17"/>
  <c r="B9" i="17"/>
  <c r="C14" i="1"/>
  <c r="H33" i="8" l="1"/>
  <c r="H32" i="8"/>
  <c r="H31" i="8"/>
  <c r="H28" i="8"/>
  <c r="H27" i="8"/>
  <c r="G33" i="8"/>
  <c r="G32" i="8"/>
  <c r="G31" i="8"/>
  <c r="G28" i="8"/>
  <c r="G27" i="8"/>
  <c r="F28" i="8"/>
  <c r="F31" i="8"/>
  <c r="F32" i="8"/>
  <c r="F33" i="8"/>
  <c r="F27" i="8"/>
  <c r="E33" i="8"/>
  <c r="E32" i="8"/>
  <c r="E31" i="8"/>
  <c r="E28" i="8"/>
  <c r="E27" i="8"/>
  <c r="D33" i="8"/>
  <c r="D32" i="8"/>
  <c r="D31" i="8"/>
  <c r="D28" i="8"/>
  <c r="D27" i="8"/>
  <c r="C27" i="8"/>
  <c r="C33" i="8"/>
  <c r="C32" i="8"/>
  <c r="C31" i="8"/>
  <c r="C28" i="8"/>
  <c r="H16" i="8" l="1"/>
  <c r="G16" i="8"/>
  <c r="F16" i="8"/>
  <c r="E16" i="8"/>
  <c r="D16" i="8"/>
  <c r="C16" i="8"/>
  <c r="D26" i="1" l="1"/>
  <c r="C26" i="1"/>
  <c r="A25" i="1"/>
  <c r="A26" i="1" s="1"/>
  <c r="A9" i="1" l="1"/>
  <c r="A10" i="1" s="1"/>
  <c r="A11" i="1" s="1"/>
  <c r="A12" i="1" s="1"/>
  <c r="A13" i="1" s="1"/>
  <c r="A14" i="1" s="1"/>
  <c r="A15" i="1" s="1"/>
  <c r="A16" i="1" s="1"/>
  <c r="A17" i="1" s="1"/>
  <c r="A18" i="1" s="1"/>
  <c r="A19" i="1" s="1"/>
  <c r="A20" i="1" s="1"/>
  <c r="A21" i="1" s="1"/>
  <c r="A22" i="1" s="1"/>
  <c r="A23" i="1" s="1"/>
  <c r="A24" i="1" s="1"/>
  <c r="A27" i="1" s="1"/>
  <c r="C44" i="8" l="1" a="1"/>
  <c r="C45" i="8" s="1"/>
  <c r="C38" i="8" a="1"/>
  <c r="C39" i="8" s="1"/>
  <c r="O81" i="26"/>
  <c r="M81" i="26"/>
  <c r="K81" i="26"/>
  <c r="I81" i="26"/>
  <c r="G81" i="26"/>
  <c r="E81" i="26"/>
  <c r="P80" i="26"/>
  <c r="P81" i="26" s="1"/>
  <c r="O80" i="26"/>
  <c r="N80" i="26"/>
  <c r="N81" i="26" s="1"/>
  <c r="M80" i="26"/>
  <c r="L80" i="26"/>
  <c r="L81" i="26" s="1"/>
  <c r="K80" i="26"/>
  <c r="J80" i="26"/>
  <c r="J81" i="26" s="1"/>
  <c r="I80" i="26"/>
  <c r="H80" i="26"/>
  <c r="H81" i="26" s="1"/>
  <c r="G80" i="26"/>
  <c r="F80" i="26"/>
  <c r="F81" i="26" s="1"/>
  <c r="E80" i="26"/>
  <c r="D79" i="26"/>
  <c r="D78" i="26"/>
  <c r="D77" i="26"/>
  <c r="D76" i="26"/>
  <c r="D75" i="26"/>
  <c r="D74" i="26"/>
  <c r="D73" i="26"/>
  <c r="D72" i="26"/>
  <c r="D71" i="26"/>
  <c r="D70" i="26"/>
  <c r="D69" i="26"/>
  <c r="D68" i="26"/>
  <c r="D67" i="26"/>
  <c r="D66" i="26"/>
  <c r="D65" i="26"/>
  <c r="P63" i="26"/>
  <c r="N63" i="26"/>
  <c r="L63" i="26"/>
  <c r="J63" i="26"/>
  <c r="H63" i="26"/>
  <c r="F63" i="26"/>
  <c r="D63" i="26"/>
  <c r="P62" i="26"/>
  <c r="O62" i="26"/>
  <c r="O63" i="26" s="1"/>
  <c r="N62" i="26"/>
  <c r="M62" i="26"/>
  <c r="M63" i="26" s="1"/>
  <c r="L62" i="26"/>
  <c r="K62" i="26"/>
  <c r="K63" i="26" s="1"/>
  <c r="J62" i="26"/>
  <c r="I62" i="26"/>
  <c r="I63" i="26" s="1"/>
  <c r="H62" i="26"/>
  <c r="G62" i="26"/>
  <c r="G63" i="26" s="1"/>
  <c r="F62" i="26"/>
  <c r="E62" i="26"/>
  <c r="E63" i="26" s="1"/>
  <c r="B62" i="26"/>
  <c r="B80" i="26" s="1"/>
  <c r="D61" i="26"/>
  <c r="B61" i="26"/>
  <c r="B79" i="26" s="1"/>
  <c r="D60" i="26"/>
  <c r="B60" i="26"/>
  <c r="B78" i="26" s="1"/>
  <c r="D59" i="26"/>
  <c r="B59" i="26"/>
  <c r="B77" i="26" s="1"/>
  <c r="D58" i="26"/>
  <c r="B58" i="26"/>
  <c r="B76" i="26" s="1"/>
  <c r="D57" i="26"/>
  <c r="B57" i="26"/>
  <c r="B75" i="26" s="1"/>
  <c r="D56" i="26"/>
  <c r="B56" i="26"/>
  <c r="B74" i="26" s="1"/>
  <c r="D55" i="26"/>
  <c r="B55" i="26"/>
  <c r="B73" i="26" s="1"/>
  <c r="D54" i="26"/>
  <c r="B54" i="26"/>
  <c r="B72" i="26" s="1"/>
  <c r="D53" i="26"/>
  <c r="B53" i="26"/>
  <c r="B71" i="26" s="1"/>
  <c r="D52" i="26"/>
  <c r="B52" i="26"/>
  <c r="B70" i="26" s="1"/>
  <c r="D51" i="26"/>
  <c r="B51" i="26"/>
  <c r="B69" i="26" s="1"/>
  <c r="D50" i="26"/>
  <c r="B50" i="26"/>
  <c r="B68" i="26" s="1"/>
  <c r="D49" i="26"/>
  <c r="B49" i="26"/>
  <c r="B67" i="26" s="1"/>
  <c r="D48" i="26"/>
  <c r="B48" i="26"/>
  <c r="B66" i="26" s="1"/>
  <c r="D47" i="26"/>
  <c r="D62" i="26" s="1"/>
  <c r="B47" i="26"/>
  <c r="B65" i="26" s="1"/>
  <c r="O45" i="26"/>
  <c r="M45" i="26"/>
  <c r="K45" i="26"/>
  <c r="I45" i="26"/>
  <c r="G45" i="26"/>
  <c r="E45" i="26"/>
  <c r="P44" i="26"/>
  <c r="P45" i="26" s="1"/>
  <c r="O44" i="26"/>
  <c r="N44" i="26"/>
  <c r="N45" i="26" s="1"/>
  <c r="M44" i="26"/>
  <c r="L44" i="26"/>
  <c r="L45" i="26" s="1"/>
  <c r="K44" i="26"/>
  <c r="J44" i="26"/>
  <c r="J45" i="26" s="1"/>
  <c r="I44" i="26"/>
  <c r="H44" i="26"/>
  <c r="H45" i="26" s="1"/>
  <c r="G44" i="26"/>
  <c r="F44" i="26"/>
  <c r="F45" i="26" s="1"/>
  <c r="E44" i="26"/>
  <c r="B44" i="26"/>
  <c r="D43" i="26"/>
  <c r="B43" i="26"/>
  <c r="D42" i="26"/>
  <c r="B42" i="26"/>
  <c r="D41" i="26"/>
  <c r="B41" i="26"/>
  <c r="D40" i="26"/>
  <c r="B40" i="26"/>
  <c r="D39" i="26"/>
  <c r="B39" i="26"/>
  <c r="D38" i="26"/>
  <c r="B38" i="26"/>
  <c r="D37" i="26"/>
  <c r="B37" i="26"/>
  <c r="D36" i="26"/>
  <c r="B36" i="26"/>
  <c r="D35" i="26"/>
  <c r="B35" i="26"/>
  <c r="D34" i="26"/>
  <c r="B34" i="26"/>
  <c r="D33" i="26"/>
  <c r="B33" i="26"/>
  <c r="D32" i="26"/>
  <c r="B32" i="26"/>
  <c r="D31" i="26"/>
  <c r="B31" i="26"/>
  <c r="D30" i="26"/>
  <c r="B30" i="26"/>
  <c r="D29" i="26"/>
  <c r="B29" i="26"/>
  <c r="P25" i="26"/>
  <c r="O25" i="26"/>
  <c r="N25" i="26"/>
  <c r="M25" i="26"/>
  <c r="L25" i="26"/>
  <c r="K25" i="26"/>
  <c r="J25" i="26"/>
  <c r="I25" i="26"/>
  <c r="H25" i="26"/>
  <c r="G25" i="26"/>
  <c r="F25" i="26"/>
  <c r="E25" i="26"/>
  <c r="P24" i="26"/>
  <c r="O24" i="26"/>
  <c r="N24" i="26"/>
  <c r="M24" i="26"/>
  <c r="L24" i="26"/>
  <c r="K24" i="26"/>
  <c r="J24" i="26"/>
  <c r="I24" i="26"/>
  <c r="H24" i="26"/>
  <c r="G24" i="26"/>
  <c r="F24" i="26"/>
  <c r="E24" i="26"/>
  <c r="D24" i="26"/>
  <c r="P23" i="26"/>
  <c r="O23" i="26"/>
  <c r="N23" i="26"/>
  <c r="M23" i="26"/>
  <c r="L23" i="26"/>
  <c r="K23" i="26"/>
  <c r="J23" i="26"/>
  <c r="I23" i="26"/>
  <c r="H23" i="26"/>
  <c r="G23" i="26"/>
  <c r="F23" i="26"/>
  <c r="E23" i="26"/>
  <c r="P22" i="26"/>
  <c r="O22" i="26"/>
  <c r="N22" i="26"/>
  <c r="M22" i="26"/>
  <c r="L22" i="26"/>
  <c r="K22" i="26"/>
  <c r="J22" i="26"/>
  <c r="I22" i="26"/>
  <c r="H22" i="26"/>
  <c r="G22" i="26"/>
  <c r="F22" i="26"/>
  <c r="E22" i="26"/>
  <c r="D22" i="26"/>
  <c r="P21" i="26"/>
  <c r="O21" i="26"/>
  <c r="N21" i="26"/>
  <c r="M21" i="26"/>
  <c r="L21" i="26"/>
  <c r="K21" i="26"/>
  <c r="J21" i="26"/>
  <c r="I21" i="26"/>
  <c r="H21" i="26"/>
  <c r="G21" i="26"/>
  <c r="F21" i="26"/>
  <c r="E21" i="26"/>
  <c r="D21" i="26" s="1"/>
  <c r="P20" i="26"/>
  <c r="O20" i="26"/>
  <c r="N20" i="26"/>
  <c r="M20" i="26"/>
  <c r="L20" i="26"/>
  <c r="K20" i="26"/>
  <c r="J20" i="26"/>
  <c r="I20" i="26"/>
  <c r="H20" i="26"/>
  <c r="G20" i="26"/>
  <c r="F20" i="26"/>
  <c r="D20" i="26" s="1"/>
  <c r="E20" i="26"/>
  <c r="P19" i="26"/>
  <c r="O19" i="26"/>
  <c r="N19" i="26"/>
  <c r="M19" i="26"/>
  <c r="L19" i="26"/>
  <c r="K19" i="26"/>
  <c r="J19" i="26"/>
  <c r="I19" i="26"/>
  <c r="H19" i="26"/>
  <c r="G19" i="26"/>
  <c r="F19" i="26"/>
  <c r="E19" i="26"/>
  <c r="D19" i="26" s="1"/>
  <c r="P18" i="26"/>
  <c r="O18" i="26"/>
  <c r="N18" i="26"/>
  <c r="M18" i="26"/>
  <c r="L18" i="26"/>
  <c r="K18" i="26"/>
  <c r="J18" i="26"/>
  <c r="I18" i="26"/>
  <c r="H18" i="26"/>
  <c r="G18" i="26"/>
  <c r="F18" i="26"/>
  <c r="E18" i="26"/>
  <c r="D18" i="26" s="1"/>
  <c r="P17" i="26"/>
  <c r="O17" i="26"/>
  <c r="N17" i="26"/>
  <c r="M17" i="26"/>
  <c r="L17" i="26"/>
  <c r="K17" i="26"/>
  <c r="J17" i="26"/>
  <c r="I17" i="26"/>
  <c r="H17" i="26"/>
  <c r="G17" i="26"/>
  <c r="D17" i="26" s="1"/>
  <c r="F17" i="26"/>
  <c r="E17" i="26"/>
  <c r="P16" i="26"/>
  <c r="O16" i="26"/>
  <c r="N16" i="26"/>
  <c r="M16" i="26"/>
  <c r="L16" i="26"/>
  <c r="K16" i="26"/>
  <c r="J16" i="26"/>
  <c r="I16" i="26"/>
  <c r="H16" i="26"/>
  <c r="G16" i="26"/>
  <c r="F16" i="26"/>
  <c r="D16" i="26" s="1"/>
  <c r="E16" i="26"/>
  <c r="P15" i="26"/>
  <c r="O15" i="26"/>
  <c r="N15" i="26"/>
  <c r="M15" i="26"/>
  <c r="L15" i="26"/>
  <c r="K15" i="26"/>
  <c r="J15" i="26"/>
  <c r="I15" i="26"/>
  <c r="H15" i="26"/>
  <c r="G15" i="26"/>
  <c r="F15" i="26"/>
  <c r="E15" i="26"/>
  <c r="D15" i="26" s="1"/>
  <c r="P14" i="26"/>
  <c r="O14" i="26"/>
  <c r="N14" i="26"/>
  <c r="M14" i="26"/>
  <c r="L14" i="26"/>
  <c r="K14" i="26"/>
  <c r="J14" i="26"/>
  <c r="I14" i="26"/>
  <c r="H14" i="26"/>
  <c r="G14" i="26"/>
  <c r="F14" i="26"/>
  <c r="D14" i="26" s="1"/>
  <c r="E14" i="26"/>
  <c r="P13" i="26"/>
  <c r="P26" i="26" s="1"/>
  <c r="O13" i="26"/>
  <c r="N13" i="26"/>
  <c r="M13" i="26"/>
  <c r="L13" i="26"/>
  <c r="K13" i="26"/>
  <c r="J13" i="26"/>
  <c r="I13" i="26"/>
  <c r="H13" i="26"/>
  <c r="D13" i="26" s="1"/>
  <c r="G13" i="26"/>
  <c r="F13" i="26"/>
  <c r="E13" i="26"/>
  <c r="P12" i="26"/>
  <c r="O12" i="26"/>
  <c r="N12" i="26"/>
  <c r="N26" i="26" s="1"/>
  <c r="M12" i="26"/>
  <c r="L12" i="26"/>
  <c r="L26" i="26" s="1"/>
  <c r="K12" i="26"/>
  <c r="J12" i="26"/>
  <c r="I12" i="26"/>
  <c r="H12" i="26"/>
  <c r="G12" i="26"/>
  <c r="F12" i="26"/>
  <c r="F26" i="26" s="1"/>
  <c r="E12" i="26"/>
  <c r="P11" i="26"/>
  <c r="O11" i="26"/>
  <c r="N11" i="26"/>
  <c r="M11" i="26"/>
  <c r="M26" i="26" s="1"/>
  <c r="M27" i="26" s="1"/>
  <c r="L11" i="26"/>
  <c r="K11" i="26"/>
  <c r="J11" i="26"/>
  <c r="J26" i="26" s="1"/>
  <c r="I11" i="26"/>
  <c r="I26" i="26" s="1"/>
  <c r="I27" i="26" s="1"/>
  <c r="H11" i="26"/>
  <c r="G11" i="26"/>
  <c r="F11" i="26"/>
  <c r="E11" i="26"/>
  <c r="A9" i="26"/>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C42" i="8" l="1"/>
  <c r="C48" i="8"/>
  <c r="C41" i="8"/>
  <c r="C47" i="8"/>
  <c r="C38" i="8"/>
  <c r="C44" i="8"/>
  <c r="C46" i="8"/>
  <c r="C49" i="8"/>
  <c r="C40" i="8"/>
  <c r="C43" i="8"/>
  <c r="L8" i="26"/>
  <c r="L27" i="26"/>
  <c r="P8" i="26"/>
  <c r="P27" i="26"/>
  <c r="J27" i="26"/>
  <c r="J8" i="26"/>
  <c r="F27" i="26"/>
  <c r="F8" i="26"/>
  <c r="N27" i="26"/>
  <c r="N8" i="26"/>
  <c r="H26" i="26"/>
  <c r="K26" i="26"/>
  <c r="D12" i="26"/>
  <c r="I8" i="26"/>
  <c r="D23" i="26"/>
  <c r="D11" i="26"/>
  <c r="E26" i="26"/>
  <c r="D44" i="26"/>
  <c r="D80" i="26"/>
  <c r="M8" i="26"/>
  <c r="G26" i="26"/>
  <c r="O26" i="26"/>
  <c r="D25" i="26"/>
  <c r="D81" i="26" l="1"/>
  <c r="H8" i="26"/>
  <c r="H27" i="26"/>
  <c r="D26" i="26"/>
  <c r="D27" i="26" s="1"/>
  <c r="K27" i="26"/>
  <c r="K8" i="26"/>
  <c r="O27" i="26"/>
  <c r="O8" i="26"/>
  <c r="D45" i="26"/>
  <c r="G27" i="26"/>
  <c r="G8" i="26"/>
  <c r="E27" i="26"/>
  <c r="E8" i="26"/>
  <c r="D8" i="26" l="1"/>
  <c r="D17" i="1" l="1"/>
  <c r="C17" i="1"/>
  <c r="K44" i="25"/>
  <c r="Z35" i="25"/>
  <c r="Y35" i="25"/>
  <c r="X35" i="25"/>
  <c r="W35" i="25"/>
  <c r="V35" i="25"/>
  <c r="U35" i="25"/>
  <c r="T35" i="25"/>
  <c r="S35" i="25"/>
  <c r="R35" i="25"/>
  <c r="Q35" i="25"/>
  <c r="P35" i="25"/>
  <c r="L35" i="25" s="1"/>
  <c r="M35" i="25" s="1"/>
  <c r="O35" i="25"/>
  <c r="Z34" i="25"/>
  <c r="Y34" i="25"/>
  <c r="X34" i="25"/>
  <c r="W34" i="25"/>
  <c r="V34" i="25"/>
  <c r="U34" i="25"/>
  <c r="T34" i="25"/>
  <c r="S34" i="25"/>
  <c r="R34" i="25"/>
  <c r="Q34" i="25"/>
  <c r="P34" i="25"/>
  <c r="O34" i="25"/>
  <c r="L34" i="25" s="1"/>
  <c r="M34" i="25" s="1"/>
  <c r="Z33" i="25"/>
  <c r="Y33" i="25"/>
  <c r="X33" i="25"/>
  <c r="W33" i="25"/>
  <c r="V33" i="25"/>
  <c r="U33" i="25"/>
  <c r="T33" i="25"/>
  <c r="S33" i="25"/>
  <c r="R33" i="25"/>
  <c r="Q33" i="25"/>
  <c r="P33" i="25"/>
  <c r="L33" i="25" s="1"/>
  <c r="M33" i="25" s="1"/>
  <c r="O33" i="25"/>
  <c r="Z32" i="25"/>
  <c r="Y32" i="25"/>
  <c r="X32" i="25"/>
  <c r="W32" i="25"/>
  <c r="V32" i="25"/>
  <c r="U32" i="25"/>
  <c r="T32" i="25"/>
  <c r="S32" i="25"/>
  <c r="R32" i="25"/>
  <c r="Q32" i="25"/>
  <c r="P32" i="25"/>
  <c r="O32" i="25"/>
  <c r="L32" i="25" s="1"/>
  <c r="M32" i="25" s="1"/>
  <c r="Z31" i="25"/>
  <c r="Y31" i="25"/>
  <c r="X31" i="25"/>
  <c r="W31" i="25"/>
  <c r="V31" i="25"/>
  <c r="U31" i="25"/>
  <c r="T31" i="25"/>
  <c r="S31" i="25"/>
  <c r="R31" i="25"/>
  <c r="Q31" i="25"/>
  <c r="P31" i="25"/>
  <c r="L31" i="25" s="1"/>
  <c r="M31" i="25" s="1"/>
  <c r="O31" i="25"/>
  <c r="Z30" i="25"/>
  <c r="Y30" i="25"/>
  <c r="X30" i="25"/>
  <c r="W30" i="25"/>
  <c r="V30" i="25"/>
  <c r="U30" i="25"/>
  <c r="T30" i="25"/>
  <c r="S30" i="25"/>
  <c r="R30" i="25"/>
  <c r="Q30" i="25"/>
  <c r="P30" i="25"/>
  <c r="O30" i="25"/>
  <c r="L30" i="25" s="1"/>
  <c r="M30" i="25" s="1"/>
  <c r="Z29" i="25"/>
  <c r="Y29" i="25"/>
  <c r="X29" i="25"/>
  <c r="W29" i="25"/>
  <c r="V29" i="25"/>
  <c r="U29" i="25"/>
  <c r="T29" i="25"/>
  <c r="S29" i="25"/>
  <c r="R29" i="25"/>
  <c r="Q29" i="25"/>
  <c r="P29" i="25"/>
  <c r="L29" i="25" s="1"/>
  <c r="M29" i="25" s="1"/>
  <c r="O29" i="25"/>
  <c r="Z28" i="25"/>
  <c r="Y28" i="25"/>
  <c r="X28" i="25"/>
  <c r="W28" i="25"/>
  <c r="V28" i="25"/>
  <c r="U28" i="25"/>
  <c r="T28" i="25"/>
  <c r="S28" i="25"/>
  <c r="R28" i="25"/>
  <c r="Q28" i="25"/>
  <c r="P28" i="25"/>
  <c r="O28" i="25"/>
  <c r="L28" i="25" s="1"/>
  <c r="M28" i="25" s="1"/>
  <c r="Z27" i="25"/>
  <c r="Y27" i="25"/>
  <c r="X27" i="25"/>
  <c r="W27" i="25"/>
  <c r="V27" i="25"/>
  <c r="U27" i="25"/>
  <c r="T27" i="25"/>
  <c r="S27" i="25"/>
  <c r="R27" i="25"/>
  <c r="Q27" i="25"/>
  <c r="P27" i="25"/>
  <c r="L27" i="25" s="1"/>
  <c r="M27" i="25" s="1"/>
  <c r="O27" i="25"/>
  <c r="Z26" i="25"/>
  <c r="Y26" i="25"/>
  <c r="X26" i="25"/>
  <c r="W26" i="25"/>
  <c r="V26" i="25"/>
  <c r="U26" i="25"/>
  <c r="T26" i="25"/>
  <c r="S26" i="25"/>
  <c r="R26" i="25"/>
  <c r="Q26" i="25"/>
  <c r="P26" i="25"/>
  <c r="O26" i="25"/>
  <c r="L26" i="25" s="1"/>
  <c r="M26" i="25" s="1"/>
  <c r="Z25" i="25"/>
  <c r="Y25" i="25"/>
  <c r="X25" i="25"/>
  <c r="W25" i="25"/>
  <c r="V25" i="25"/>
  <c r="U25" i="25"/>
  <c r="T25" i="25"/>
  <c r="S25" i="25"/>
  <c r="R25" i="25"/>
  <c r="Q25" i="25"/>
  <c r="P25" i="25"/>
  <c r="L25" i="25" s="1"/>
  <c r="M25" i="25" s="1"/>
  <c r="O25" i="25"/>
  <c r="Z24" i="25"/>
  <c r="Y24" i="25"/>
  <c r="X24" i="25"/>
  <c r="W24" i="25"/>
  <c r="V24" i="25"/>
  <c r="U24" i="25"/>
  <c r="T24" i="25"/>
  <c r="S24" i="25"/>
  <c r="R24" i="25"/>
  <c r="Q24" i="25"/>
  <c r="P24" i="25"/>
  <c r="O24" i="25"/>
  <c r="L24" i="25" s="1"/>
  <c r="M24" i="25" s="1"/>
  <c r="Z23" i="25"/>
  <c r="Y23" i="25"/>
  <c r="X23" i="25"/>
  <c r="W23" i="25"/>
  <c r="V23" i="25"/>
  <c r="U23" i="25"/>
  <c r="T23" i="25"/>
  <c r="S23" i="25"/>
  <c r="R23" i="25"/>
  <c r="Q23" i="25"/>
  <c r="P23" i="25"/>
  <c r="L23" i="25" s="1"/>
  <c r="M23" i="25" s="1"/>
  <c r="O23" i="25"/>
  <c r="Z22" i="25"/>
  <c r="Y22" i="25"/>
  <c r="X22" i="25"/>
  <c r="W22" i="25"/>
  <c r="V22" i="25"/>
  <c r="U22" i="25"/>
  <c r="T22" i="25"/>
  <c r="S22" i="25"/>
  <c r="R22" i="25"/>
  <c r="Q22" i="25"/>
  <c r="P22" i="25"/>
  <c r="O22" i="25"/>
  <c r="L22" i="25" s="1"/>
  <c r="M22" i="25" s="1"/>
  <c r="Z21" i="25"/>
  <c r="Y21" i="25"/>
  <c r="X21" i="25"/>
  <c r="W21" i="25"/>
  <c r="V21" i="25"/>
  <c r="U21" i="25"/>
  <c r="T21" i="25"/>
  <c r="S21" i="25"/>
  <c r="R21" i="25"/>
  <c r="Q21" i="25"/>
  <c r="P21" i="25"/>
  <c r="L21" i="25" s="1"/>
  <c r="M21" i="25" s="1"/>
  <c r="O21" i="25"/>
  <c r="Z20" i="25"/>
  <c r="Y20" i="25"/>
  <c r="X20" i="25"/>
  <c r="W20" i="25"/>
  <c r="V20" i="25"/>
  <c r="U20" i="25"/>
  <c r="T20" i="25"/>
  <c r="S20" i="25"/>
  <c r="R20" i="25"/>
  <c r="Q20" i="25"/>
  <c r="P20" i="25"/>
  <c r="O20" i="25"/>
  <c r="L20" i="25" s="1"/>
  <c r="M20" i="25" s="1"/>
  <c r="B20" i="25"/>
  <c r="Z19" i="25"/>
  <c r="Y19" i="25"/>
  <c r="X19" i="25"/>
  <c r="W19" i="25"/>
  <c r="V19" i="25"/>
  <c r="U19" i="25"/>
  <c r="T19" i="25"/>
  <c r="S19" i="25"/>
  <c r="R19" i="25"/>
  <c r="Q19" i="25"/>
  <c r="P19" i="25"/>
  <c r="O19" i="25"/>
  <c r="L19" i="25"/>
  <c r="M19" i="25" s="1"/>
  <c r="Z18" i="25"/>
  <c r="Y18" i="25"/>
  <c r="X18" i="25"/>
  <c r="W18" i="25"/>
  <c r="V18" i="25"/>
  <c r="U18" i="25"/>
  <c r="T18" i="25"/>
  <c r="S18" i="25"/>
  <c r="R18" i="25"/>
  <c r="Q18" i="25"/>
  <c r="P18" i="25"/>
  <c r="O18" i="25"/>
  <c r="L18" i="25" s="1"/>
  <c r="M18" i="25" s="1"/>
  <c r="B18" i="25"/>
  <c r="Z17" i="25"/>
  <c r="Y17" i="25"/>
  <c r="X17" i="25"/>
  <c r="W17" i="25"/>
  <c r="V17" i="25"/>
  <c r="U17" i="25"/>
  <c r="T17" i="25"/>
  <c r="S17" i="25"/>
  <c r="R17" i="25"/>
  <c r="Q17" i="25"/>
  <c r="P17" i="25"/>
  <c r="O17" i="25"/>
  <c r="L17" i="25" s="1"/>
  <c r="M17" i="25" s="1"/>
  <c r="B17" i="25"/>
  <c r="Z16" i="25"/>
  <c r="Y16" i="25"/>
  <c r="X16" i="25"/>
  <c r="W16" i="25"/>
  <c r="V16" i="25"/>
  <c r="U16" i="25"/>
  <c r="T16" i="25"/>
  <c r="S16" i="25"/>
  <c r="R16" i="25"/>
  <c r="Q16" i="25"/>
  <c r="L16" i="25" s="1"/>
  <c r="M16" i="25" s="1"/>
  <c r="P16" i="25"/>
  <c r="O16" i="25"/>
  <c r="Z15" i="25"/>
  <c r="Y15" i="25"/>
  <c r="X15" i="25"/>
  <c r="W15" i="25"/>
  <c r="V15" i="25"/>
  <c r="U15" i="25"/>
  <c r="T15" i="25"/>
  <c r="S15" i="25"/>
  <c r="R15" i="25"/>
  <c r="Q15" i="25"/>
  <c r="P15" i="25"/>
  <c r="O15" i="25"/>
  <c r="L15" i="25" s="1"/>
  <c r="M15" i="25" s="1"/>
  <c r="B15" i="25"/>
  <c r="Z14" i="25"/>
  <c r="Y14" i="25"/>
  <c r="X14" i="25"/>
  <c r="W14" i="25"/>
  <c r="V14" i="25"/>
  <c r="U14" i="25"/>
  <c r="T14" i="25"/>
  <c r="S14" i="25"/>
  <c r="R14" i="25"/>
  <c r="Q14" i="25"/>
  <c r="P14" i="25"/>
  <c r="O14" i="25"/>
  <c r="L14" i="25" s="1"/>
  <c r="M14" i="25" s="1"/>
  <c r="B14" i="25"/>
  <c r="Z13" i="25"/>
  <c r="Y13" i="25"/>
  <c r="X13" i="25"/>
  <c r="W13" i="25"/>
  <c r="V13" i="25"/>
  <c r="U13" i="25"/>
  <c r="T13" i="25"/>
  <c r="S13" i="25"/>
  <c r="R13" i="25"/>
  <c r="Q13" i="25"/>
  <c r="L13" i="25" s="1"/>
  <c r="M13" i="25" s="1"/>
  <c r="P13" i="25"/>
  <c r="O13" i="25"/>
  <c r="B13" i="25"/>
  <c r="Z12" i="25"/>
  <c r="Y12" i="25"/>
  <c r="X12" i="25"/>
  <c r="W12" i="25"/>
  <c r="V12" i="25"/>
  <c r="U12" i="25"/>
  <c r="T12" i="25"/>
  <c r="S12" i="25"/>
  <c r="R12" i="25"/>
  <c r="Q12" i="25"/>
  <c r="P12" i="25"/>
  <c r="L12" i="25" s="1"/>
  <c r="M12" i="25" s="1"/>
  <c r="O12" i="25"/>
  <c r="B12" i="25"/>
  <c r="Z11" i="25"/>
  <c r="Y11" i="25"/>
  <c r="X11" i="25"/>
  <c r="W11" i="25"/>
  <c r="V11" i="25"/>
  <c r="U11" i="25"/>
  <c r="T11" i="25"/>
  <c r="S11" i="25"/>
  <c r="R11" i="25"/>
  <c r="Q11" i="25"/>
  <c r="P11" i="25"/>
  <c r="O11" i="25"/>
  <c r="L11" i="25" s="1"/>
  <c r="M11" i="25" s="1"/>
  <c r="B11" i="25"/>
  <c r="Z10" i="25"/>
  <c r="Y10" i="25"/>
  <c r="X10" i="25"/>
  <c r="W10" i="25"/>
  <c r="V10" i="25"/>
  <c r="U10" i="25"/>
  <c r="T10" i="25"/>
  <c r="S10" i="25"/>
  <c r="R10" i="25"/>
  <c r="Q10" i="25"/>
  <c r="P10" i="25"/>
  <c r="O10" i="25"/>
  <c r="L10" i="25" s="1"/>
  <c r="M10" i="25" s="1"/>
  <c r="B10" i="25"/>
  <c r="Z9" i="25"/>
  <c r="Y9" i="25"/>
  <c r="X9" i="25"/>
  <c r="W9" i="25"/>
  <c r="V9" i="25"/>
  <c r="U9" i="25"/>
  <c r="T9" i="25"/>
  <c r="S9" i="25"/>
  <c r="R9" i="25"/>
  <c r="Q9" i="25"/>
  <c r="P9" i="25"/>
  <c r="O9" i="25"/>
  <c r="L9" i="25"/>
  <c r="M9" i="25" s="1"/>
  <c r="B9" i="25"/>
  <c r="Z8" i="25"/>
  <c r="Y8" i="25"/>
  <c r="X8" i="25"/>
  <c r="W8" i="25"/>
  <c r="V8" i="25"/>
  <c r="U8" i="25"/>
  <c r="T8" i="25"/>
  <c r="S8" i="25"/>
  <c r="R8" i="25"/>
  <c r="Q8" i="25"/>
  <c r="P8" i="25"/>
  <c r="L8" i="25" s="1"/>
  <c r="M8" i="25" s="1"/>
  <c r="O8" i="25"/>
  <c r="I8" i="25"/>
  <c r="B8" i="25"/>
  <c r="Z7" i="25"/>
  <c r="Y7" i="25"/>
  <c r="X7" i="25"/>
  <c r="W7" i="25"/>
  <c r="V7" i="25"/>
  <c r="U7" i="25"/>
  <c r="T7" i="25"/>
  <c r="S7" i="25"/>
  <c r="R7" i="25"/>
  <c r="Q7" i="25"/>
  <c r="P7" i="25"/>
  <c r="L7" i="25" s="1"/>
  <c r="M7" i="25" s="1"/>
  <c r="O7" i="25"/>
  <c r="B7" i="25"/>
  <c r="Z6" i="25"/>
  <c r="Y6" i="25"/>
  <c r="X6" i="25"/>
  <c r="W6" i="25"/>
  <c r="V6" i="25"/>
  <c r="U6" i="25"/>
  <c r="T6" i="25"/>
  <c r="S6" i="25"/>
  <c r="R6" i="25"/>
  <c r="Q6" i="25"/>
  <c r="P6" i="25"/>
  <c r="O6" i="25"/>
  <c r="L6" i="25" s="1"/>
  <c r="M6" i="25" s="1"/>
  <c r="B6" i="25"/>
  <c r="Z5" i="25"/>
  <c r="Y5" i="25"/>
  <c r="X5" i="25"/>
  <c r="W5" i="25"/>
  <c r="V5" i="25"/>
  <c r="U5" i="25"/>
  <c r="T5" i="25"/>
  <c r="S5" i="25"/>
  <c r="R5" i="25"/>
  <c r="Q5" i="25"/>
  <c r="P5" i="25"/>
  <c r="O5" i="25"/>
  <c r="L5" i="25" s="1"/>
  <c r="M5" i="25" s="1"/>
  <c r="B5" i="25"/>
  <c r="Z4" i="25"/>
  <c r="Y4" i="25"/>
  <c r="X4" i="25"/>
  <c r="W4" i="25"/>
  <c r="V4" i="25"/>
  <c r="U4" i="25"/>
  <c r="T4" i="25"/>
  <c r="S4" i="25"/>
  <c r="R4" i="25"/>
  <c r="Q4" i="25"/>
  <c r="P4" i="25"/>
  <c r="O4" i="25"/>
  <c r="L4" i="25"/>
  <c r="I4" i="25"/>
  <c r="B4" i="25"/>
  <c r="K2" i="25"/>
  <c r="L2" i="25" l="1"/>
  <c r="L44" i="25"/>
  <c r="M44" i="25" s="1"/>
  <c r="M4" i="25"/>
  <c r="M2" i="25" s="1"/>
  <c r="E26" i="1" l="1"/>
  <c r="E17" i="1"/>
  <c r="H17" i="1" l="1"/>
  <c r="D105" i="21" l="1"/>
  <c r="D104" i="21"/>
  <c r="D106" i="21" s="1"/>
  <c r="D108" i="21" s="1"/>
  <c r="D109" i="21" s="1"/>
  <c r="A99" i="21"/>
  <c r="A100" i="21" s="1"/>
  <c r="A101" i="21" s="1"/>
  <c r="A102" i="21" s="1"/>
  <c r="A103" i="21" s="1"/>
  <c r="A104" i="21" s="1"/>
  <c r="A105" i="21" s="1"/>
  <c r="A106" i="21" s="1"/>
  <c r="A108" i="21" s="1"/>
  <c r="A109" i="21" s="1"/>
  <c r="A110" i="21" s="1"/>
  <c r="E94" i="21"/>
  <c r="D94" i="21"/>
  <c r="E92" i="21"/>
  <c r="E91" i="21"/>
  <c r="E79" i="21" l="1"/>
  <c r="N32" i="21"/>
  <c r="N31" i="21"/>
  <c r="M31" i="21"/>
  <c r="L31" i="21"/>
  <c r="K31" i="21"/>
  <c r="J31" i="21"/>
  <c r="I31" i="21"/>
  <c r="H31" i="21"/>
  <c r="G31" i="21"/>
  <c r="F31" i="21"/>
  <c r="E31" i="21"/>
  <c r="D31" i="21"/>
  <c r="C31" i="21"/>
  <c r="B31" i="21"/>
  <c r="N29" i="21"/>
  <c r="M29" i="21"/>
  <c r="L29" i="21"/>
  <c r="K29" i="21"/>
  <c r="J29" i="21"/>
  <c r="I29" i="21"/>
  <c r="H29" i="21"/>
  <c r="G29" i="21"/>
  <c r="F29" i="21"/>
  <c r="E29" i="21"/>
  <c r="D29" i="21"/>
  <c r="C29" i="21"/>
  <c r="B29" i="21"/>
  <c r="N25" i="21"/>
  <c r="M25" i="21"/>
  <c r="L25" i="21"/>
  <c r="K25" i="21"/>
  <c r="J25" i="21"/>
  <c r="I25" i="21"/>
  <c r="H25" i="21"/>
  <c r="G25" i="21"/>
  <c r="F25" i="21"/>
  <c r="E25" i="21"/>
  <c r="D25" i="21"/>
  <c r="C25" i="21"/>
  <c r="B25" i="21"/>
  <c r="P65" i="14" l="1"/>
  <c r="D51" i="8" l="1"/>
  <c r="D52" i="8"/>
  <c r="D53" i="8"/>
  <c r="D54" i="8"/>
  <c r="D55" i="8"/>
  <c r="D50" i="8"/>
  <c r="T65" i="14"/>
  <c r="Q65" i="14"/>
  <c r="H40" i="8" l="1"/>
  <c r="M8" i="4" l="1"/>
  <c r="M9" i="4" s="1"/>
  <c r="M10" i="4" s="1"/>
  <c r="M11" i="4" s="1"/>
  <c r="M12" i="4" s="1"/>
  <c r="M13" i="4" s="1"/>
  <c r="M14" i="4" s="1"/>
  <c r="M15" i="4" s="1"/>
  <c r="M16" i="4" s="1"/>
  <c r="M17" i="4" s="1"/>
  <c r="M18" i="4" s="1"/>
  <c r="M19" i="4" s="1"/>
  <c r="M20" i="4" s="1"/>
  <c r="M21" i="4" s="1"/>
  <c r="M22" i="4" s="1"/>
  <c r="M23" i="4" s="1"/>
  <c r="M24" i="4" s="1"/>
  <c r="M25" i="4" s="1"/>
  <c r="M26" i="4" s="1"/>
  <c r="M27" i="4" s="1"/>
  <c r="M28" i="4" s="1"/>
  <c r="I14" i="8"/>
  <c r="I13" i="8"/>
  <c r="I12" i="8"/>
  <c r="I11" i="8"/>
  <c r="I10" i="8"/>
  <c r="I16" i="8" s="1"/>
  <c r="I9" i="8"/>
  <c r="I8" i="8"/>
  <c r="I7" i="8"/>
  <c r="D44" i="8" l="1"/>
  <c r="D46" i="8"/>
  <c r="D48" i="8"/>
  <c r="D49" i="8"/>
  <c r="D45" i="8"/>
  <c r="D47" i="8"/>
  <c r="R26" i="4"/>
  <c r="S28" i="4" s="1"/>
  <c r="S29" i="4" s="1"/>
  <c r="C18" i="4" l="1"/>
  <c r="H39" i="8"/>
  <c r="H41" i="8" l="1"/>
  <c r="H42" i="8" s="1"/>
  <c r="C24" i="8" s="1"/>
  <c r="D24" i="8" l="1"/>
  <c r="J12" i="17" s="1"/>
  <c r="M6" i="17"/>
  <c r="N6" i="17" s="1"/>
  <c r="J13" i="17"/>
  <c r="L14" i="17"/>
  <c r="L12" i="17"/>
  <c r="M14" i="17" l="1"/>
  <c r="H13" i="17"/>
  <c r="M13" i="17"/>
  <c r="L9" i="17"/>
  <c r="M12" i="17"/>
  <c r="K12" i="17"/>
  <c r="J14" i="17"/>
  <c r="I14" i="17"/>
  <c r="H12" i="17"/>
  <c r="K14" i="17"/>
  <c r="I12" i="17"/>
  <c r="K13" i="17"/>
  <c r="I13" i="17"/>
  <c r="L13" i="17"/>
  <c r="H14" i="17"/>
  <c r="C19" i="4" a="1"/>
  <c r="D19" i="4" s="1"/>
  <c r="D24" i="4" s="1"/>
  <c r="F19" i="4" a="1"/>
  <c r="G19" i="4" s="1"/>
  <c r="G24" i="4" s="1"/>
  <c r="D18" i="4"/>
  <c r="H27" i="4" s="1"/>
  <c r="D15" i="6"/>
  <c r="E15" i="6" s="1"/>
  <c r="C15" i="6"/>
  <c r="B15" i="6"/>
  <c r="G14" i="6"/>
  <c r="E14" i="6"/>
  <c r="G13" i="6"/>
  <c r="E13" i="6"/>
  <c r="G12" i="6"/>
  <c r="E12" i="6"/>
  <c r="G11" i="6"/>
  <c r="E11" i="6"/>
  <c r="G10" i="6"/>
  <c r="E10" i="6"/>
  <c r="G9" i="6"/>
  <c r="E9" i="6"/>
  <c r="G8" i="6"/>
  <c r="E8" i="6"/>
  <c r="G7" i="6"/>
  <c r="E7" i="6"/>
  <c r="G6" i="6"/>
  <c r="E6" i="6"/>
  <c r="G5" i="6"/>
  <c r="E5" i="6"/>
  <c r="G4" i="6"/>
  <c r="G15" i="6" s="1"/>
  <c r="E4" i="6"/>
  <c r="G3" i="6"/>
  <c r="E3" i="6"/>
  <c r="K33" i="8" l="1"/>
  <c r="K32" i="8"/>
  <c r="K31" i="8"/>
  <c r="H9" i="17"/>
  <c r="K9" i="17"/>
  <c r="I31" i="8"/>
  <c r="M9" i="17"/>
  <c r="I28" i="8"/>
  <c r="J9" i="17"/>
  <c r="I27" i="8"/>
  <c r="I32" i="8"/>
  <c r="I9" i="17"/>
  <c r="I33" i="8"/>
  <c r="L33" i="8" s="1"/>
  <c r="G26" i="4"/>
  <c r="F19" i="4"/>
  <c r="F24" i="4" s="1"/>
  <c r="C19" i="4"/>
  <c r="G22" i="4"/>
  <c r="E26" i="4"/>
  <c r="C23" i="4"/>
  <c r="H19" i="4"/>
  <c r="H24" i="4" s="1"/>
  <c r="E19" i="4"/>
  <c r="E24" i="4" s="1"/>
  <c r="G21" i="4"/>
  <c r="C25" i="4"/>
  <c r="G27" i="4"/>
  <c r="E21" i="4"/>
  <c r="E25" i="4"/>
  <c r="C22" i="4"/>
  <c r="E23" i="4"/>
  <c r="G25" i="4"/>
  <c r="C27" i="4"/>
  <c r="C21" i="4"/>
  <c r="E22" i="4"/>
  <c r="G23" i="4"/>
  <c r="C26" i="4"/>
  <c r="E27" i="4"/>
  <c r="H21" i="4"/>
  <c r="D21" i="4"/>
  <c r="F22" i="4"/>
  <c r="D23" i="4"/>
  <c r="H23" i="4"/>
  <c r="F25" i="4"/>
  <c r="D26" i="4"/>
  <c r="H26" i="4"/>
  <c r="F27" i="4"/>
  <c r="F21" i="4"/>
  <c r="D22" i="4"/>
  <c r="H22" i="4"/>
  <c r="F23" i="4"/>
  <c r="D25" i="4"/>
  <c r="H25" i="4"/>
  <c r="F26" i="4"/>
  <c r="D27" i="4"/>
  <c r="L32" i="8" l="1"/>
  <c r="L31" i="8"/>
  <c r="K28" i="8"/>
  <c r="L28" i="8" s="1"/>
  <c r="C24" i="4"/>
  <c r="I19" i="4"/>
  <c r="E28" i="4"/>
  <c r="I22" i="4"/>
  <c r="H28" i="4"/>
  <c r="I21" i="4"/>
  <c r="G28" i="4"/>
  <c r="I26" i="4"/>
  <c r="F28" i="4"/>
  <c r="I27" i="4"/>
  <c r="I23" i="4"/>
  <c r="D28" i="4"/>
  <c r="I25" i="4"/>
  <c r="I24" i="4" l="1"/>
  <c r="I28" i="4" s="1"/>
  <c r="C28" i="4"/>
  <c r="I7" i="4" l="1"/>
  <c r="I8" i="4"/>
  <c r="I9" i="4"/>
  <c r="I10" i="4"/>
  <c r="I11" i="4"/>
  <c r="I12" i="4"/>
  <c r="I13" i="4"/>
  <c r="I14" i="4"/>
  <c r="N12" i="17" l="1"/>
  <c r="D12" i="1" s="1"/>
  <c r="N14" i="17"/>
  <c r="D14" i="1" s="1"/>
  <c r="N9" i="17" l="1"/>
  <c r="D9" i="1" s="1"/>
  <c r="F29" i="8" l="1"/>
  <c r="K10" i="17" s="1"/>
  <c r="F19" i="8"/>
  <c r="G29" i="8"/>
  <c r="L10" i="17" s="1"/>
  <c r="G19" i="8"/>
  <c r="H29" i="8"/>
  <c r="M10" i="17" s="1"/>
  <c r="H19" i="8"/>
  <c r="C29" i="8"/>
  <c r="I18" i="8"/>
  <c r="C19" i="8"/>
  <c r="D29" i="8"/>
  <c r="I10" i="17" s="1"/>
  <c r="D19" i="8"/>
  <c r="E29" i="8"/>
  <c r="J10" i="17" s="1"/>
  <c r="E19" i="8"/>
  <c r="I19" i="8" l="1"/>
  <c r="H10" i="17"/>
  <c r="I29" i="8"/>
  <c r="K29" i="8" l="1"/>
  <c r="L29" i="8" s="1"/>
  <c r="E14" i="1" l="1"/>
  <c r="G14" i="1" l="1"/>
  <c r="I14" i="1" l="1"/>
  <c r="N13" i="17" l="1"/>
  <c r="D13" i="1" s="1"/>
  <c r="N20" i="17" l="1"/>
  <c r="K19" i="17" l="1"/>
  <c r="K21" i="17" s="1"/>
  <c r="J19" i="17"/>
  <c r="J21" i="17" s="1"/>
  <c r="M19" i="17"/>
  <c r="M21" i="17" s="1"/>
  <c r="I19" i="17"/>
  <c r="I21" i="17" s="1"/>
  <c r="L19" i="17"/>
  <c r="L21" i="17" s="1"/>
  <c r="L11" i="17" l="1"/>
  <c r="L15" i="17" s="1"/>
  <c r="G17" i="8"/>
  <c r="D19" i="17"/>
  <c r="D21" i="17" s="1"/>
  <c r="D11" i="17" s="1"/>
  <c r="J11" i="17"/>
  <c r="J15" i="17" s="1"/>
  <c r="E17" i="8"/>
  <c r="F17" i="8"/>
  <c r="K11" i="17"/>
  <c r="K15" i="17" s="1"/>
  <c r="E19" i="17"/>
  <c r="E21" i="17" s="1"/>
  <c r="E11" i="17" s="1"/>
  <c r="I11" i="17"/>
  <c r="I15" i="17" s="1"/>
  <c r="D17" i="8"/>
  <c r="C19" i="17"/>
  <c r="C21" i="17" s="1"/>
  <c r="C11" i="17" s="1"/>
  <c r="H17" i="8"/>
  <c r="M11" i="17"/>
  <c r="M15" i="17" s="1"/>
  <c r="F19" i="17"/>
  <c r="F21" i="17" s="1"/>
  <c r="F11" i="17" s="1"/>
  <c r="G19" i="17"/>
  <c r="G21" i="17" s="1"/>
  <c r="G11" i="17" s="1"/>
  <c r="H19" i="17" l="1"/>
  <c r="H21" i="17" s="1"/>
  <c r="D30" i="8"/>
  <c r="D34" i="8" s="1"/>
  <c r="I17" i="17" s="1"/>
  <c r="D20" i="8"/>
  <c r="F20" i="8"/>
  <c r="F30" i="8"/>
  <c r="F34" i="8" s="1"/>
  <c r="K17" i="17" s="1"/>
  <c r="C11" i="1"/>
  <c r="E30" i="8"/>
  <c r="E34" i="8" s="1"/>
  <c r="J17" i="17" s="1"/>
  <c r="E20" i="8"/>
  <c r="G30" i="8"/>
  <c r="G34" i="8" s="1"/>
  <c r="L17" i="17" s="1"/>
  <c r="G20" i="8"/>
  <c r="H30" i="8"/>
  <c r="H34" i="8" s="1"/>
  <c r="M17" i="17" s="1"/>
  <c r="H20" i="8"/>
  <c r="B19" i="17"/>
  <c r="N19" i="17" l="1"/>
  <c r="N21" i="17" s="1"/>
  <c r="B21" i="17"/>
  <c r="B11" i="17" s="1"/>
  <c r="C25" i="1"/>
  <c r="C17" i="8"/>
  <c r="H11" i="17"/>
  <c r="N11" i="17" l="1"/>
  <c r="D11" i="1" s="1"/>
  <c r="D25" i="1"/>
  <c r="E11" i="1"/>
  <c r="H11" i="1" s="1"/>
  <c r="I17" i="8"/>
  <c r="I20" i="8" s="1"/>
  <c r="C30" i="8"/>
  <c r="C20" i="8"/>
  <c r="H15" i="17"/>
  <c r="K30" i="8"/>
  <c r="E25" i="1"/>
  <c r="I21" i="8" l="1"/>
  <c r="I11" i="1"/>
  <c r="H15" i="1"/>
  <c r="H19" i="1" s="1"/>
  <c r="H20" i="1" s="1"/>
  <c r="H21" i="1" s="1"/>
  <c r="I30" i="8"/>
  <c r="C34" i="8"/>
  <c r="H17" i="17" s="1"/>
  <c r="C10" i="17"/>
  <c r="C15" i="17" s="1"/>
  <c r="E10" i="17"/>
  <c r="E15" i="17" s="1"/>
  <c r="E17" i="17" s="1"/>
  <c r="B10" i="17"/>
  <c r="L30" i="8" l="1"/>
  <c r="I34" i="8"/>
  <c r="C17" i="17"/>
  <c r="B15" i="17"/>
  <c r="B17" i="17" s="1"/>
  <c r="D10" i="17"/>
  <c r="D15" i="17" s="1"/>
  <c r="G10" i="17"/>
  <c r="G15" i="17" s="1"/>
  <c r="F10" i="17"/>
  <c r="F15" i="17" s="1"/>
  <c r="F17" i="17" l="1"/>
  <c r="D17" i="17"/>
  <c r="N10" i="17"/>
  <c r="G17" i="17"/>
  <c r="D10" i="1" l="1"/>
  <c r="N15" i="17"/>
  <c r="D15" i="1" l="1"/>
  <c r="D24" i="1" s="1"/>
  <c r="D27" i="1" s="1"/>
  <c r="C13" i="1" l="1"/>
  <c r="E13" i="1" l="1"/>
  <c r="G13" i="1" s="1"/>
  <c r="I13" i="1" l="1"/>
  <c r="C12" i="1"/>
  <c r="E12" i="1" l="1"/>
  <c r="G12" i="1" s="1"/>
  <c r="I12" i="1" l="1"/>
  <c r="C9" i="1" l="1"/>
  <c r="E9" i="1" l="1"/>
  <c r="G9" i="1" l="1"/>
  <c r="I9" i="1" l="1"/>
  <c r="C10" i="1" l="1"/>
  <c r="E10" i="1" l="1"/>
  <c r="C15" i="1"/>
  <c r="C24" i="1" s="1"/>
  <c r="C27" i="1" l="1"/>
  <c r="E24" i="1"/>
  <c r="E27" i="1" s="1"/>
  <c r="G10" i="1"/>
  <c r="E15" i="1"/>
  <c r="E19" i="1" s="1"/>
  <c r="E20" i="1" s="1"/>
  <c r="E21" i="1" s="1"/>
  <c r="I10" i="1" l="1"/>
  <c r="I15" i="1" s="1"/>
  <c r="G15" i="1"/>
  <c r="G19" i="1" s="1"/>
  <c r="I19" i="1" l="1"/>
  <c r="G20" i="1"/>
  <c r="G21" i="1" l="1"/>
  <c r="I21" i="1" s="1"/>
  <c r="I20" i="1"/>
</calcChain>
</file>

<file path=xl/comments1.xml><?xml version="1.0" encoding="utf-8"?>
<comments xmlns="http://schemas.openxmlformats.org/spreadsheetml/2006/main">
  <authors>
    <author>Brian Bennett</author>
  </authors>
  <commentList>
    <comment ref="F18" authorId="0">
      <text>
        <r>
          <rPr>
            <b/>
            <sz val="8"/>
            <color indexed="81"/>
            <rFont val="Tahoma"/>
            <family val="2"/>
          </rPr>
          <t>Brian Bennett:</t>
        </r>
        <r>
          <rPr>
            <sz val="8"/>
            <color indexed="81"/>
            <rFont val="Tahoma"/>
            <family val="2"/>
          </rPr>
          <t xml:space="preserve">
As filed: amort begins on 6/01/2017.</t>
        </r>
      </text>
    </comment>
  </commentList>
</comments>
</file>

<file path=xl/sharedStrings.xml><?xml version="1.0" encoding="utf-8"?>
<sst xmlns="http://schemas.openxmlformats.org/spreadsheetml/2006/main" count="441" uniqueCount="319">
  <si>
    <t>POWER COSTS</t>
  </si>
  <si>
    <t>LINE</t>
  </si>
  <si>
    <t>INCREASE</t>
  </si>
  <si>
    <t>NO.</t>
  </si>
  <si>
    <t>DESCRIPTION</t>
  </si>
  <si>
    <t>(DECREASE)</t>
  </si>
  <si>
    <t xml:space="preserve">    565-WHEELING</t>
  </si>
  <si>
    <t xml:space="preserve">    447-SALES FOR RESALE</t>
  </si>
  <si>
    <t xml:space="preserve">    456-PURCHASES/SALES OF NON-CORE GAS</t>
  </si>
  <si>
    <t>INCREASE (DECREASE) NOI</t>
  </si>
  <si>
    <t>PRODUCTION EXPENSES:</t>
  </si>
  <si>
    <t>FOR THE TWELVE MONTHS ENDED JUNE 30, 2018</t>
  </si>
  <si>
    <t xml:space="preserve"> 501/547-STEAM FUEL / GAS FOR POWER FUEL</t>
  </si>
  <si>
    <t>ANNUALIZED</t>
  </si>
  <si>
    <t>17GRC</t>
  </si>
  <si>
    <t>Total Power Costs</t>
  </si>
  <si>
    <t>Non-Core Gas</t>
  </si>
  <si>
    <t>Secondary Sales</t>
  </si>
  <si>
    <t>Wheeling</t>
  </si>
  <si>
    <t>Other Power Supply</t>
  </si>
  <si>
    <t>Purchase &amp; Interchange</t>
  </si>
  <si>
    <t>Natural Gas Fuel</t>
  </si>
  <si>
    <t>Coal Fuel</t>
  </si>
  <si>
    <t>Total</t>
  </si>
  <si>
    <t>($'s in thousands)</t>
  </si>
  <si>
    <t>2018 Actual Power Costs + Power Costs in Rates</t>
  </si>
  <si>
    <t>INCREASE (DECREASE) FIT @</t>
  </si>
  <si>
    <t>2018 EXPEDITED RATE CASE</t>
  </si>
  <si>
    <t>Per Weather Normalized CBR</t>
  </si>
  <si>
    <t>Order Group.</t>
  </si>
  <si>
    <t>PSE_ALL_3</t>
  </si>
  <si>
    <t>ASMT_TAXES</t>
  </si>
  <si>
    <t>ASMT_BENEF</t>
  </si>
  <si>
    <t>Net</t>
  </si>
  <si>
    <t>Tax an Benefits</t>
  </si>
  <si>
    <t>17GRC Variable PF</t>
  </si>
  <si>
    <t>($'s in dollars)</t>
  </si>
  <si>
    <t>Production Factor'd</t>
  </si>
  <si>
    <t>With Benefits Removed</t>
  </si>
  <si>
    <t>Per 17GRC UE-180282</t>
  </si>
  <si>
    <t>TY 17GRC Settlement</t>
  </si>
  <si>
    <t xml:space="preserve"> 2017 Tax Reform GRC UE-180282 for July though December 2018</t>
  </si>
  <si>
    <t>Puget Sound Energy</t>
  </si>
  <si>
    <t>Variable Cost Production Factor</t>
  </si>
  <si>
    <t>Test Year ending  September 2016</t>
  </si>
  <si>
    <t>Rate Year Ending December 2018</t>
  </si>
  <si>
    <t>Line No</t>
  </si>
  <si>
    <t>Tariff</t>
  </si>
  <si>
    <t>Description</t>
  </si>
  <si>
    <t>Delivered MWh YE September 2016</t>
  </si>
  <si>
    <t>Temperature Adjustment</t>
  </si>
  <si>
    <t>Delivered &amp; Normalized MWh YE September 2016</t>
  </si>
  <si>
    <t>Delivered MWh YE December 2018 
(F2016)</t>
  </si>
  <si>
    <t>Secondary Voltage - Residential</t>
  </si>
  <si>
    <t>Secondary Voltage - Residential Multi-Meter</t>
  </si>
  <si>
    <t>Secondary Voltage - Small General Service</t>
  </si>
  <si>
    <t>Secondary Voltage - Medium General Service</t>
  </si>
  <si>
    <t>Secondary Voltage - Large General Service</t>
  </si>
  <si>
    <t>Secondary Voltage - Irrigation Service</t>
  </si>
  <si>
    <t>Primary Voltage - General Service</t>
  </si>
  <si>
    <t>Primary Voltage - Irrigation Service</t>
  </si>
  <si>
    <t>Primary Voltage - Interruptible Schools</t>
  </si>
  <si>
    <t>Campus Service</t>
  </si>
  <si>
    <t>High Voltage - Interruptible Service</t>
  </si>
  <si>
    <t>High Voltage - General Service</t>
  </si>
  <si>
    <t>Lighting</t>
  </si>
  <si>
    <t>Retail Wheeling</t>
  </si>
  <si>
    <t>Wholesale For Resale</t>
  </si>
  <si>
    <t xml:space="preserve">Total </t>
  </si>
  <si>
    <t>Retail Wheeling Load</t>
  </si>
  <si>
    <t>Total Less Retail Wheeling</t>
  </si>
  <si>
    <t>Variable Production Factor</t>
  </si>
  <si>
    <t>Summary Delivered kWh</t>
  </si>
  <si>
    <t>Test Year ended June 2018</t>
  </si>
  <si>
    <t>Line No.</t>
  </si>
  <si>
    <t>Delivered Load less Retail Wheeling (kWh)</t>
  </si>
  <si>
    <t>Delivered Load (kWh)</t>
  </si>
  <si>
    <t>7A</t>
  </si>
  <si>
    <t>8/24</t>
  </si>
  <si>
    <t>11/25</t>
  </si>
  <si>
    <t>12/26/26P</t>
  </si>
  <si>
    <t>10/31</t>
  </si>
  <si>
    <t>50-59</t>
  </si>
  <si>
    <t>449/459</t>
  </si>
  <si>
    <t>Firm Resale</t>
  </si>
  <si>
    <t>Total Billed Load (kWh)</t>
  </si>
  <si>
    <t>Total Change in Unbilled Load (kWh)</t>
  </si>
  <si>
    <t>Total Temperature Adjustment Load (kWh)</t>
  </si>
  <si>
    <t>Tax Reform GRC</t>
  </si>
  <si>
    <t>Delivered</t>
  </si>
  <si>
    <t>F2016 Final Electric Load Forecast</t>
  </si>
  <si>
    <t>Load (MWh)</t>
  </si>
  <si>
    <t>Net of Conservation</t>
  </si>
  <si>
    <t>Year</t>
  </si>
  <si>
    <t>Month</t>
  </si>
  <si>
    <t>Date</t>
  </si>
  <si>
    <t>Residential</t>
  </si>
  <si>
    <t>Commercial</t>
  </si>
  <si>
    <t>Industrial</t>
  </si>
  <si>
    <t>Streetlight</t>
  </si>
  <si>
    <t>Resale</t>
  </si>
  <si>
    <t>Total Delivered</t>
  </si>
  <si>
    <t>Losses</t>
  </si>
  <si>
    <t>Total Load</t>
  </si>
  <si>
    <t>Station Service</t>
  </si>
  <si>
    <t>Station Service Losses</t>
  </si>
  <si>
    <t>Full Load</t>
  </si>
  <si>
    <t>Total GPI in Pwr Costs</t>
  </si>
  <si>
    <t>Excludes Transportation</t>
  </si>
  <si>
    <t>ties to CBR</t>
  </si>
  <si>
    <t>Total Power Costs per Tax Reform GRC</t>
  </si>
  <si>
    <t>Annualized Power Costs = Jan-Jun 2018 Using CBR + Jul-Dec Using Tax Reform GRC</t>
  </si>
  <si>
    <t>GRC Variable PF ERF</t>
  </si>
  <si>
    <t xml:space="preserve">     - Jan-Jun 2018 per CBR</t>
  </si>
  <si>
    <t xml:space="preserve">     - Jul-Dec 2018 per Tax Reform 17GRC UE-180282</t>
  </si>
  <si>
    <t>check=&gt;</t>
  </si>
  <si>
    <t>Over/underabsorption</t>
  </si>
  <si>
    <t>Debit</t>
  </si>
  <si>
    <t>55700003  5360 - Pwr Supply - Brokerage Fee - E</t>
  </si>
  <si>
    <t>12 Months</t>
  </si>
  <si>
    <t>Orders</t>
  </si>
  <si>
    <t xml:space="preserve">  Requested by:             NCHAR</t>
  </si>
  <si>
    <t xml:space="preserve">  Pages:                      0</t>
  </si>
  <si>
    <t xml:space="preserve">  Date:                     09/01/2018</t>
  </si>
  <si>
    <t xml:space="preserve">  ZO12                      Orders: Actual 12 Month Ended</t>
  </si>
  <si>
    <t>PUGET SOUND ENERGY-ELECTRIC</t>
  </si>
  <si>
    <t>MONTANA ELECTRIC ENERGY TAX</t>
  </si>
  <si>
    <t>GENERAL RATE CASE</t>
  </si>
  <si>
    <t>PROFORMA</t>
  </si>
  <si>
    <t>AMOUNT</t>
  </si>
  <si>
    <t>RATE YEAR KWH</t>
  </si>
  <si>
    <t>TRANSMISSION LINE LOSS % FOR WECC</t>
  </si>
  <si>
    <t>WETT TAX RATE</t>
  </si>
  <si>
    <t xml:space="preserve">     WETT Tax</t>
  </si>
  <si>
    <t>EEELT TAX RATE</t>
  </si>
  <si>
    <t xml:space="preserve">     EEELT Tax</t>
  </si>
  <si>
    <t>RESTATED ENERGY TAX (LINE 1 X LINE 2)</t>
  </si>
  <si>
    <t>CHARGED TO EXPENSE</t>
  </si>
  <si>
    <t>INCREASE (DECREASE) INCOME</t>
  </si>
  <si>
    <t xml:space="preserve"> </t>
  </si>
  <si>
    <t xml:space="preserve">INCREASE (DECREASE) FIT </t>
  </si>
  <si>
    <t>Electric Adj 02</t>
  </si>
  <si>
    <t>FOR THE TWELVE MONTHS ENDED SEPTEMBER 30, 2016</t>
  </si>
  <si>
    <t>MWhs</t>
  </si>
  <si>
    <t>Item</t>
  </si>
  <si>
    <t>2018_01</t>
  </si>
  <si>
    <t>2018_02</t>
  </si>
  <si>
    <t>2018_03</t>
  </si>
  <si>
    <t>2018_04</t>
  </si>
  <si>
    <t>2018_05</t>
  </si>
  <si>
    <t>2018_06</t>
  </si>
  <si>
    <t>2018_07</t>
  </si>
  <si>
    <t>2018_08</t>
  </si>
  <si>
    <t>2018_09</t>
  </si>
  <si>
    <t>2018_10</t>
  </si>
  <si>
    <t>2018_11</t>
  </si>
  <si>
    <t>2018_12</t>
  </si>
  <si>
    <t>Grand Total</t>
  </si>
  <si>
    <t>Colstrip 1</t>
  </si>
  <si>
    <t>Colstrip 2</t>
  </si>
  <si>
    <t>Total Colstrip 1&amp;2</t>
  </si>
  <si>
    <t>Colstrip 3</t>
  </si>
  <si>
    <t>Colstrip 4</t>
  </si>
  <si>
    <t>Total Colstrip 3&amp;4</t>
  </si>
  <si>
    <t xml:space="preserve">From Power Costs Dept:  Settlement Rate Yr Generation for Colstrip </t>
  </si>
  <si>
    <t xml:space="preserve">Monthly Montana Tax </t>
  </si>
  <si>
    <t>Equity Return $$ at $1.49 per MWh</t>
  </si>
  <si>
    <t>Dec</t>
  </si>
  <si>
    <t>Jan</t>
  </si>
  <si>
    <t>Feb</t>
  </si>
  <si>
    <t>Mar</t>
  </si>
  <si>
    <t>Apr</t>
  </si>
  <si>
    <t>May</t>
  </si>
  <si>
    <t>Jun</t>
  </si>
  <si>
    <t>Jul</t>
  </si>
  <si>
    <t>Aug</t>
  </si>
  <si>
    <t>Sep</t>
  </si>
  <si>
    <t>Oct</t>
  </si>
  <si>
    <t>Nov</t>
  </si>
  <si>
    <t>17GRC RY Jan - Dec 2018</t>
  </si>
  <si>
    <t>Exhibit D to the Multiparty Settlement Stipulation and Agreement</t>
  </si>
  <si>
    <t>Dockets UE-170033 and UG-170034</t>
  </si>
  <si>
    <t>CAISO Energy Imbalance Market Costs</t>
  </si>
  <si>
    <t>Annual in</t>
  </si>
  <si>
    <t>Monthly in</t>
  </si>
  <si>
    <t>Reference</t>
  </si>
  <si>
    <t>Sch B</t>
  </si>
  <si>
    <t>557 Costs</t>
  </si>
  <si>
    <t>Exhibit PKW-22C</t>
  </si>
  <si>
    <t>Plant Related Depreciation and Return</t>
  </si>
  <si>
    <t>(a)</t>
  </si>
  <si>
    <t>Amount to be included in Adjustment Section of Schedule B</t>
  </si>
  <si>
    <t>Line</t>
  </si>
  <si>
    <t>(a)  EIM Plant Related Costs</t>
  </si>
  <si>
    <t>Cost of Debt</t>
  </si>
  <si>
    <t>KJB-18.02</t>
  </si>
  <si>
    <t>ROR per Settlement</t>
  </si>
  <si>
    <t>Settlement</t>
  </si>
  <si>
    <t>Rate Year EIM Rate Base</t>
  </si>
  <si>
    <t xml:space="preserve">KJB-21.08
</t>
  </si>
  <si>
    <t>Variable Prod Factor</t>
  </si>
  <si>
    <t>KJB-18.03</t>
  </si>
  <si>
    <t xml:space="preserve">NOI of Plant Costs in KJB </t>
  </si>
  <si>
    <t>Tax Benefit of Proforma Interest</t>
  </si>
  <si>
    <t>Line 2 x 4 x 35%</t>
  </si>
  <si>
    <t>Return on Rate Base</t>
  </si>
  <si>
    <t>Line 3 x 4</t>
  </si>
  <si>
    <t xml:space="preserve">     Total Rate Base Related Costs</t>
  </si>
  <si>
    <t>Pre-tax</t>
  </si>
  <si>
    <t>Line 10 ÷ 65%</t>
  </si>
  <si>
    <t xml:space="preserve">   Pre-Production Factored Plant Related Cost</t>
  </si>
  <si>
    <t>(a) ===&gt;</t>
  </si>
  <si>
    <t>Line 11÷ Line 5</t>
  </si>
  <si>
    <t>For Brokerage Fees</t>
  </si>
  <si>
    <t>For Montana Tax</t>
  </si>
  <si>
    <t>For Centralia</t>
  </si>
  <si>
    <t>For EIM</t>
  </si>
  <si>
    <t>Adjustment</t>
  </si>
  <si>
    <t>Annualized</t>
  </si>
  <si>
    <t>Test Year</t>
  </si>
  <si>
    <t>WHN Unit #2 Compressor Rebld</t>
  </si>
  <si>
    <t>Whitehorn</t>
  </si>
  <si>
    <t>n/a</t>
  </si>
  <si>
    <t>SMS Steam Turbine Major Insp, ST Generator Insp</t>
  </si>
  <si>
    <t>Sumas</t>
  </si>
  <si>
    <t>SMS CT Major Insp, CT Generator Major Insp</t>
  </si>
  <si>
    <t>MTF ST partial Full-Scale Insp</t>
  </si>
  <si>
    <t>Mint Farm</t>
  </si>
  <si>
    <t>MTF Steam Turbine Summary Inspection</t>
  </si>
  <si>
    <t>MTF Major Inspection</t>
  </si>
  <si>
    <t>MTF Combustion Inspection</t>
  </si>
  <si>
    <t>MTF Steam Turbine Full Scale Inspection</t>
  </si>
  <si>
    <t>4/31/2014</t>
  </si>
  <si>
    <t>MTF Hot Gas Path Inspection</t>
  </si>
  <si>
    <t>GLD Major Inspection</t>
  </si>
  <si>
    <t>Goldendale</t>
  </si>
  <si>
    <t>GLD Steam Turbine Major Inspection</t>
  </si>
  <si>
    <t>GLD Steam Turbine Summary Inspection.</t>
  </si>
  <si>
    <t>GLD Combustion Inspection</t>
  </si>
  <si>
    <t>FRA U2 Major Insp/ GT Gen Major Insp</t>
  </si>
  <si>
    <t>Fredonia 1-4</t>
  </si>
  <si>
    <t>FRE Unit #1 CT HGP Insp/ CT Gen Insp</t>
  </si>
  <si>
    <t>Frederickson</t>
  </si>
  <si>
    <t>FRE Unit 2 Mod HGP Insp/ CT Gen Insp</t>
  </si>
  <si>
    <t>FDY1 ST Summary</t>
  </si>
  <si>
    <t>Freddie 1</t>
  </si>
  <si>
    <t>FDY1 CT Major</t>
  </si>
  <si>
    <t>FRNDL Steam Turbine Major/ST Gen Insp</t>
  </si>
  <si>
    <t>Ferndale</t>
  </si>
  <si>
    <t>FRNDL A&amp;B Major Insp/CT Gen Insp</t>
  </si>
  <si>
    <t>ENC Steam Turbine Major Insp/Gen Insp</t>
  </si>
  <si>
    <t>Encogen</t>
  </si>
  <si>
    <t>ENC Unit #3 HGP Insp, CT Gen Major Insp</t>
  </si>
  <si>
    <t>ENC U2 Major Insp; CT Gen Maj Insp</t>
  </si>
  <si>
    <t>ENC U1 Major Insp, CT Generator Major Insp</t>
  </si>
  <si>
    <t>Colstrip Unit #3 Outage</t>
  </si>
  <si>
    <t>Colstrip 3/4</t>
  </si>
  <si>
    <t>Colstrip Unit #4 Outage</t>
  </si>
  <si>
    <t>Colstrip Unit #2 Outage</t>
  </si>
  <si>
    <t>Colstrip 1/2</t>
  </si>
  <si>
    <t>Colstrip Unit #1 Outage  (a)</t>
  </si>
  <si>
    <t>Colstrip Unit #1 Outage</t>
  </si>
  <si>
    <r>
      <t>12 Mo ended</t>
    </r>
    <r>
      <rPr>
        <b/>
        <sz val="9"/>
        <color rgb="FFFF0000"/>
        <rFont val="Arial"/>
        <family val="2"/>
      </rPr>
      <t xml:space="preserve"> Dec'18</t>
    </r>
    <r>
      <rPr>
        <sz val="9"/>
        <rFont val="Arial"/>
        <family val="2"/>
      </rPr>
      <t xml:space="preserve"> based on</t>
    </r>
    <r>
      <rPr>
        <b/>
        <sz val="9"/>
        <rFont val="Arial"/>
        <family val="2"/>
      </rPr>
      <t xml:space="preserve"> </t>
    </r>
    <r>
      <rPr>
        <b/>
        <u/>
        <sz val="8.1"/>
        <rFont val="Arial"/>
        <family val="2"/>
      </rPr>
      <t>Monthly as Filed</t>
    </r>
    <r>
      <rPr>
        <sz val="9"/>
        <rFont val="Arial"/>
        <family val="2"/>
      </rPr>
      <t xml:space="preserve"> Amort </t>
    </r>
  </si>
  <si>
    <r>
      <t xml:space="preserve">12 Mo ended Jun'18 </t>
    </r>
    <r>
      <rPr>
        <b/>
        <u/>
        <sz val="9"/>
        <rFont val="Arial"/>
        <family val="2"/>
      </rPr>
      <t>Total</t>
    </r>
    <r>
      <rPr>
        <sz val="9"/>
        <rFont val="Arial"/>
        <family val="2"/>
      </rPr>
      <t xml:space="preserve"> Amort Booked</t>
    </r>
  </si>
  <si>
    <t>Monthly Amort -as Filed in 2017 GRC</t>
  </si>
  <si>
    <r>
      <t xml:space="preserve">Per BI </t>
    </r>
    <r>
      <rPr>
        <b/>
        <sz val="8.1"/>
        <color rgb="FFFF0000"/>
        <rFont val="Arial"/>
        <family val="2"/>
      </rPr>
      <t>2016</t>
    </r>
    <r>
      <rPr>
        <sz val="9"/>
        <rFont val="Arial"/>
        <family val="2"/>
      </rPr>
      <t xml:space="preserve"> Amort Exp</t>
    </r>
  </si>
  <si>
    <t>Amort End</t>
  </si>
  <si>
    <t>Amort Period</t>
  </si>
  <si>
    <t>Amort Begin</t>
  </si>
  <si>
    <t>Event Date</t>
  </si>
  <si>
    <t>Event*</t>
  </si>
  <si>
    <t>WO# Post 2016</t>
  </si>
  <si>
    <t>WO# 
(Pre 2017)</t>
  </si>
  <si>
    <t>Plnt</t>
  </si>
  <si>
    <t xml:space="preserve">Amortization as Filed </t>
  </si>
  <si>
    <t>Shortfall -Total as As Filed vs. as Booked Test Year</t>
  </si>
  <si>
    <t>TOTAL VARIABLE AND FIXED</t>
  </si>
  <si>
    <t xml:space="preserve">INCREASE(DECREASE) OPERATING INCOME </t>
  </si>
  <si>
    <t>VARIABLE ONLY FOR REMOVAL FROM ERF</t>
  </si>
  <si>
    <t>ANNUALIZE MAJOR MAINTENANCE IN PRODUCTION O&amp;M</t>
  </si>
  <si>
    <t>VARIABLE</t>
  </si>
  <si>
    <t>FIXED</t>
  </si>
  <si>
    <t>449-459</t>
  </si>
  <si>
    <t>Normalized Actual Load</t>
  </si>
  <si>
    <t>Excl 449/459</t>
  </si>
  <si>
    <t>&lt;=COS Delivered</t>
  </si>
  <si>
    <t>Annualized Power Costs  with new Production Factor and annualized Fixed Cost Deferral</t>
  </si>
  <si>
    <t xml:space="preserve"> 555 + BROKERAGE FEES</t>
  </si>
  <si>
    <t xml:space="preserve"> 557 OTHER POWER COSTS - FIXED ONLY</t>
  </si>
  <si>
    <t xml:space="preserve">    447-SALES TO OTHER UTILITIES</t>
  </si>
  <si>
    <t>Tot Adj</t>
  </si>
  <si>
    <t xml:space="preserve"> 555  PURCHASED POWER + BROKERAGE FEES</t>
  </si>
  <si>
    <t>RESTATED</t>
  </si>
  <si>
    <t>CBR</t>
  </si>
  <si>
    <t>ERF</t>
  </si>
  <si>
    <t xml:space="preserve"> 557 OTHER POWER COSTS (EXCL BRKRG FEES) - FIXED ONLY</t>
  </si>
  <si>
    <t>All Other (Excl Brkg Fees)</t>
  </si>
  <si>
    <t>Total 557 (Excl Brkg Fees)</t>
  </si>
  <si>
    <t>Remove Fixed Production Cost Deferral (Note 1)</t>
  </si>
  <si>
    <t>(Note 1) The FPC Deferral is being removed as the FPC revenues are being annualied in the Revenue Annualization Adjustment (Ref 9.02).</t>
  </si>
  <si>
    <t>Production Factor'd and</t>
  </si>
  <si>
    <t>Includes GRC Power Costs at Revised Production Factor ---------------------&gt;</t>
  </si>
  <si>
    <t xml:space="preserve">Fixed 557 is 2017 per CBR; All Other lines are 2018 per Tax Reform GRC </t>
  </si>
  <si>
    <t>Prior to Application of the Production Adjustment ($'s in thousands)</t>
  </si>
  <si>
    <t>2018ERF Production Factor</t>
  </si>
  <si>
    <t>GRC</t>
  </si>
  <si>
    <t>TY Jul-17 - Dec-17</t>
  </si>
  <si>
    <t>RY Jul-18 - Dec-18</t>
  </si>
  <si>
    <t>Total Annualized Power Costs</t>
  </si>
  <si>
    <t>Subtract 557 (leave at CBR level)</t>
  </si>
  <si>
    <t>Add Centralia Equity Kicker</t>
  </si>
  <si>
    <t>Add 557 Fixed from CBR excl FPC Dfrl</t>
  </si>
  <si>
    <t>Total to Reconcile</t>
  </si>
  <si>
    <t>Total Power Costs per UE-170033/UE-180282</t>
  </si>
  <si>
    <t>Include Production Adjustment (not on 557)</t>
  </si>
  <si>
    <t>Above Agrees to Compliance Filing work papers in UE-170033 Tab "PKW RY PC1"</t>
  </si>
  <si>
    <t>&lt;---Check s/b $0</t>
  </si>
  <si>
    <t>Check s/b $0 ==&gt;</t>
  </si>
  <si>
    <t>For Development of PCA Exhibit A-1</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</si>
</sst>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
    <numFmt numFmtId="167" formatCode="0.000%"/>
    <numFmt numFmtId="168" formatCode="_(* #,##0.0000000_);_(* \(#,##0.0000000\);_(* &quot;-&quot;??_);_(@_)"/>
    <numFmt numFmtId="169" formatCode="0.0%"/>
    <numFmt numFmtId="170" formatCode="0_);\(0\)"/>
    <numFmt numFmtId="171" formatCode="0.00000%"/>
    <numFmt numFmtId="172" formatCode="&quot;Adj.&quot;\ 0.00"/>
    <numFmt numFmtId="173" formatCode="#,##0;\(#,##0\)"/>
    <numFmt numFmtId="174" formatCode="_(* #,##0.0_);_(* \(#,##0.0\);_(* &quot;-&quot;??_);_(@_)"/>
    <numFmt numFmtId="175" formatCode="_(&quot;$&quot;* #,##0_);_(&quot;$&quot;* \(#,##0\);_(&quot;$&quot;* &quot;-&quot;?_);_(@_)"/>
    <numFmt numFmtId="176" formatCode="_(&quot;$&quot;* #,##0.0_);_(&quot;$&quot;* \(#,##0.0\);_(&quot;$&quot;* &quot;-&quot;?_);_(@_)"/>
    <numFmt numFmtId="177" formatCode="_(* #,##0_);_(* \(#,##0\);_(* &quot;-&quot;?_);_(@_)"/>
    <numFmt numFmtId="178" formatCode="_(* #,##0.0_);_(* \(#,##0.0\);_(* &quot;-&quot;?_);_(@_)"/>
    <numFmt numFmtId="179" formatCode="_(&quot;$&quot;* #,##0.000_);_(&quot;$&quot;* \(#,##0.000\);_(&quot;$&quot;* &quot;-&quot;?_);_(@_)"/>
    <numFmt numFmtId="180" formatCode="mm/dd/yy;@"/>
    <numFmt numFmtId="181" formatCode="[$-409]mmmm\-yy;@"/>
    <numFmt numFmtId="182" formatCode="_(* #,##0.00000_);_(* \(#,##0.00000\);_(* &quot;-&quot;??_);_(@_)"/>
    <numFmt numFmtId="183" formatCode="0.0000000"/>
    <numFmt numFmtId="184" formatCode="0000"/>
    <numFmt numFmtId="185" formatCode="000000"/>
    <numFmt numFmtId="186" formatCode="_-* ###0_-;\(###0\);_-* &quot;–&quot;_-;_-@_-"/>
    <numFmt numFmtId="187" formatCode="_-* #,###_-;\(#,###\);_-* &quot;–&quot;_-;_-@_-"/>
    <numFmt numFmtId="188" formatCode="_-\ #,##0.0_-;\(#,##0.0\);_-* &quot;–&quot;_-;_-@_-"/>
    <numFmt numFmtId="189" formatCode="d\.mmm\.yy"/>
    <numFmt numFmtId="190" formatCode="0.0"/>
    <numFmt numFmtId="191" formatCode="0.000_)"/>
    <numFmt numFmtId="192" formatCode="[$-409]mmm\-yy;@"/>
    <numFmt numFmtId="193" formatCode="_-* #,##0.00\ _D_M_-;\-* #,##0.00\ _D_M_-;_-* &quot;-&quot;??\ _D_M_-;_-@_-"/>
    <numFmt numFmtId="194" formatCode="#."/>
    <numFmt numFmtId="195" formatCode="#,##0.0"/>
    <numFmt numFmtId="196" formatCode="#,##0.0_);[Red]\(#,##0.0\)"/>
    <numFmt numFmtId="197" formatCode="_(* ###0_);_(* \(###0\);_(* &quot;-&quot;_);_(@_)"/>
    <numFmt numFmtId="198" formatCode="m/d/yy\ h:mm\ AM/PM"/>
    <numFmt numFmtId="199" formatCode="m/d/yy\ h:mm"/>
    <numFmt numFmtId="200" formatCode="_([$€-2]* #,##0.00_);_([$€-2]* \(#,##0.00\);_([$€-2]* &quot;-&quot;??_)"/>
    <numFmt numFmtId="201" formatCode="#,###,##0.00;\(#,###,##0.00\)"/>
    <numFmt numFmtId="202" formatCode="&quot;$&quot;#,###,##0.00;\(&quot;$&quot;#,###,##0.00\)"/>
    <numFmt numFmtId="203" formatCode="#,##0.00%;\(#,##0.00%\)"/>
    <numFmt numFmtId="204" formatCode="_(&quot;$&quot;* #,##0.0_);_(&quot;$&quot;* \(#,##0.0\);_(&quot;$&quot;* &quot;-&quot;??_);_(@_)"/>
    <numFmt numFmtId="205" formatCode="0.0000_);\(0.0000\)"/>
    <numFmt numFmtId="206" formatCode="mmm\-yyyy"/>
    <numFmt numFmtId="207" formatCode="0.00_);\(0.00\)"/>
    <numFmt numFmtId="208" formatCode="&quot;$&quot;#,"/>
    <numFmt numFmtId="209" formatCode="mmmm\ yyyy"/>
    <numFmt numFmtId="210" formatCode="0000000"/>
    <numFmt numFmtId="211" formatCode="&quot;$&quot;#,##0;\-&quot;$&quot;#,##0"/>
    <numFmt numFmtId="212" formatCode="0.00_)"/>
    <numFmt numFmtId="213" formatCode="#,##0_);\-#,##0_);\-_)"/>
    <numFmt numFmtId="214" formatCode="#,##0.00_);\-#,##0.00_);\-_)"/>
    <numFmt numFmtId="215" formatCode="#,##0.000_);[Red]\(#,##0.000\)"/>
    <numFmt numFmtId="216" formatCode="0.0000%"/>
    <numFmt numFmtId="217" formatCode="mmmm\ d\,\ yyyy"/>
    <numFmt numFmtId="218" formatCode="0.00\ ;\-0.00\ ;&quot;- &quot;"/>
    <numFmt numFmtId="219" formatCode="_(&quot;$&quot;* #,##0.0000_);_(&quot;$&quot;* \(#,##0.0000\);_(&quot;$&quot;* &quot;-&quot;????_);_(@_)"/>
    <numFmt numFmtId="220" formatCode="_(* #,##0.0_);_(* \(#,##0.0\);_(* &quot;-&quot;_);_(@_)"/>
    <numFmt numFmtId="221" formatCode="#,##0.0_);\-#,##0.0_);\-_)"/>
    <numFmt numFmtId="222" formatCode="_(&quot;$&quot;* #,##0.000_);_(&quot;$&quot;* \(#,##0.000\);_(&quot;$&quot;* &quot;-&quot;??_);_(@_)"/>
    <numFmt numFmtId="223" formatCode="mmm\ dd\,\ yyyy"/>
    <numFmt numFmtId="224" formatCode="yyyy"/>
    <numFmt numFmtId="225" formatCode="&quot;$&quot;#,##0.00"/>
    <numFmt numFmtId="226" formatCode="0.00\ "/>
  </numFmts>
  <fonts count="189">
    <font>
      <sz val="11"/>
      <color theme="1"/>
      <name val="Calibri"/>
      <family val="2"/>
      <scheme val="minor"/>
    </font>
    <font>
      <sz val="11"/>
      <color theme="1"/>
      <name val="Calibri"/>
      <family val="2"/>
      <scheme val="minor"/>
    </font>
    <font>
      <b/>
      <sz val="11"/>
      <color theme="1"/>
      <name val="Calibri"/>
      <family val="2"/>
      <scheme val="minor"/>
    </font>
    <font>
      <b/>
      <sz val="10"/>
      <color rgb="FFFF0000"/>
      <name val="Times New Roman"/>
      <family val="1"/>
    </font>
    <font>
      <b/>
      <sz val="10"/>
      <name val="Times New Roman"/>
      <family val="1"/>
    </font>
    <font>
      <b/>
      <i/>
      <sz val="10"/>
      <name val="Times New Roman"/>
      <family val="1"/>
    </font>
    <font>
      <sz val="10"/>
      <name val="Times New Roman"/>
      <family val="1"/>
    </font>
    <font>
      <b/>
      <sz val="10"/>
      <name val="Arial"/>
      <family val="2"/>
    </font>
    <font>
      <sz val="10"/>
      <name val="Arial"/>
      <family val="2"/>
    </font>
    <font>
      <sz val="10"/>
      <color rgb="FF0070C0"/>
      <name val="Arial"/>
      <family val="2"/>
    </font>
    <font>
      <sz val="16"/>
      <name val="Arial"/>
      <family val="2"/>
    </font>
    <font>
      <b/>
      <u/>
      <sz val="10"/>
      <name val="Arial"/>
      <family val="2"/>
    </font>
    <font>
      <u/>
      <sz val="14"/>
      <color rgb="FF0000FF"/>
      <name val="Arial"/>
      <family val="2"/>
    </font>
    <font>
      <sz val="11"/>
      <name val="Arial"/>
      <family val="2"/>
    </font>
    <font>
      <sz val="11"/>
      <name val="Calibri"/>
      <family val="2"/>
      <scheme val="minor"/>
    </font>
    <font>
      <sz val="10"/>
      <name val="Calibri"/>
      <family val="2"/>
      <scheme val="minor"/>
    </font>
    <font>
      <b/>
      <sz val="11"/>
      <color rgb="FFFF0000"/>
      <name val="Calibri"/>
      <family val="2"/>
      <scheme val="minor"/>
    </font>
    <font>
      <b/>
      <u/>
      <sz val="11"/>
      <color theme="1"/>
      <name val="Calibri"/>
      <family val="2"/>
      <scheme val="minor"/>
    </font>
    <font>
      <sz val="8"/>
      <color rgb="FFFF0000"/>
      <name val="Calibri"/>
      <family val="2"/>
      <scheme val="minor"/>
    </font>
    <font>
      <sz val="24"/>
      <color theme="1"/>
      <name val="Calibri"/>
      <family val="2"/>
    </font>
    <font>
      <sz val="16"/>
      <color theme="1"/>
      <name val="Calibri"/>
      <family val="2"/>
    </font>
    <font>
      <b/>
      <sz val="10"/>
      <color theme="1"/>
      <name val="Calibri"/>
      <family val="2"/>
    </font>
    <font>
      <b/>
      <sz val="11"/>
      <name val="Calibri"/>
      <family val="2"/>
      <scheme val="minor"/>
    </font>
    <font>
      <i/>
      <sz val="11"/>
      <color theme="1"/>
      <name val="Calibri"/>
      <family val="2"/>
      <scheme val="minor"/>
    </font>
    <font>
      <b/>
      <sz val="9"/>
      <color rgb="FFFF0000"/>
      <name val="Calibri"/>
      <family val="2"/>
      <scheme val="minor"/>
    </font>
    <font>
      <sz val="10"/>
      <name val="Arial"/>
      <family val="2"/>
    </font>
    <font>
      <b/>
      <sz val="12"/>
      <name val="Arial"/>
      <family val="2"/>
    </font>
    <font>
      <b/>
      <i/>
      <sz val="10"/>
      <color rgb="FFFF0000"/>
      <name val="Arial"/>
      <family val="2"/>
    </font>
    <font>
      <sz val="10"/>
      <color indexed="12"/>
      <name val="Arial"/>
      <family val="2"/>
    </font>
    <font>
      <sz val="9"/>
      <name val="Arial"/>
      <family val="2"/>
    </font>
    <font>
      <b/>
      <sz val="11"/>
      <color theme="0"/>
      <name val="Calibri"/>
      <family val="2"/>
      <scheme val="minor"/>
    </font>
    <font>
      <sz val="11"/>
      <color rgb="FFFF0000"/>
      <name val="Calibri"/>
      <family val="2"/>
      <scheme val="minor"/>
    </font>
    <font>
      <sz val="11"/>
      <color theme="0"/>
      <name val="Calibri"/>
      <family val="2"/>
      <scheme val="minor"/>
    </font>
    <font>
      <b/>
      <i/>
      <sz val="10"/>
      <color rgb="FF0000FF"/>
      <name val="Times New Roman"/>
      <family val="1"/>
    </font>
    <font>
      <b/>
      <sz val="12"/>
      <color indexed="10"/>
      <name val="Arial"/>
      <family val="2"/>
    </font>
    <font>
      <b/>
      <sz val="14"/>
      <color theme="1"/>
      <name val="Times New Roman"/>
      <family val="1"/>
    </font>
    <font>
      <sz val="11"/>
      <color theme="1"/>
      <name val="Times New Roman"/>
      <family val="1"/>
    </font>
    <font>
      <b/>
      <i/>
      <sz val="11"/>
      <color theme="1"/>
      <name val="Times New Roman"/>
      <family val="1"/>
    </font>
    <font>
      <sz val="9"/>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indexed="8"/>
      <name val="Arial"/>
      <family val="2"/>
    </font>
    <font>
      <sz val="9"/>
      <name val="Calibri"/>
      <family val="2"/>
    </font>
    <font>
      <sz val="8"/>
      <name val="Arial"/>
      <family val="2"/>
    </font>
    <font>
      <sz val="10"/>
      <color theme="0"/>
      <name val="Arial"/>
      <family val="2"/>
    </font>
    <font>
      <sz val="9"/>
      <color theme="0" tint="-0.499984740745262"/>
      <name val="Arial"/>
      <family val="2"/>
    </font>
    <font>
      <b/>
      <sz val="9"/>
      <color rgb="FFFF0000"/>
      <name val="Arial"/>
      <family val="2"/>
    </font>
    <font>
      <b/>
      <sz val="9"/>
      <name val="Arial"/>
      <family val="2"/>
    </font>
    <font>
      <b/>
      <u/>
      <sz val="8.1"/>
      <name val="Arial"/>
      <family val="2"/>
    </font>
    <font>
      <b/>
      <u/>
      <sz val="9"/>
      <name val="Arial"/>
      <family val="2"/>
    </font>
    <font>
      <b/>
      <sz val="8.1"/>
      <color rgb="FFFF0000"/>
      <name val="Arial"/>
      <family val="2"/>
    </font>
    <font>
      <sz val="8"/>
      <color rgb="FF0070C0"/>
      <name val="Arial"/>
      <family val="2"/>
    </font>
    <font>
      <sz val="8"/>
      <color theme="9" tint="-0.249977111117893"/>
      <name val="Arial"/>
      <family val="2"/>
    </font>
    <font>
      <sz val="9"/>
      <color theme="9" tint="-0.249977111117893"/>
      <name val="Arial"/>
      <family val="2"/>
    </font>
    <font>
      <sz val="8"/>
      <color rgb="FF00B0F0"/>
      <name val="Arial"/>
      <family val="2"/>
    </font>
    <font>
      <b/>
      <sz val="8"/>
      <color indexed="81"/>
      <name val="Tahoma"/>
      <family val="2"/>
    </font>
    <font>
      <sz val="8"/>
      <color indexed="81"/>
      <name val="Tahoma"/>
      <family val="2"/>
    </font>
    <font>
      <sz val="12"/>
      <name val="Times New Roman"/>
      <family val="1"/>
    </font>
    <font>
      <sz val="9"/>
      <color indexed="8"/>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8"/>
      <name val="Calibri"/>
      <family val="2"/>
    </font>
    <font>
      <sz val="9"/>
      <color theme="1"/>
      <name val="Arial"/>
      <family val="2"/>
    </font>
    <font>
      <sz val="10"/>
      <color indexed="9"/>
      <name val="Arial"/>
      <family val="2"/>
    </font>
    <font>
      <sz val="11"/>
      <color indexed="9"/>
      <name val="Calibri"/>
      <family val="2"/>
    </font>
    <font>
      <sz val="11"/>
      <color theme="0"/>
      <name val="Calibri"/>
      <family val="2"/>
    </font>
    <font>
      <sz val="11"/>
      <color indexed="16"/>
      <name val="Calibri"/>
      <family val="2"/>
    </font>
    <font>
      <sz val="11"/>
      <color indexed="20"/>
      <name val="Calibri"/>
      <family val="2"/>
    </font>
    <font>
      <sz val="11"/>
      <color rgb="FF9C0006"/>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b/>
      <sz val="8"/>
      <name val="Arial"/>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theme="0"/>
      <name val="Calibri"/>
      <family val="2"/>
    </font>
    <font>
      <b/>
      <sz val="9"/>
      <color indexed="18"/>
      <name val="Arial"/>
      <family val="2"/>
    </font>
    <font>
      <sz val="11"/>
      <name val="Tms Rmn"/>
    </font>
    <font>
      <sz val="11"/>
      <name val="univers (E1)"/>
    </font>
    <font>
      <sz val="10"/>
      <name val="Calibri"/>
      <family val="2"/>
    </font>
    <font>
      <sz val="10"/>
      <name val="MS Sans Serif"/>
      <family val="2"/>
    </font>
    <font>
      <sz val="12"/>
      <color indexed="8"/>
      <name val="Arial"/>
      <family val="2"/>
    </font>
    <font>
      <sz val="12"/>
      <color indexed="24"/>
      <name val="Arial"/>
      <family val="2"/>
    </font>
    <font>
      <sz val="10"/>
      <name val="Helv"/>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b/>
      <sz val="11"/>
      <color indexed="8"/>
      <name val="Calibri"/>
      <family val="2"/>
    </font>
    <font>
      <i/>
      <sz val="10"/>
      <color indexed="23"/>
      <name val="Arial"/>
      <family val="2"/>
    </font>
    <font>
      <i/>
      <sz val="11"/>
      <color indexed="23"/>
      <name val="Calibri"/>
      <family val="2"/>
    </font>
    <font>
      <i/>
      <sz val="11"/>
      <color rgb="FF7F7F7F"/>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rgb="FF006100"/>
      <name val="Calibri"/>
      <family val="2"/>
    </font>
    <font>
      <sz val="12"/>
      <name val="Arial MT"/>
    </font>
    <font>
      <b/>
      <sz val="11"/>
      <name val="Arial"/>
      <family val="2"/>
    </font>
    <font>
      <sz val="9"/>
      <color indexed="13"/>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theme="3"/>
      <name val="Calibri"/>
      <family val="2"/>
    </font>
    <font>
      <u/>
      <sz val="10"/>
      <color indexed="12"/>
      <name val="Arial"/>
      <family val="2"/>
    </font>
    <font>
      <u/>
      <sz val="7.5"/>
      <color indexed="12"/>
      <name val="Arial"/>
      <family val="2"/>
    </font>
    <font>
      <sz val="11"/>
      <color indexed="62"/>
      <name val="Calibri"/>
      <family val="2"/>
    </font>
    <font>
      <sz val="11"/>
      <color indexed="48"/>
      <name val="Calibri"/>
      <family val="2"/>
    </font>
    <font>
      <sz val="11"/>
      <color rgb="FF3F3F76"/>
      <name val="Calibri"/>
      <family val="2"/>
    </font>
    <font>
      <b/>
      <sz val="12"/>
      <color indexed="20"/>
      <name val="Arial"/>
      <family val="2"/>
    </font>
    <font>
      <sz val="11"/>
      <color indexed="53"/>
      <name val="Calibri"/>
      <family val="2"/>
    </font>
    <font>
      <sz val="11"/>
      <color indexed="52"/>
      <name val="Calibri"/>
      <family val="2"/>
    </font>
    <font>
      <sz val="11"/>
      <color indexed="10"/>
      <name val="Calibri"/>
      <family val="2"/>
    </font>
    <font>
      <sz val="11"/>
      <color rgb="FFFA7D00"/>
      <name val="Calibri"/>
      <family val="2"/>
    </font>
    <font>
      <sz val="11"/>
      <color indexed="6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sz val="10"/>
      <name val="Geneva"/>
    </font>
    <font>
      <b/>
      <i/>
      <sz val="16"/>
      <name val="Helv"/>
    </font>
    <font>
      <sz val="8"/>
      <name val="Helv"/>
    </font>
    <font>
      <sz val="11"/>
      <color indexed="8"/>
      <name val="Calibri"/>
      <family val="2"/>
      <scheme val="minor"/>
    </font>
    <font>
      <sz val="10"/>
      <color rgb="FF000000"/>
      <name val="Arial"/>
      <family val="2"/>
    </font>
    <font>
      <sz val="12"/>
      <color theme="1"/>
      <name val="Arial"/>
      <family val="2"/>
    </font>
    <font>
      <b/>
      <sz val="11"/>
      <color indexed="63"/>
      <name val="Calibri"/>
      <family val="2"/>
    </font>
    <font>
      <b/>
      <sz val="11"/>
      <color rgb="FF3F3F3F"/>
      <name val="Calibri"/>
      <family val="2"/>
    </font>
    <font>
      <sz val="11"/>
      <color rgb="FF000000"/>
      <name val="Calibri"/>
      <family val="2"/>
      <scheme val="minor"/>
    </font>
    <font>
      <sz val="8"/>
      <color indexed="32"/>
      <name val="Arial"/>
      <family val="2"/>
    </font>
    <font>
      <b/>
      <sz val="10"/>
      <name val="MS Sans Serif"/>
      <family val="2"/>
    </font>
    <font>
      <sz val="12"/>
      <color indexed="10"/>
      <name val="Arial"/>
      <family val="2"/>
    </font>
    <font>
      <sz val="12"/>
      <color indexed="10"/>
      <name val="TIMES"/>
    </font>
    <font>
      <i/>
      <sz val="10"/>
      <name val="Arial"/>
      <family val="2"/>
    </font>
    <font>
      <b/>
      <sz val="8"/>
      <color indexed="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8"/>
      <color indexed="62"/>
      <name val="Arial"/>
      <family val="2"/>
    </font>
    <font>
      <b/>
      <sz val="18"/>
      <color indexed="62"/>
      <name val="Arial"/>
      <family val="2"/>
    </font>
    <font>
      <sz val="19"/>
      <color indexed="48"/>
      <name val="Arial"/>
      <family val="2"/>
    </font>
    <font>
      <sz val="10"/>
      <color indexed="10"/>
      <name val="Arial"/>
      <family val="2"/>
    </font>
    <font>
      <b/>
      <sz val="18"/>
      <color indexed="62"/>
      <name val="Cambria"/>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4"/>
      <color indexed="56"/>
      <name val="Arial"/>
      <family val="2"/>
    </font>
    <font>
      <sz val="11"/>
      <color rgb="FFFF0000"/>
      <name val="Calibri"/>
      <family val="2"/>
    </font>
    <font>
      <sz val="10"/>
      <color rgb="FF0000FF"/>
      <name val="Times New Roman"/>
      <family val="1"/>
    </font>
    <font>
      <sz val="10"/>
      <color rgb="FFFF0000"/>
      <name val="Arial"/>
      <family val="2"/>
    </font>
    <font>
      <sz val="9"/>
      <color rgb="FFFF0000"/>
      <name val="Calibri"/>
      <family val="2"/>
      <scheme val="minor"/>
    </font>
  </fonts>
  <fills count="133">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CCFF33"/>
        <bgColor indexed="64"/>
      </patternFill>
    </fill>
    <fill>
      <patternFill patternType="solid">
        <fgColor theme="2" tint="-9.9978637043366805E-2"/>
        <bgColor indexed="64"/>
      </patternFill>
    </fill>
    <fill>
      <patternFill patternType="solid">
        <fgColor rgb="FFFFCCFF"/>
        <bgColor indexed="64"/>
      </patternFill>
    </fill>
    <fill>
      <patternFill patternType="solid">
        <fgColor theme="0" tint="-0.14999847407452621"/>
        <bgColor indexed="64"/>
      </patternFill>
    </fill>
    <fill>
      <patternFill patternType="solid">
        <fgColor rgb="FF00FFFF"/>
        <bgColor indexed="64"/>
      </patternFill>
    </fill>
    <fill>
      <patternFill patternType="solid">
        <fgColor theme="2"/>
        <bgColor indexed="64"/>
      </patternFill>
    </fill>
    <fill>
      <patternFill patternType="solid">
        <fgColor rgb="FFFFFF00"/>
        <bgColor indexed="64"/>
      </patternFill>
    </fill>
    <fill>
      <patternFill patternType="solid">
        <fgColor rgb="FFCCECFF"/>
        <bgColor indexed="64"/>
      </patternFill>
    </fill>
    <fill>
      <patternFill patternType="solid">
        <fgColor rgb="FF0000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indexed="40"/>
      </patternFill>
    </fill>
    <fill>
      <patternFill patternType="solid">
        <fgColor indexed="31"/>
      </patternFill>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7"/>
      </patternFill>
    </fill>
    <fill>
      <patternFill patternType="solid">
        <fgColor indexed="27"/>
      </patternFill>
    </fill>
    <fill>
      <patternFill patternType="solid">
        <fgColor indexed="54"/>
      </patternFill>
    </fill>
    <fill>
      <patternFill patternType="solid">
        <fgColor indexed="57"/>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0625"/>
    </fill>
    <fill>
      <patternFill patternType="gray125">
        <fgColor indexed="8"/>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indexed="13"/>
        <bgColor indexed="64"/>
      </patternFill>
    </fill>
  </fills>
  <borders count="99">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style="medium">
        <color auto="1"/>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3"/>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8"/>
      </top>
      <bottom/>
      <diagonal/>
    </border>
    <border>
      <left style="thin">
        <color indexed="28"/>
      </left>
      <right/>
      <top/>
      <bottom style="thin">
        <color indexed="28"/>
      </bottom>
      <diagonal/>
    </border>
    <border>
      <left/>
      <right/>
      <top style="thin">
        <color indexed="48"/>
      </top>
      <bottom style="double">
        <color indexed="48"/>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2358">
    <xf numFmtId="0" fontId="0" fillId="0" borderId="0"/>
    <xf numFmtId="166" fontId="25" fillId="0" borderId="0">
      <alignment horizontal="left" wrapText="1"/>
    </xf>
    <xf numFmtId="43" fontId="1" fillId="0" borderId="0" applyFont="0" applyFill="0" applyBorder="0" applyAlignment="0" applyProtection="0"/>
    <xf numFmtId="44" fontId="1" fillId="0" borderId="0" applyFont="0" applyFill="0" applyBorder="0" applyAlignment="0" applyProtection="0"/>
    <xf numFmtId="166" fontId="8" fillId="0" borderId="0">
      <alignment horizontal="left" wrapText="1"/>
    </xf>
    <xf numFmtId="43" fontId="1" fillId="0" borderId="0" applyFont="0" applyFill="0" applyBorder="0" applyAlignment="0" applyProtection="0"/>
    <xf numFmtId="0" fontId="1" fillId="0" borderId="0"/>
    <xf numFmtId="0" fontId="51" fillId="0" borderId="0"/>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82"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2"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3"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0"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3"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67" fillId="0" borderId="0"/>
    <xf numFmtId="0" fontId="67"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7" fillId="0" borderId="0"/>
    <xf numFmtId="0" fontId="67"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7"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7"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67"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7"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7" fillId="0" borderId="0"/>
    <xf numFmtId="0" fontId="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8" fillId="0" borderId="0"/>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8" fillId="0" borderId="0"/>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3" fontId="8" fillId="0" borderId="0">
      <alignment horizontal="left" wrapText="1"/>
    </xf>
    <xf numFmtId="183" fontId="8" fillId="0" borderId="0">
      <alignment horizontal="left" wrapText="1"/>
    </xf>
    <xf numFmtId="183" fontId="8" fillId="0" borderId="0">
      <alignment horizontal="left" wrapText="1"/>
    </xf>
    <xf numFmtId="0" fontId="68" fillId="0" borderId="0"/>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183" fontId="8" fillId="0" borderId="0">
      <alignment horizontal="left" wrapText="1"/>
    </xf>
    <xf numFmtId="183" fontId="8" fillId="0" borderId="0">
      <alignment horizontal="left" wrapText="1"/>
    </xf>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3" fontId="8" fillId="0" borderId="0">
      <alignment horizontal="left" wrapText="1"/>
    </xf>
    <xf numFmtId="183"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8" fillId="0" borderId="0"/>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7" fillId="0" borderId="0"/>
    <xf numFmtId="0" fontId="8" fillId="0" borderId="0"/>
    <xf numFmtId="0" fontId="68" fillId="0" borderId="0"/>
    <xf numFmtId="0" fontId="68" fillId="0" borderId="0"/>
    <xf numFmtId="0" fontId="67"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68" fillId="0" borderId="0"/>
    <xf numFmtId="0" fontId="8" fillId="0" borderId="0"/>
    <xf numFmtId="0" fontId="68" fillId="0" borderId="0"/>
    <xf numFmtId="166" fontId="8" fillId="0" borderId="0">
      <alignment horizontal="left" wrapText="1"/>
    </xf>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68" fillId="0" borderId="0"/>
    <xf numFmtId="0" fontId="8" fillId="0" borderId="0"/>
    <xf numFmtId="0" fontId="68" fillId="0" borderId="0"/>
    <xf numFmtId="182" fontId="8" fillId="0" borderId="0">
      <alignment horizontal="left" wrapText="1"/>
    </xf>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6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0" fontId="8" fillId="0" borderId="0"/>
    <xf numFmtId="0" fontId="8" fillId="0" borderId="0"/>
    <xf numFmtId="0" fontId="68" fillId="0" borderId="0"/>
    <xf numFmtId="0" fontId="68" fillId="0" borderId="0"/>
    <xf numFmtId="166" fontId="8" fillId="0" borderId="0">
      <alignment horizontal="left" wrapText="1"/>
    </xf>
    <xf numFmtId="166" fontId="8" fillId="0" borderId="0">
      <alignment horizontal="left" wrapText="1"/>
    </xf>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166" fontId="8" fillId="0" borderId="0">
      <alignment horizontal="left" wrapText="1"/>
    </xf>
    <xf numFmtId="166" fontId="8" fillId="0" borderId="0">
      <alignment horizontal="left" wrapText="1"/>
    </xf>
    <xf numFmtId="0" fontId="8" fillId="0" borderId="0"/>
    <xf numFmtId="0" fontId="68" fillId="0" borderId="0"/>
    <xf numFmtId="0" fontId="68" fillId="0" borderId="0"/>
    <xf numFmtId="0" fontId="8" fillId="0" borderId="0"/>
    <xf numFmtId="0" fontId="8" fillId="0" borderId="0"/>
    <xf numFmtId="0" fontId="68" fillId="0" borderId="0"/>
    <xf numFmtId="0" fontId="68" fillId="0" borderId="0"/>
    <xf numFmtId="0" fontId="8" fillId="0" borderId="0"/>
    <xf numFmtId="0" fontId="68" fillId="0" borderId="0"/>
    <xf numFmtId="0" fontId="8" fillId="0" borderId="0"/>
    <xf numFmtId="0" fontId="8" fillId="0" borderId="0"/>
    <xf numFmtId="0" fontId="68" fillId="0" borderId="0"/>
    <xf numFmtId="0" fontId="68" fillId="0" borderId="0"/>
    <xf numFmtId="0" fontId="68" fillId="0" borderId="0"/>
    <xf numFmtId="0" fontId="67" fillId="0" borderId="0"/>
    <xf numFmtId="0" fontId="8" fillId="0" borderId="0"/>
    <xf numFmtId="0" fontId="68" fillId="0" borderId="0"/>
    <xf numFmtId="184" fontId="69" fillId="0" borderId="0">
      <alignment horizontal="left"/>
    </xf>
    <xf numFmtId="185" fontId="70" fillId="0" borderId="0">
      <alignment horizontal="left"/>
    </xf>
    <xf numFmtId="0" fontId="71" fillId="0" borderId="60"/>
    <xf numFmtId="0" fontId="71" fillId="0" borderId="60"/>
    <xf numFmtId="0" fontId="71" fillId="0" borderId="60"/>
    <xf numFmtId="0" fontId="71" fillId="0" borderId="60"/>
    <xf numFmtId="0" fontId="68" fillId="0" borderId="0"/>
    <xf numFmtId="0" fontId="68" fillId="0" borderId="0"/>
    <xf numFmtId="0" fontId="72" fillId="0" borderId="0"/>
    <xf numFmtId="0" fontId="73" fillId="21" borderId="0" applyNumberFormat="0" applyBorder="0" applyAlignment="0" applyProtection="0"/>
    <xf numFmtId="0" fontId="73" fillId="2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8" fillId="0" borderId="0"/>
    <xf numFmtId="0" fontId="1" fillId="21" borderId="0" applyNumberFormat="0" applyBorder="0" applyAlignment="0" applyProtection="0"/>
    <xf numFmtId="0" fontId="1" fillId="21" borderId="0" applyNumberFormat="0" applyBorder="0" applyAlignment="0" applyProtection="0"/>
    <xf numFmtId="0" fontId="68" fillId="0" borderId="0"/>
    <xf numFmtId="0" fontId="1" fillId="21" borderId="0" applyNumberFormat="0" applyBorder="0" applyAlignment="0" applyProtection="0"/>
    <xf numFmtId="0" fontId="1" fillId="21" borderId="0" applyNumberFormat="0" applyBorder="0" applyAlignment="0" applyProtection="0"/>
    <xf numFmtId="0" fontId="74" fillId="52" borderId="0" applyNumberFormat="0" applyBorder="0" applyAlignment="0" applyProtection="0"/>
    <xf numFmtId="0" fontId="51" fillId="51" borderId="0" applyNumberFormat="0" applyBorder="0" applyAlignment="0" applyProtection="0"/>
    <xf numFmtId="0" fontId="74" fillId="5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4" fillId="52" borderId="0" applyNumberFormat="0" applyBorder="0" applyAlignment="0" applyProtection="0"/>
    <xf numFmtId="0" fontId="51"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2" borderId="0" applyNumberFormat="0" applyBorder="0" applyAlignment="0" applyProtection="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74" fillId="52"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4" fillId="52" borderId="0" applyNumberFormat="0" applyBorder="0" applyAlignment="0" applyProtection="0"/>
    <xf numFmtId="0" fontId="51" fillId="51" borderId="0" applyNumberFormat="0" applyBorder="0" applyAlignment="0" applyProtection="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3" borderId="0" applyNumberFormat="0" applyBorder="0" applyAlignment="0" applyProtection="0"/>
    <xf numFmtId="0" fontId="1" fillId="53" borderId="0" applyNumberFormat="0" applyBorder="0" applyAlignment="0" applyProtection="0"/>
    <xf numFmtId="0" fontId="8" fillId="0" borderId="0"/>
    <xf numFmtId="0" fontId="1" fillId="53" borderId="0" applyNumberFormat="0" applyBorder="0" applyAlignment="0" applyProtection="0"/>
    <xf numFmtId="0" fontId="68" fillId="0" borderId="0"/>
    <xf numFmtId="0" fontId="8" fillId="0" borderId="0"/>
    <xf numFmtId="0" fontId="1" fillId="53"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68" fillId="0" borderId="0"/>
    <xf numFmtId="0" fontId="75" fillId="21" borderId="0" applyNumberFormat="0" applyBorder="0" applyAlignment="0" applyProtection="0"/>
    <xf numFmtId="0" fontId="75" fillId="2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68" fillId="0" borderId="0"/>
    <xf numFmtId="0" fontId="74" fillId="52" borderId="0" applyNumberFormat="0" applyBorder="0" applyAlignment="0" applyProtection="0"/>
    <xf numFmtId="0" fontId="51" fillId="5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68" fillId="0" borderId="0"/>
    <xf numFmtId="0" fontId="1" fillId="21" borderId="0" applyNumberFormat="0" applyBorder="0" applyAlignment="0" applyProtection="0"/>
    <xf numFmtId="0" fontId="51" fillId="51" borderId="0" applyNumberFormat="0" applyBorder="0" applyAlignment="0" applyProtection="0"/>
    <xf numFmtId="0" fontId="1" fillId="21" borderId="0" applyNumberFormat="0" applyBorder="0" applyAlignment="0" applyProtection="0"/>
    <xf numFmtId="0" fontId="8" fillId="0" borderId="0"/>
    <xf numFmtId="0" fontId="1" fillId="21"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68" fillId="0" borderId="0"/>
    <xf numFmtId="0" fontId="73" fillId="21" borderId="0" applyNumberFormat="0" applyBorder="0" applyAlignment="0" applyProtection="0"/>
    <xf numFmtId="0" fontId="73" fillId="21" borderId="0" applyNumberFormat="0" applyBorder="0" applyAlignment="0" applyProtection="0"/>
    <xf numFmtId="0" fontId="51" fillId="51" borderId="0" applyNumberFormat="0" applyBorder="0" applyAlignment="0" applyProtection="0"/>
    <xf numFmtId="0" fontId="68" fillId="0" borderId="0"/>
    <xf numFmtId="0" fontId="73" fillId="21" borderId="0" applyNumberFormat="0" applyBorder="0" applyAlignment="0" applyProtection="0"/>
    <xf numFmtId="0" fontId="73" fillId="21" borderId="0" applyNumberFormat="0" applyBorder="0" applyAlignment="0" applyProtection="0"/>
    <xf numFmtId="0" fontId="51" fillId="51" borderId="0" applyNumberFormat="0" applyBorder="0" applyAlignment="0" applyProtection="0"/>
    <xf numFmtId="0" fontId="68" fillId="0" borderId="0"/>
    <xf numFmtId="0" fontId="73" fillId="21" borderId="0" applyNumberFormat="0" applyBorder="0" applyAlignment="0" applyProtection="0"/>
    <xf numFmtId="0" fontId="73" fillId="21" borderId="0" applyNumberFormat="0" applyBorder="0" applyAlignment="0" applyProtection="0"/>
    <xf numFmtId="0" fontId="51" fillId="51" borderId="0" applyNumberFormat="0" applyBorder="0" applyAlignment="0" applyProtection="0"/>
    <xf numFmtId="0" fontId="68" fillId="0" borderId="0"/>
    <xf numFmtId="0" fontId="73" fillId="25" borderId="0" applyNumberFormat="0" applyBorder="0" applyAlignment="0" applyProtection="0"/>
    <xf numFmtId="0" fontId="73" fillId="25"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0" borderId="0"/>
    <xf numFmtId="0" fontId="1" fillId="25" borderId="0" applyNumberFormat="0" applyBorder="0" applyAlignment="0" applyProtection="0"/>
    <xf numFmtId="0" fontId="1" fillId="25" borderId="0" applyNumberFormat="0" applyBorder="0" applyAlignment="0" applyProtection="0"/>
    <xf numFmtId="0" fontId="68" fillId="0" borderId="0"/>
    <xf numFmtId="0" fontId="1" fillId="25" borderId="0" applyNumberFormat="0" applyBorder="0" applyAlignment="0" applyProtection="0"/>
    <xf numFmtId="0" fontId="1" fillId="25" borderId="0" applyNumberFormat="0" applyBorder="0" applyAlignment="0" applyProtection="0"/>
    <xf numFmtId="0" fontId="74" fillId="55" borderId="0" applyNumberFormat="0" applyBorder="0" applyAlignment="0" applyProtection="0"/>
    <xf numFmtId="0" fontId="51" fillId="54" borderId="0" applyNumberFormat="0" applyBorder="0" applyAlignment="0" applyProtection="0"/>
    <xf numFmtId="0" fontId="74" fillId="5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4" fillId="55" borderId="0" applyNumberFormat="0" applyBorder="0" applyAlignment="0" applyProtection="0"/>
    <xf numFmtId="0" fontId="51" fillId="54"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5" borderId="0" applyNumberFormat="0" applyBorder="0" applyAlignment="0" applyProtection="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74" fillId="5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4" fillId="55" borderId="0" applyNumberFormat="0" applyBorder="0" applyAlignment="0" applyProtection="0"/>
    <xf numFmtId="0" fontId="51" fillId="54" borderId="0" applyNumberFormat="0" applyBorder="0" applyAlignment="0" applyProtection="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4" borderId="0" applyNumberFormat="0" applyBorder="0" applyAlignment="0" applyProtection="0"/>
    <xf numFmtId="0" fontId="1" fillId="54" borderId="0" applyNumberFormat="0" applyBorder="0" applyAlignment="0" applyProtection="0"/>
    <xf numFmtId="0" fontId="8" fillId="0" borderId="0"/>
    <xf numFmtId="0" fontId="1" fillId="54" borderId="0" applyNumberFormat="0" applyBorder="0" applyAlignment="0" applyProtection="0"/>
    <xf numFmtId="0" fontId="68" fillId="0" borderId="0"/>
    <xf numFmtId="0" fontId="8" fillId="0" borderId="0"/>
    <xf numFmtId="0" fontId="1" fillId="54"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5" fillId="25" borderId="0" applyNumberFormat="0" applyBorder="0" applyAlignment="0" applyProtection="0"/>
    <xf numFmtId="0" fontId="75" fillId="2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4" fillId="55" borderId="0" applyNumberFormat="0" applyBorder="0" applyAlignment="0" applyProtection="0"/>
    <xf numFmtId="0" fontId="51"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1" fillId="25" borderId="0" applyNumberFormat="0" applyBorder="0" applyAlignment="0" applyProtection="0"/>
    <xf numFmtId="0" fontId="51" fillId="54" borderId="0" applyNumberFormat="0" applyBorder="0" applyAlignment="0" applyProtection="0"/>
    <xf numFmtId="0" fontId="1" fillId="25" borderId="0" applyNumberFormat="0" applyBorder="0" applyAlignment="0" applyProtection="0"/>
    <xf numFmtId="0" fontId="8" fillId="0" borderId="0"/>
    <xf numFmtId="0" fontId="1" fillId="25"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5"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3" fillId="25" borderId="0" applyNumberFormat="0" applyBorder="0" applyAlignment="0" applyProtection="0"/>
    <xf numFmtId="0" fontId="73" fillId="25" borderId="0" applyNumberFormat="0" applyBorder="0" applyAlignment="0" applyProtection="0"/>
    <xf numFmtId="0" fontId="51" fillId="54" borderId="0" applyNumberFormat="0" applyBorder="0" applyAlignment="0" applyProtection="0"/>
    <xf numFmtId="0" fontId="68" fillId="0" borderId="0"/>
    <xf numFmtId="0" fontId="73" fillId="25" borderId="0" applyNumberFormat="0" applyBorder="0" applyAlignment="0" applyProtection="0"/>
    <xf numFmtId="0" fontId="73" fillId="25" borderId="0" applyNumberFormat="0" applyBorder="0" applyAlignment="0" applyProtection="0"/>
    <xf numFmtId="0" fontId="51" fillId="54" borderId="0" applyNumberFormat="0" applyBorder="0" applyAlignment="0" applyProtection="0"/>
    <xf numFmtId="0" fontId="68" fillId="0" borderId="0"/>
    <xf numFmtId="0" fontId="73" fillId="25" borderId="0" applyNumberFormat="0" applyBorder="0" applyAlignment="0" applyProtection="0"/>
    <xf numFmtId="0" fontId="73" fillId="25" borderId="0" applyNumberFormat="0" applyBorder="0" applyAlignment="0" applyProtection="0"/>
    <xf numFmtId="0" fontId="51" fillId="54" borderId="0" applyNumberFormat="0" applyBorder="0" applyAlignment="0" applyProtection="0"/>
    <xf numFmtId="0" fontId="68" fillId="0" borderId="0"/>
    <xf numFmtId="0" fontId="73" fillId="29" borderId="0" applyNumberFormat="0" applyBorder="0" applyAlignment="0" applyProtection="0"/>
    <xf numFmtId="0" fontId="73" fillId="29"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8" fillId="0" borderId="0"/>
    <xf numFmtId="0" fontId="1" fillId="29" borderId="0" applyNumberFormat="0" applyBorder="0" applyAlignment="0" applyProtection="0"/>
    <xf numFmtId="0" fontId="1" fillId="29" borderId="0" applyNumberFormat="0" applyBorder="0" applyAlignment="0" applyProtection="0"/>
    <xf numFmtId="0" fontId="68" fillId="0" borderId="0"/>
    <xf numFmtId="0" fontId="1" fillId="29" borderId="0" applyNumberFormat="0" applyBorder="0" applyAlignment="0" applyProtection="0"/>
    <xf numFmtId="0" fontId="1" fillId="29" borderId="0" applyNumberFormat="0" applyBorder="0" applyAlignment="0" applyProtection="0"/>
    <xf numFmtId="0" fontId="74" fillId="57" borderId="0" applyNumberFormat="0" applyBorder="0" applyAlignment="0" applyProtection="0"/>
    <xf numFmtId="0" fontId="51" fillId="56" borderId="0" applyNumberFormat="0" applyBorder="0" applyAlignment="0" applyProtection="0"/>
    <xf numFmtId="0" fontId="74" fillId="5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4" fillId="57" borderId="0" applyNumberFormat="0" applyBorder="0" applyAlignment="0" applyProtection="0"/>
    <xf numFmtId="0" fontId="51"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7" borderId="0" applyNumberFormat="0" applyBorder="0" applyAlignment="0" applyProtection="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74" fillId="5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4" fillId="57" borderId="0" applyNumberFormat="0" applyBorder="0" applyAlignment="0" applyProtection="0"/>
    <xf numFmtId="0" fontId="51" fillId="56" borderId="0" applyNumberFormat="0" applyBorder="0" applyAlignment="0" applyProtection="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68" fillId="0" borderId="0"/>
    <xf numFmtId="0" fontId="8" fillId="0" borderId="0"/>
    <xf numFmtId="0" fontId="1" fillId="5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68" fillId="0" borderId="0"/>
    <xf numFmtId="0" fontId="75" fillId="29" borderId="0" applyNumberFormat="0" applyBorder="0" applyAlignment="0" applyProtection="0"/>
    <xf numFmtId="0" fontId="75" fillId="2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68" fillId="0" borderId="0"/>
    <xf numFmtId="0" fontId="74" fillId="57" borderId="0" applyNumberFormat="0" applyBorder="0" applyAlignment="0" applyProtection="0"/>
    <xf numFmtId="0" fontId="51" fillId="56"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68" fillId="0" borderId="0"/>
    <xf numFmtId="0" fontId="1" fillId="29" borderId="0" applyNumberFormat="0" applyBorder="0" applyAlignment="0" applyProtection="0"/>
    <xf numFmtId="0" fontId="51" fillId="56" borderId="0" applyNumberFormat="0" applyBorder="0" applyAlignment="0" applyProtection="0"/>
    <xf numFmtId="0" fontId="1" fillId="29" borderId="0" applyNumberFormat="0" applyBorder="0" applyAlignment="0" applyProtection="0"/>
    <xf numFmtId="0" fontId="8" fillId="0" borderId="0"/>
    <xf numFmtId="0" fontId="1" fillId="29"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9"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68" fillId="0" borderId="0"/>
    <xf numFmtId="0" fontId="73" fillId="29" borderId="0" applyNumberFormat="0" applyBorder="0" applyAlignment="0" applyProtection="0"/>
    <xf numFmtId="0" fontId="73" fillId="29" borderId="0" applyNumberFormat="0" applyBorder="0" applyAlignment="0" applyProtection="0"/>
    <xf numFmtId="0" fontId="51" fillId="56" borderId="0" applyNumberFormat="0" applyBorder="0" applyAlignment="0" applyProtection="0"/>
    <xf numFmtId="0" fontId="68" fillId="0" borderId="0"/>
    <xf numFmtId="0" fontId="73" fillId="29" borderId="0" applyNumberFormat="0" applyBorder="0" applyAlignment="0" applyProtection="0"/>
    <xf numFmtId="0" fontId="73" fillId="29" borderId="0" applyNumberFormat="0" applyBorder="0" applyAlignment="0" applyProtection="0"/>
    <xf numFmtId="0" fontId="51" fillId="56" borderId="0" applyNumberFormat="0" applyBorder="0" applyAlignment="0" applyProtection="0"/>
    <xf numFmtId="0" fontId="68" fillId="0" borderId="0"/>
    <xf numFmtId="0" fontId="73" fillId="29" borderId="0" applyNumberFormat="0" applyBorder="0" applyAlignment="0" applyProtection="0"/>
    <xf numFmtId="0" fontId="73" fillId="29" borderId="0" applyNumberFormat="0" applyBorder="0" applyAlignment="0" applyProtection="0"/>
    <xf numFmtId="0" fontId="51" fillId="56" borderId="0" applyNumberFormat="0" applyBorder="0" applyAlignment="0" applyProtection="0"/>
    <xf numFmtId="0" fontId="68" fillId="0" borderId="0"/>
    <xf numFmtId="0" fontId="73" fillId="33" borderId="0" applyNumberFormat="0" applyBorder="0" applyAlignment="0" applyProtection="0"/>
    <xf numFmtId="0" fontId="73" fillId="3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8" fillId="0" borderId="0"/>
    <xf numFmtId="0" fontId="1" fillId="33" borderId="0" applyNumberFormat="0" applyBorder="0" applyAlignment="0" applyProtection="0"/>
    <xf numFmtId="0" fontId="1" fillId="33" borderId="0" applyNumberFormat="0" applyBorder="0" applyAlignment="0" applyProtection="0"/>
    <xf numFmtId="0" fontId="68" fillId="0" borderId="0"/>
    <xf numFmtId="0" fontId="1" fillId="33" borderId="0" applyNumberFormat="0" applyBorder="0" applyAlignment="0" applyProtection="0"/>
    <xf numFmtId="0" fontId="1" fillId="33" borderId="0" applyNumberFormat="0" applyBorder="0" applyAlignment="0" applyProtection="0"/>
    <xf numFmtId="0" fontId="74" fillId="59" borderId="0" applyNumberFormat="0" applyBorder="0" applyAlignment="0" applyProtection="0"/>
    <xf numFmtId="0" fontId="51" fillId="58" borderId="0" applyNumberFormat="0" applyBorder="0" applyAlignment="0" applyProtection="0"/>
    <xf numFmtId="0" fontId="74" fillId="5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4" fillId="59" borderId="0" applyNumberFormat="0" applyBorder="0" applyAlignment="0" applyProtection="0"/>
    <xf numFmtId="0" fontId="51" fillId="58"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74" fillId="59"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4" fillId="59" borderId="0" applyNumberFormat="0" applyBorder="0" applyAlignment="0" applyProtection="0"/>
    <xf numFmtId="0" fontId="51" fillId="58"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68" fillId="0" borderId="0"/>
    <xf numFmtId="0" fontId="8" fillId="0" borderId="0"/>
    <xf numFmtId="0" fontId="1" fillId="60"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8" fillId="0" borderId="0"/>
    <xf numFmtId="0" fontId="75" fillId="33" borderId="0" applyNumberFormat="0" applyBorder="0" applyAlignment="0" applyProtection="0"/>
    <xf numFmtId="0" fontId="75" fillId="33"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8" fillId="0" borderId="0"/>
    <xf numFmtId="0" fontId="74" fillId="59" borderId="0" applyNumberFormat="0" applyBorder="0" applyAlignment="0" applyProtection="0"/>
    <xf numFmtId="0" fontId="51" fillId="58"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8" fillId="0" borderId="0"/>
    <xf numFmtId="0" fontId="1" fillId="33" borderId="0" applyNumberFormat="0" applyBorder="0" applyAlignment="0" applyProtection="0"/>
    <xf numFmtId="0" fontId="51" fillId="58" borderId="0" applyNumberFormat="0" applyBorder="0" applyAlignment="0" applyProtection="0"/>
    <xf numFmtId="0" fontId="1" fillId="33" borderId="0" applyNumberFormat="0" applyBorder="0" applyAlignment="0" applyProtection="0"/>
    <xf numFmtId="0" fontId="8" fillId="0" borderId="0"/>
    <xf numFmtId="0" fontId="1" fillId="33"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8" fillId="0" borderId="0"/>
    <xf numFmtId="0" fontId="73" fillId="33" borderId="0" applyNumberFormat="0" applyBorder="0" applyAlignment="0" applyProtection="0"/>
    <xf numFmtId="0" fontId="73" fillId="33" borderId="0" applyNumberFormat="0" applyBorder="0" applyAlignment="0" applyProtection="0"/>
    <xf numFmtId="0" fontId="51" fillId="58" borderId="0" applyNumberFormat="0" applyBorder="0" applyAlignment="0" applyProtection="0"/>
    <xf numFmtId="0" fontId="68" fillId="0" borderId="0"/>
    <xf numFmtId="0" fontId="73" fillId="33" borderId="0" applyNumberFormat="0" applyBorder="0" applyAlignment="0" applyProtection="0"/>
    <xf numFmtId="0" fontId="73" fillId="33" borderId="0" applyNumberFormat="0" applyBorder="0" applyAlignment="0" applyProtection="0"/>
    <xf numFmtId="0" fontId="51" fillId="58" borderId="0" applyNumberFormat="0" applyBorder="0" applyAlignment="0" applyProtection="0"/>
    <xf numFmtId="0" fontId="68" fillId="0" borderId="0"/>
    <xf numFmtId="0" fontId="73" fillId="33" borderId="0" applyNumberFormat="0" applyBorder="0" applyAlignment="0" applyProtection="0"/>
    <xf numFmtId="0" fontId="73" fillId="33" borderId="0" applyNumberFormat="0" applyBorder="0" applyAlignment="0" applyProtection="0"/>
    <xf numFmtId="0" fontId="51" fillId="58" borderId="0" applyNumberFormat="0" applyBorder="0" applyAlignment="0" applyProtection="0"/>
    <xf numFmtId="0" fontId="68" fillId="0" borderId="0"/>
    <xf numFmtId="0" fontId="73" fillId="37" borderId="0" applyNumberFormat="0" applyBorder="0" applyAlignment="0" applyProtection="0"/>
    <xf numFmtId="0" fontId="73" fillId="37"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8" fillId="0" borderId="0"/>
    <xf numFmtId="0" fontId="1" fillId="37" borderId="0" applyNumberFormat="0" applyBorder="0" applyAlignment="0" applyProtection="0"/>
    <xf numFmtId="0" fontId="1" fillId="37" borderId="0" applyNumberFormat="0" applyBorder="0" applyAlignment="0" applyProtection="0"/>
    <xf numFmtId="0" fontId="68" fillId="0" borderId="0"/>
    <xf numFmtId="0" fontId="1" fillId="37" borderId="0" applyNumberFormat="0" applyBorder="0" applyAlignment="0" applyProtection="0"/>
    <xf numFmtId="0" fontId="1" fillId="37" borderId="0" applyNumberFormat="0" applyBorder="0" applyAlignment="0" applyProtection="0"/>
    <xf numFmtId="0" fontId="74" fillId="61" borderId="0" applyNumberFormat="0" applyBorder="0" applyAlignment="0" applyProtection="0"/>
    <xf numFmtId="0" fontId="51" fillId="53" borderId="0" applyNumberFormat="0" applyBorder="0" applyAlignment="0" applyProtection="0"/>
    <xf numFmtId="0" fontId="74" fillId="6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4" fillId="61" borderId="0" applyNumberFormat="0" applyBorder="0" applyAlignment="0" applyProtection="0"/>
    <xf numFmtId="0" fontId="51" fillId="53"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1" borderId="0" applyNumberFormat="0" applyBorder="0" applyAlignment="0" applyProtection="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74" fillId="61"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4" fillId="61" borderId="0" applyNumberFormat="0" applyBorder="0" applyAlignment="0" applyProtection="0"/>
    <xf numFmtId="0" fontId="51" fillId="53" borderId="0" applyNumberFormat="0" applyBorder="0" applyAlignment="0" applyProtection="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37" borderId="0" applyNumberFormat="0" applyBorder="0" applyAlignment="0" applyProtection="0"/>
    <xf numFmtId="0" fontId="1" fillId="37" borderId="0" applyNumberFormat="0" applyBorder="0" applyAlignment="0" applyProtection="0"/>
    <xf numFmtId="0" fontId="8" fillId="0" borderId="0"/>
    <xf numFmtId="0" fontId="1" fillId="37" borderId="0" applyNumberFormat="0" applyBorder="0" applyAlignment="0" applyProtection="0"/>
    <xf numFmtId="0" fontId="68" fillId="0" borderId="0"/>
    <xf numFmtId="0" fontId="8" fillId="0" borderId="0"/>
    <xf numFmtId="0" fontId="1" fillId="37"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68" fillId="0" borderId="0"/>
    <xf numFmtId="0" fontId="75" fillId="37" borderId="0" applyNumberFormat="0" applyBorder="0" applyAlignment="0" applyProtection="0"/>
    <xf numFmtId="0" fontId="75" fillId="37"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68" fillId="0" borderId="0"/>
    <xf numFmtId="0" fontId="74"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68" fillId="0" borderId="0"/>
    <xf numFmtId="0" fontId="1" fillId="37" borderId="0" applyNumberFormat="0" applyBorder="0" applyAlignment="0" applyProtection="0"/>
    <xf numFmtId="0" fontId="51" fillId="53" borderId="0" applyNumberFormat="0" applyBorder="0" applyAlignment="0" applyProtection="0"/>
    <xf numFmtId="0" fontId="1" fillId="37" borderId="0" applyNumberFormat="0" applyBorder="0" applyAlignment="0" applyProtection="0"/>
    <xf numFmtId="0" fontId="8" fillId="0" borderId="0"/>
    <xf numFmtId="0" fontId="1" fillId="37"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7"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68" fillId="0" borderId="0"/>
    <xf numFmtId="0" fontId="73" fillId="37" borderId="0" applyNumberFormat="0" applyBorder="0" applyAlignment="0" applyProtection="0"/>
    <xf numFmtId="0" fontId="73" fillId="37" borderId="0" applyNumberFormat="0" applyBorder="0" applyAlignment="0" applyProtection="0"/>
    <xf numFmtId="0" fontId="51" fillId="53" borderId="0" applyNumberFormat="0" applyBorder="0" applyAlignment="0" applyProtection="0"/>
    <xf numFmtId="0" fontId="68" fillId="0" borderId="0"/>
    <xf numFmtId="0" fontId="73" fillId="37" borderId="0" applyNumberFormat="0" applyBorder="0" applyAlignment="0" applyProtection="0"/>
    <xf numFmtId="0" fontId="73" fillId="37" borderId="0" applyNumberFormat="0" applyBorder="0" applyAlignment="0" applyProtection="0"/>
    <xf numFmtId="0" fontId="51" fillId="53" borderId="0" applyNumberFormat="0" applyBorder="0" applyAlignment="0" applyProtection="0"/>
    <xf numFmtId="0" fontId="68" fillId="0" borderId="0"/>
    <xf numFmtId="0" fontId="73" fillId="37" borderId="0" applyNumberFormat="0" applyBorder="0" applyAlignment="0" applyProtection="0"/>
    <xf numFmtId="0" fontId="73" fillId="37" borderId="0" applyNumberFormat="0" applyBorder="0" applyAlignment="0" applyProtection="0"/>
    <xf numFmtId="0" fontId="51" fillId="53" borderId="0" applyNumberFormat="0" applyBorder="0" applyAlignment="0" applyProtection="0"/>
    <xf numFmtId="0" fontId="68" fillId="0" borderId="0"/>
    <xf numFmtId="0" fontId="73" fillId="41" borderId="0" applyNumberFormat="0" applyBorder="0" applyAlignment="0" applyProtection="0"/>
    <xf numFmtId="0" fontId="73" fillId="41"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8" fillId="0" borderId="0"/>
    <xf numFmtId="0" fontId="1" fillId="41" borderId="0" applyNumberFormat="0" applyBorder="0" applyAlignment="0" applyProtection="0"/>
    <xf numFmtId="0" fontId="1" fillId="41" borderId="0" applyNumberFormat="0" applyBorder="0" applyAlignment="0" applyProtection="0"/>
    <xf numFmtId="0" fontId="68" fillId="0" borderId="0"/>
    <xf numFmtId="0" fontId="1" fillId="41" borderId="0" applyNumberFormat="0" applyBorder="0" applyAlignment="0" applyProtection="0"/>
    <xf numFmtId="0" fontId="1" fillId="41" borderId="0" applyNumberFormat="0" applyBorder="0" applyAlignment="0" applyProtection="0"/>
    <xf numFmtId="0" fontId="74" fillId="60" borderId="0" applyNumberFormat="0" applyBorder="0" applyAlignment="0" applyProtection="0"/>
    <xf numFmtId="0" fontId="51" fillId="55" borderId="0" applyNumberFormat="0" applyBorder="0" applyAlignment="0" applyProtection="0"/>
    <xf numFmtId="0" fontId="74"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4" fillId="60" borderId="0" applyNumberFormat="0" applyBorder="0" applyAlignment="0" applyProtection="0"/>
    <xf numFmtId="0" fontId="51" fillId="55"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0" borderId="0" applyNumberFormat="0" applyBorder="0" applyAlignment="0" applyProtection="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74" fillId="60"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4" fillId="60" borderId="0" applyNumberFormat="0" applyBorder="0" applyAlignment="0" applyProtection="0"/>
    <xf numFmtId="0" fontId="51" fillId="55" borderId="0" applyNumberFormat="0" applyBorder="0" applyAlignment="0" applyProtection="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68" fillId="0" borderId="0"/>
    <xf numFmtId="0" fontId="8" fillId="0" borderId="0"/>
    <xf numFmtId="0" fontId="1" fillId="5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68" fillId="0" borderId="0"/>
    <xf numFmtId="0" fontId="75" fillId="41" borderId="0" applyNumberFormat="0" applyBorder="0" applyAlignment="0" applyProtection="0"/>
    <xf numFmtId="0" fontId="75" fillId="41"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68" fillId="0" borderId="0"/>
    <xf numFmtId="0" fontId="74" fillId="60" borderId="0" applyNumberFormat="0" applyBorder="0" applyAlignment="0" applyProtection="0"/>
    <xf numFmtId="0" fontId="51" fillId="5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68" fillId="0" borderId="0"/>
    <xf numFmtId="0" fontId="1" fillId="41" borderId="0" applyNumberFormat="0" applyBorder="0" applyAlignment="0" applyProtection="0"/>
    <xf numFmtId="0" fontId="51" fillId="55" borderId="0" applyNumberFormat="0" applyBorder="0" applyAlignment="0" applyProtection="0"/>
    <xf numFmtId="0" fontId="1" fillId="41" borderId="0" applyNumberFormat="0" applyBorder="0" applyAlignment="0" applyProtection="0"/>
    <xf numFmtId="0" fontId="8" fillId="0" borderId="0"/>
    <xf numFmtId="0" fontId="1" fillId="41"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41"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68" fillId="0" borderId="0"/>
    <xf numFmtId="0" fontId="73" fillId="41" borderId="0" applyNumberFormat="0" applyBorder="0" applyAlignment="0" applyProtection="0"/>
    <xf numFmtId="0" fontId="73" fillId="41" borderId="0" applyNumberFormat="0" applyBorder="0" applyAlignment="0" applyProtection="0"/>
    <xf numFmtId="0" fontId="51" fillId="55" borderId="0" applyNumberFormat="0" applyBorder="0" applyAlignment="0" applyProtection="0"/>
    <xf numFmtId="0" fontId="68" fillId="0" borderId="0"/>
    <xf numFmtId="0" fontId="73" fillId="41" borderId="0" applyNumberFormat="0" applyBorder="0" applyAlignment="0" applyProtection="0"/>
    <xf numFmtId="0" fontId="73" fillId="41" borderId="0" applyNumberFormat="0" applyBorder="0" applyAlignment="0" applyProtection="0"/>
    <xf numFmtId="0" fontId="51" fillId="55" borderId="0" applyNumberFormat="0" applyBorder="0" applyAlignment="0" applyProtection="0"/>
    <xf numFmtId="0" fontId="68" fillId="0" borderId="0"/>
    <xf numFmtId="0" fontId="73" fillId="41" borderId="0" applyNumberFormat="0" applyBorder="0" applyAlignment="0" applyProtection="0"/>
    <xf numFmtId="0" fontId="73" fillId="41" borderId="0" applyNumberFormat="0" applyBorder="0" applyAlignment="0" applyProtection="0"/>
    <xf numFmtId="0" fontId="51" fillId="55" borderId="0" applyNumberFormat="0" applyBorder="0" applyAlignment="0" applyProtection="0"/>
    <xf numFmtId="0" fontId="68" fillId="0" borderId="0"/>
    <xf numFmtId="0" fontId="73" fillId="22" borderId="0" applyNumberFormat="0" applyBorder="0" applyAlignment="0" applyProtection="0"/>
    <xf numFmtId="0" fontId="73" fillId="2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0" borderId="0"/>
    <xf numFmtId="0" fontId="1" fillId="22" borderId="0" applyNumberFormat="0" applyBorder="0" applyAlignment="0" applyProtection="0"/>
    <xf numFmtId="0" fontId="1" fillId="22" borderId="0" applyNumberFormat="0" applyBorder="0" applyAlignment="0" applyProtection="0"/>
    <xf numFmtId="0" fontId="68" fillId="0" borderId="0"/>
    <xf numFmtId="0" fontId="1" fillId="22" borderId="0" applyNumberFormat="0" applyBorder="0" applyAlignment="0" applyProtection="0"/>
    <xf numFmtId="0" fontId="1" fillId="22"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61" borderId="0" applyNumberFormat="0" applyBorder="0" applyAlignment="0" applyProtection="0"/>
    <xf numFmtId="0" fontId="1" fillId="61" borderId="0" applyNumberFormat="0" applyBorder="0" applyAlignment="0" applyProtection="0"/>
    <xf numFmtId="0" fontId="8" fillId="0" borderId="0"/>
    <xf numFmtId="0" fontId="1" fillId="61" borderId="0" applyNumberFormat="0" applyBorder="0" applyAlignment="0" applyProtection="0"/>
    <xf numFmtId="0" fontId="68" fillId="0" borderId="0"/>
    <xf numFmtId="0" fontId="8" fillId="0" borderId="0"/>
    <xf numFmtId="0" fontId="1" fillId="61"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5" fillId="22" borderId="0" applyNumberFormat="0" applyBorder="0" applyAlignment="0" applyProtection="0"/>
    <xf numFmtId="0" fontId="75" fillId="22"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4" fillId="53" borderId="0" applyNumberFormat="0" applyBorder="0" applyAlignment="0" applyProtection="0"/>
    <xf numFmtId="0" fontId="51" fillId="6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1" fillId="22" borderId="0" applyNumberFormat="0" applyBorder="0" applyAlignment="0" applyProtection="0"/>
    <xf numFmtId="0" fontId="51" fillId="62" borderId="0" applyNumberFormat="0" applyBorder="0" applyAlignment="0" applyProtection="0"/>
    <xf numFmtId="0" fontId="1" fillId="22" borderId="0" applyNumberFormat="0" applyBorder="0" applyAlignment="0" applyProtection="0"/>
    <xf numFmtId="0" fontId="8" fillId="0" borderId="0"/>
    <xf numFmtId="0" fontId="1" fillId="22"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3" fillId="22" borderId="0" applyNumberFormat="0" applyBorder="0" applyAlignment="0" applyProtection="0"/>
    <xf numFmtId="0" fontId="73" fillId="22" borderId="0" applyNumberFormat="0" applyBorder="0" applyAlignment="0" applyProtection="0"/>
    <xf numFmtId="0" fontId="51" fillId="62" borderId="0" applyNumberFormat="0" applyBorder="0" applyAlignment="0" applyProtection="0"/>
    <xf numFmtId="0" fontId="68" fillId="0" borderId="0"/>
    <xf numFmtId="0" fontId="73" fillId="22" borderId="0" applyNumberFormat="0" applyBorder="0" applyAlignment="0" applyProtection="0"/>
    <xf numFmtId="0" fontId="73" fillId="22" borderId="0" applyNumberFormat="0" applyBorder="0" applyAlignment="0" applyProtection="0"/>
    <xf numFmtId="0" fontId="51" fillId="62" borderId="0" applyNumberFormat="0" applyBorder="0" applyAlignment="0" applyProtection="0"/>
    <xf numFmtId="0" fontId="68" fillId="0" borderId="0"/>
    <xf numFmtId="0" fontId="73" fillId="22" borderId="0" applyNumberFormat="0" applyBorder="0" applyAlignment="0" applyProtection="0"/>
    <xf numFmtId="0" fontId="73" fillId="22" borderId="0" applyNumberFormat="0" applyBorder="0" applyAlignment="0" applyProtection="0"/>
    <xf numFmtId="0" fontId="51" fillId="62" borderId="0" applyNumberFormat="0" applyBorder="0" applyAlignment="0" applyProtection="0"/>
    <xf numFmtId="0" fontId="68" fillId="0" borderId="0"/>
    <xf numFmtId="0" fontId="73" fillId="26" borderId="0" applyNumberFormat="0" applyBorder="0" applyAlignment="0" applyProtection="0"/>
    <xf numFmtId="0" fontId="73" fillId="2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0" borderId="0"/>
    <xf numFmtId="0" fontId="1" fillId="26" borderId="0" applyNumberFormat="0" applyBorder="0" applyAlignment="0" applyProtection="0"/>
    <xf numFmtId="0" fontId="1" fillId="26" borderId="0" applyNumberFormat="0" applyBorder="0" applyAlignment="0" applyProtection="0"/>
    <xf numFmtId="0" fontId="68" fillId="0" borderId="0"/>
    <xf numFmtId="0" fontId="1" fillId="26" borderId="0" applyNumberFormat="0" applyBorder="0" applyAlignment="0" applyProtection="0"/>
    <xf numFmtId="0" fontId="1" fillId="26" borderId="0" applyNumberFormat="0" applyBorder="0" applyAlignment="0" applyProtection="0"/>
    <xf numFmtId="0" fontId="74" fillId="54" borderId="0" applyNumberFormat="0" applyBorder="0" applyAlignment="0" applyProtection="0"/>
    <xf numFmtId="0" fontId="51" fillId="54" borderId="0" applyNumberFormat="0" applyBorder="0" applyAlignment="0" applyProtection="0"/>
    <xf numFmtId="0" fontId="74"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51"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4" borderId="0" applyNumberFormat="0" applyBorder="0" applyAlignment="0" applyProtection="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74" fillId="5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51" fillId="54" borderId="0" applyNumberFormat="0" applyBorder="0" applyAlignment="0" applyProtection="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26" borderId="0" applyNumberFormat="0" applyBorder="0" applyAlignment="0" applyProtection="0"/>
    <xf numFmtId="0" fontId="1" fillId="26" borderId="0" applyNumberFormat="0" applyBorder="0" applyAlignment="0" applyProtection="0"/>
    <xf numFmtId="0" fontId="8" fillId="0" borderId="0"/>
    <xf numFmtId="0" fontId="1" fillId="26" borderId="0" applyNumberFormat="0" applyBorder="0" applyAlignment="0" applyProtection="0"/>
    <xf numFmtId="0" fontId="68" fillId="0" borderId="0"/>
    <xf numFmtId="0" fontId="8" fillId="0" borderId="0"/>
    <xf numFmtId="0" fontId="1" fillId="2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4"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1" fillId="26" borderId="0" applyNumberFormat="0" applyBorder="0" applyAlignment="0" applyProtection="0"/>
    <xf numFmtId="0" fontId="51" fillId="54" borderId="0" applyNumberFormat="0" applyBorder="0" applyAlignment="0" applyProtection="0"/>
    <xf numFmtId="0" fontId="1" fillId="26" borderId="0" applyNumberFormat="0" applyBorder="0" applyAlignment="0" applyProtection="0"/>
    <xf numFmtId="0" fontId="8" fillId="0" borderId="0"/>
    <xf numFmtId="0" fontId="1" fillId="2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2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68" fillId="0" borderId="0"/>
    <xf numFmtId="0" fontId="73" fillId="26" borderId="0" applyNumberFormat="0" applyBorder="0" applyAlignment="0" applyProtection="0"/>
    <xf numFmtId="0" fontId="73" fillId="26" borderId="0" applyNumberFormat="0" applyBorder="0" applyAlignment="0" applyProtection="0"/>
    <xf numFmtId="0" fontId="51" fillId="54" borderId="0" applyNumberFormat="0" applyBorder="0" applyAlignment="0" applyProtection="0"/>
    <xf numFmtId="0" fontId="68" fillId="0" borderId="0"/>
    <xf numFmtId="0" fontId="73" fillId="26" borderId="0" applyNumberFormat="0" applyBorder="0" applyAlignment="0" applyProtection="0"/>
    <xf numFmtId="0" fontId="73" fillId="26" borderId="0" applyNumberFormat="0" applyBorder="0" applyAlignment="0" applyProtection="0"/>
    <xf numFmtId="0" fontId="51" fillId="54" borderId="0" applyNumberFormat="0" applyBorder="0" applyAlignment="0" applyProtection="0"/>
    <xf numFmtId="0" fontId="68" fillId="0" borderId="0"/>
    <xf numFmtId="0" fontId="73" fillId="26" borderId="0" applyNumberFormat="0" applyBorder="0" applyAlignment="0" applyProtection="0"/>
    <xf numFmtId="0" fontId="73" fillId="26" borderId="0" applyNumberFormat="0" applyBorder="0" applyAlignment="0" applyProtection="0"/>
    <xf numFmtId="0" fontId="51" fillId="54" borderId="0" applyNumberFormat="0" applyBorder="0" applyAlignment="0" applyProtection="0"/>
    <xf numFmtId="0" fontId="68" fillId="0" borderId="0"/>
    <xf numFmtId="0" fontId="73" fillId="30" borderId="0" applyNumberFormat="0" applyBorder="0" applyAlignment="0" applyProtection="0"/>
    <xf numFmtId="0" fontId="73" fillId="30"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0" borderId="0"/>
    <xf numFmtId="0" fontId="1" fillId="30" borderId="0" applyNumberFormat="0" applyBorder="0" applyAlignment="0" applyProtection="0"/>
    <xf numFmtId="0" fontId="1" fillId="30" borderId="0" applyNumberFormat="0" applyBorder="0" applyAlignment="0" applyProtection="0"/>
    <xf numFmtId="0" fontId="68" fillId="0" borderId="0"/>
    <xf numFmtId="0" fontId="1" fillId="30" borderId="0" applyNumberFormat="0" applyBorder="0" applyAlignment="0" applyProtection="0"/>
    <xf numFmtId="0" fontId="1" fillId="30" borderId="0" applyNumberFormat="0" applyBorder="0" applyAlignment="0" applyProtection="0"/>
    <xf numFmtId="0" fontId="74" fillId="64" borderId="0" applyNumberFormat="0" applyBorder="0" applyAlignment="0" applyProtection="0"/>
    <xf numFmtId="0" fontId="51" fillId="63" borderId="0" applyNumberFormat="0" applyBorder="0" applyAlignment="0" applyProtection="0"/>
    <xf numFmtId="0" fontId="74" fillId="6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4" fillId="64" borderId="0" applyNumberFormat="0" applyBorder="0" applyAlignment="0" applyProtection="0"/>
    <xf numFmtId="0" fontId="51" fillId="63"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4" borderId="0" applyNumberFormat="0" applyBorder="0" applyAlignment="0" applyProtection="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74" fillId="64"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4" fillId="64" borderId="0" applyNumberFormat="0" applyBorder="0" applyAlignment="0" applyProtection="0"/>
    <xf numFmtId="0" fontId="51" fillId="63" borderId="0" applyNumberFormat="0" applyBorder="0" applyAlignment="0" applyProtection="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65" borderId="0" applyNumberFormat="0" applyBorder="0" applyAlignment="0" applyProtection="0"/>
    <xf numFmtId="0" fontId="1" fillId="65" borderId="0" applyNumberFormat="0" applyBorder="0" applyAlignment="0" applyProtection="0"/>
    <xf numFmtId="0" fontId="8" fillId="0" borderId="0"/>
    <xf numFmtId="0" fontId="1" fillId="65" borderId="0" applyNumberFormat="0" applyBorder="0" applyAlignment="0" applyProtection="0"/>
    <xf numFmtId="0" fontId="68" fillId="0" borderId="0"/>
    <xf numFmtId="0" fontId="8" fillId="0" borderId="0"/>
    <xf numFmtId="0" fontId="1" fillId="65"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68" fillId="0" borderId="0"/>
    <xf numFmtId="0" fontId="75" fillId="30" borderId="0" applyNumberFormat="0" applyBorder="0" applyAlignment="0" applyProtection="0"/>
    <xf numFmtId="0" fontId="75" fillId="30"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68" fillId="0" borderId="0"/>
    <xf numFmtId="0" fontId="74" fillId="64" borderId="0" applyNumberFormat="0" applyBorder="0" applyAlignment="0" applyProtection="0"/>
    <xf numFmtId="0" fontId="51" fillId="6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68" fillId="0" borderId="0"/>
    <xf numFmtId="0" fontId="1" fillId="30" borderId="0" applyNumberFormat="0" applyBorder="0" applyAlignment="0" applyProtection="0"/>
    <xf numFmtId="0" fontId="51" fillId="63" borderId="0" applyNumberFormat="0" applyBorder="0" applyAlignment="0" applyProtection="0"/>
    <xf numFmtId="0" fontId="1" fillId="30" borderId="0" applyNumberFormat="0" applyBorder="0" applyAlignment="0" applyProtection="0"/>
    <xf numFmtId="0" fontId="8" fillId="0" borderId="0"/>
    <xf numFmtId="0" fontId="1" fillId="30"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0"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0" fontId="68" fillId="0" borderId="0"/>
    <xf numFmtId="0" fontId="73" fillId="30" borderId="0" applyNumberFormat="0" applyBorder="0" applyAlignment="0" applyProtection="0"/>
    <xf numFmtId="0" fontId="73" fillId="30" borderId="0" applyNumberFormat="0" applyBorder="0" applyAlignment="0" applyProtection="0"/>
    <xf numFmtId="0" fontId="51" fillId="63" borderId="0" applyNumberFormat="0" applyBorder="0" applyAlignment="0" applyProtection="0"/>
    <xf numFmtId="0" fontId="68" fillId="0" borderId="0"/>
    <xf numFmtId="0" fontId="73" fillId="30" borderId="0" applyNumberFormat="0" applyBorder="0" applyAlignment="0" applyProtection="0"/>
    <xf numFmtId="0" fontId="73" fillId="30" borderId="0" applyNumberFormat="0" applyBorder="0" applyAlignment="0" applyProtection="0"/>
    <xf numFmtId="0" fontId="51" fillId="63" borderId="0" applyNumberFormat="0" applyBorder="0" applyAlignment="0" applyProtection="0"/>
    <xf numFmtId="0" fontId="68" fillId="0" borderId="0"/>
    <xf numFmtId="0" fontId="73" fillId="30" borderId="0" applyNumberFormat="0" applyBorder="0" applyAlignment="0" applyProtection="0"/>
    <xf numFmtId="0" fontId="73" fillId="30" borderId="0" applyNumberFormat="0" applyBorder="0" applyAlignment="0" applyProtection="0"/>
    <xf numFmtId="0" fontId="51" fillId="63" borderId="0" applyNumberFormat="0" applyBorder="0" applyAlignment="0" applyProtection="0"/>
    <xf numFmtId="0" fontId="68" fillId="0" borderId="0"/>
    <xf numFmtId="0" fontId="73" fillId="34" borderId="0" applyNumberFormat="0" applyBorder="0" applyAlignment="0" applyProtection="0"/>
    <xf numFmtId="0" fontId="73" fillId="34"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0" borderId="0"/>
    <xf numFmtId="0" fontId="1" fillId="34" borderId="0" applyNumberFormat="0" applyBorder="0" applyAlignment="0" applyProtection="0"/>
    <xf numFmtId="0" fontId="1" fillId="34" borderId="0" applyNumberFormat="0" applyBorder="0" applyAlignment="0" applyProtection="0"/>
    <xf numFmtId="0" fontId="68" fillId="0" borderId="0"/>
    <xf numFmtId="0" fontId="1" fillId="34" borderId="0" applyNumberFormat="0" applyBorder="0" applyAlignment="0" applyProtection="0"/>
    <xf numFmtId="0" fontId="1" fillId="34" borderId="0" applyNumberFormat="0" applyBorder="0" applyAlignment="0" applyProtection="0"/>
    <xf numFmtId="0" fontId="74" fillId="59" borderId="0" applyNumberFormat="0" applyBorder="0" applyAlignment="0" applyProtection="0"/>
    <xf numFmtId="0" fontId="51" fillId="66" borderId="0" applyNumberFormat="0" applyBorder="0" applyAlignment="0" applyProtection="0"/>
    <xf numFmtId="0" fontId="74" fillId="5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4" fillId="59" borderId="0" applyNumberFormat="0" applyBorder="0" applyAlignment="0" applyProtection="0"/>
    <xf numFmtId="0" fontId="51" fillId="66"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74" fillId="59"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4" fillId="59" borderId="0" applyNumberFormat="0" applyBorder="0" applyAlignment="0" applyProtection="0"/>
    <xf numFmtId="0" fontId="51" fillId="66"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5" borderId="0" applyNumberFormat="0" applyBorder="0" applyAlignment="0" applyProtection="0"/>
    <xf numFmtId="0" fontId="1" fillId="55" borderId="0" applyNumberFormat="0" applyBorder="0" applyAlignment="0" applyProtection="0"/>
    <xf numFmtId="0" fontId="8" fillId="0" borderId="0"/>
    <xf numFmtId="0" fontId="1" fillId="55" borderId="0" applyNumberFormat="0" applyBorder="0" applyAlignment="0" applyProtection="0"/>
    <xf numFmtId="0" fontId="68" fillId="0" borderId="0"/>
    <xf numFmtId="0" fontId="8" fillId="0" borderId="0"/>
    <xf numFmtId="0" fontId="1" fillId="55"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68" fillId="0" borderId="0"/>
    <xf numFmtId="0" fontId="75" fillId="34" borderId="0" applyNumberFormat="0" applyBorder="0" applyAlignment="0" applyProtection="0"/>
    <xf numFmtId="0" fontId="75" fillId="34"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68" fillId="0" borderId="0"/>
    <xf numFmtId="0" fontId="74" fillId="59" borderId="0" applyNumberFormat="0" applyBorder="0" applyAlignment="0" applyProtection="0"/>
    <xf numFmtId="0" fontId="51" fillId="66"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68" fillId="0" borderId="0"/>
    <xf numFmtId="0" fontId="1" fillId="34" borderId="0" applyNumberFormat="0" applyBorder="0" applyAlignment="0" applyProtection="0"/>
    <xf numFmtId="0" fontId="51" fillId="66" borderId="0" applyNumberFormat="0" applyBorder="0" applyAlignment="0" applyProtection="0"/>
    <xf numFmtId="0" fontId="1" fillId="34" borderId="0" applyNumberFormat="0" applyBorder="0" applyAlignment="0" applyProtection="0"/>
    <xf numFmtId="0" fontId="8" fillId="0" borderId="0"/>
    <xf numFmtId="0" fontId="1" fillId="34"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4"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68" fillId="0" borderId="0"/>
    <xf numFmtId="0" fontId="73" fillId="34" borderId="0" applyNumberFormat="0" applyBorder="0" applyAlignment="0" applyProtection="0"/>
    <xf numFmtId="0" fontId="73" fillId="34" borderId="0" applyNumberFormat="0" applyBorder="0" applyAlignment="0" applyProtection="0"/>
    <xf numFmtId="0" fontId="51" fillId="66" borderId="0" applyNumberFormat="0" applyBorder="0" applyAlignment="0" applyProtection="0"/>
    <xf numFmtId="0" fontId="68" fillId="0" borderId="0"/>
    <xf numFmtId="0" fontId="73" fillId="34" borderId="0" applyNumberFormat="0" applyBorder="0" applyAlignment="0" applyProtection="0"/>
    <xf numFmtId="0" fontId="73" fillId="34" borderId="0" applyNumberFormat="0" applyBorder="0" applyAlignment="0" applyProtection="0"/>
    <xf numFmtId="0" fontId="51" fillId="66" borderId="0" applyNumberFormat="0" applyBorder="0" applyAlignment="0" applyProtection="0"/>
    <xf numFmtId="0" fontId="68" fillId="0" borderId="0"/>
    <xf numFmtId="0" fontId="73" fillId="34" borderId="0" applyNumberFormat="0" applyBorder="0" applyAlignment="0" applyProtection="0"/>
    <xf numFmtId="0" fontId="73" fillId="34" borderId="0" applyNumberFormat="0" applyBorder="0" applyAlignment="0" applyProtection="0"/>
    <xf numFmtId="0" fontId="51" fillId="66" borderId="0" applyNumberFormat="0" applyBorder="0" applyAlignment="0" applyProtection="0"/>
    <xf numFmtId="0" fontId="68" fillId="0" borderId="0"/>
    <xf numFmtId="0" fontId="73" fillId="38" borderId="0" applyNumberFormat="0" applyBorder="0" applyAlignment="0" applyProtection="0"/>
    <xf numFmtId="0" fontId="73" fillId="38"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0" borderId="0"/>
    <xf numFmtId="0" fontId="1" fillId="38" borderId="0" applyNumberFormat="0" applyBorder="0" applyAlignment="0" applyProtection="0"/>
    <xf numFmtId="0" fontId="1" fillId="38" borderId="0" applyNumberFormat="0" applyBorder="0" applyAlignment="0" applyProtection="0"/>
    <xf numFmtId="0" fontId="68" fillId="0" borderId="0"/>
    <xf numFmtId="0" fontId="1" fillId="38" borderId="0" applyNumberFormat="0" applyBorder="0" applyAlignment="0" applyProtection="0"/>
    <xf numFmtId="0" fontId="1" fillId="38"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4" fillId="53" borderId="0" applyNumberFormat="0" applyBorder="0" applyAlignment="0" applyProtection="0"/>
    <xf numFmtId="0" fontId="51" fillId="62"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61" borderId="0" applyNumberFormat="0" applyBorder="0" applyAlignment="0" applyProtection="0"/>
    <xf numFmtId="0" fontId="1" fillId="61" borderId="0" applyNumberFormat="0" applyBorder="0" applyAlignment="0" applyProtection="0"/>
    <xf numFmtId="0" fontId="8" fillId="0" borderId="0"/>
    <xf numFmtId="0" fontId="1" fillId="61" borderId="0" applyNumberFormat="0" applyBorder="0" applyAlignment="0" applyProtection="0"/>
    <xf numFmtId="0" fontId="68" fillId="0" borderId="0"/>
    <xf numFmtId="0" fontId="8" fillId="0" borderId="0"/>
    <xf numFmtId="0" fontId="1" fillId="61"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5" fillId="38" borderId="0" applyNumberFormat="0" applyBorder="0" applyAlignment="0" applyProtection="0"/>
    <xf numFmtId="0" fontId="75" fillId="38"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4" fillId="53" borderId="0" applyNumberFormat="0" applyBorder="0" applyAlignment="0" applyProtection="0"/>
    <xf numFmtId="0" fontId="51" fillId="6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1" fillId="38" borderId="0" applyNumberFormat="0" applyBorder="0" applyAlignment="0" applyProtection="0"/>
    <xf numFmtId="0" fontId="51" fillId="62" borderId="0" applyNumberFormat="0" applyBorder="0" applyAlignment="0" applyProtection="0"/>
    <xf numFmtId="0" fontId="1" fillId="38" borderId="0" applyNumberFormat="0" applyBorder="0" applyAlignment="0" applyProtection="0"/>
    <xf numFmtId="0" fontId="8" fillId="0" borderId="0"/>
    <xf numFmtId="0" fontId="1" fillId="38"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38"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68" fillId="0" borderId="0"/>
    <xf numFmtId="0" fontId="73" fillId="38" borderId="0" applyNumberFormat="0" applyBorder="0" applyAlignment="0" applyProtection="0"/>
    <xf numFmtId="0" fontId="73" fillId="38" borderId="0" applyNumberFormat="0" applyBorder="0" applyAlignment="0" applyProtection="0"/>
    <xf numFmtId="0" fontId="51" fillId="62" borderId="0" applyNumberFormat="0" applyBorder="0" applyAlignment="0" applyProtection="0"/>
    <xf numFmtId="0" fontId="68" fillId="0" borderId="0"/>
    <xf numFmtId="0" fontId="73" fillId="38" borderId="0" applyNumberFormat="0" applyBorder="0" applyAlignment="0" applyProtection="0"/>
    <xf numFmtId="0" fontId="73" fillId="38" borderId="0" applyNumberFormat="0" applyBorder="0" applyAlignment="0" applyProtection="0"/>
    <xf numFmtId="0" fontId="51" fillId="62" borderId="0" applyNumberFormat="0" applyBorder="0" applyAlignment="0" applyProtection="0"/>
    <xf numFmtId="0" fontId="68" fillId="0" borderId="0"/>
    <xf numFmtId="0" fontId="73" fillId="38" borderId="0" applyNumberFormat="0" applyBorder="0" applyAlignment="0" applyProtection="0"/>
    <xf numFmtId="0" fontId="73" fillId="38" borderId="0" applyNumberFormat="0" applyBorder="0" applyAlignment="0" applyProtection="0"/>
    <xf numFmtId="0" fontId="51" fillId="62" borderId="0" applyNumberFormat="0" applyBorder="0" applyAlignment="0" applyProtection="0"/>
    <xf numFmtId="0" fontId="68" fillId="0" borderId="0"/>
    <xf numFmtId="0" fontId="73" fillId="42" borderId="0" applyNumberFormat="0" applyBorder="0" applyAlignment="0" applyProtection="0"/>
    <xf numFmtId="0" fontId="73" fillId="42"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8" fillId="0" borderId="0"/>
    <xf numFmtId="0" fontId="1" fillId="42" borderId="0" applyNumberFormat="0" applyBorder="0" applyAlignment="0" applyProtection="0"/>
    <xf numFmtId="0" fontId="1" fillId="42" borderId="0" applyNumberFormat="0" applyBorder="0" applyAlignment="0" applyProtection="0"/>
    <xf numFmtId="0" fontId="68" fillId="0" borderId="0"/>
    <xf numFmtId="0" fontId="1" fillId="42" borderId="0" applyNumberFormat="0" applyBorder="0" applyAlignment="0" applyProtection="0"/>
    <xf numFmtId="0" fontId="1" fillId="42" borderId="0" applyNumberFormat="0" applyBorder="0" applyAlignment="0" applyProtection="0"/>
    <xf numFmtId="0" fontId="74" fillId="67" borderId="0" applyNumberFormat="0" applyBorder="0" applyAlignment="0" applyProtection="0"/>
    <xf numFmtId="0" fontId="51" fillId="60" borderId="0" applyNumberFormat="0" applyBorder="0" applyAlignment="0" applyProtection="0"/>
    <xf numFmtId="0" fontId="74" fillId="6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4" fillId="67" borderId="0" applyNumberFormat="0" applyBorder="0" applyAlignment="0" applyProtection="0"/>
    <xf numFmtId="0" fontId="51" fillId="60"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7" borderId="0" applyNumberFormat="0" applyBorder="0" applyAlignment="0" applyProtection="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74" fillId="67"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4" fillId="67" borderId="0" applyNumberFormat="0" applyBorder="0" applyAlignment="0" applyProtection="0"/>
    <xf numFmtId="0" fontId="51" fillId="60" borderId="0" applyNumberFormat="0" applyBorder="0" applyAlignment="0" applyProtection="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68" fillId="0" borderId="0"/>
    <xf numFmtId="0" fontId="8" fillId="0" borderId="0"/>
    <xf numFmtId="0" fontId="1" fillId="5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8" fillId="0" borderId="0"/>
    <xf numFmtId="0" fontId="75" fillId="42" borderId="0" applyNumberFormat="0" applyBorder="0" applyAlignment="0" applyProtection="0"/>
    <xf numFmtId="0" fontId="75" fillId="42"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8" fillId="0" borderId="0"/>
    <xf numFmtId="0" fontId="74" fillId="67" borderId="0" applyNumberFormat="0" applyBorder="0" applyAlignment="0" applyProtection="0"/>
    <xf numFmtId="0" fontId="51" fillId="60"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8" fillId="0" borderId="0"/>
    <xf numFmtId="0" fontId="1" fillId="42" borderId="0" applyNumberFormat="0" applyBorder="0" applyAlignment="0" applyProtection="0"/>
    <xf numFmtId="0" fontId="51" fillId="60" borderId="0" applyNumberFormat="0" applyBorder="0" applyAlignment="0" applyProtection="0"/>
    <xf numFmtId="0" fontId="1" fillId="42" borderId="0" applyNumberFormat="0" applyBorder="0" applyAlignment="0" applyProtection="0"/>
    <xf numFmtId="0" fontId="8" fillId="0" borderId="0"/>
    <xf numFmtId="0" fontId="1" fillId="42"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1" fillId="42"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8" fillId="0" borderId="0"/>
    <xf numFmtId="0" fontId="73" fillId="42" borderId="0" applyNumberFormat="0" applyBorder="0" applyAlignment="0" applyProtection="0"/>
    <xf numFmtId="0" fontId="73" fillId="42" borderId="0" applyNumberFormat="0" applyBorder="0" applyAlignment="0" applyProtection="0"/>
    <xf numFmtId="0" fontId="51" fillId="60" borderId="0" applyNumberFormat="0" applyBorder="0" applyAlignment="0" applyProtection="0"/>
    <xf numFmtId="0" fontId="68" fillId="0" borderId="0"/>
    <xf numFmtId="0" fontId="73" fillId="42" borderId="0" applyNumberFormat="0" applyBorder="0" applyAlignment="0" applyProtection="0"/>
    <xf numFmtId="0" fontId="73" fillId="42" borderId="0" applyNumberFormat="0" applyBorder="0" applyAlignment="0" applyProtection="0"/>
    <xf numFmtId="0" fontId="51" fillId="60" borderId="0" applyNumberFormat="0" applyBorder="0" applyAlignment="0" applyProtection="0"/>
    <xf numFmtId="0" fontId="68" fillId="0" borderId="0"/>
    <xf numFmtId="0" fontId="73" fillId="42" borderId="0" applyNumberFormat="0" applyBorder="0" applyAlignment="0" applyProtection="0"/>
    <xf numFmtId="0" fontId="73" fillId="42" borderId="0" applyNumberFormat="0" applyBorder="0" applyAlignment="0" applyProtection="0"/>
    <xf numFmtId="0" fontId="51" fillId="60" borderId="0" applyNumberFormat="0" applyBorder="0" applyAlignment="0" applyProtection="0"/>
    <xf numFmtId="0" fontId="68" fillId="0" borderId="0"/>
    <xf numFmtId="0" fontId="32" fillId="23"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76" fillId="62" borderId="0" applyNumberFormat="0" applyBorder="0" applyAlignment="0" applyProtection="0"/>
    <xf numFmtId="0" fontId="77" fillId="68" borderId="0" applyNumberFormat="0" applyBorder="0" applyAlignment="0" applyProtection="0"/>
    <xf numFmtId="0" fontId="76" fillId="62"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8" fillId="0" borderId="0"/>
    <xf numFmtId="0" fontId="68" fillId="0" borderId="0"/>
    <xf numFmtId="0" fontId="8" fillId="0" borderId="0"/>
    <xf numFmtId="0" fontId="68" fillId="0" borderId="0"/>
    <xf numFmtId="0" fontId="32"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1" borderId="0" applyNumberFormat="0" applyBorder="0" applyAlignment="0" applyProtection="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7" fillId="68" borderId="0" applyNumberFormat="0" applyBorder="0" applyAlignment="0" applyProtection="0"/>
    <xf numFmtId="0" fontId="77" fillId="68" borderId="0" applyNumberFormat="0" applyBorder="0" applyAlignment="0" applyProtection="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7" fillId="68" borderId="0" applyNumberFormat="0" applyBorder="0" applyAlignment="0" applyProtection="0"/>
    <xf numFmtId="0" fontId="8" fillId="0" borderId="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32" fillId="23" borderId="0" applyNumberFormat="0" applyBorder="0" applyAlignment="0" applyProtection="0"/>
    <xf numFmtId="0" fontId="8" fillId="0" borderId="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8" fillId="23" borderId="0" applyNumberFormat="0" applyBorder="0" applyAlignment="0" applyProtection="0"/>
    <xf numFmtId="0" fontId="8" fillId="0" borderId="0"/>
    <xf numFmtId="0" fontId="76" fillId="62" borderId="0" applyNumberFormat="0" applyBorder="0" applyAlignment="0" applyProtection="0"/>
    <xf numFmtId="0" fontId="68" fillId="0" borderId="0"/>
    <xf numFmtId="0" fontId="32" fillId="23" borderId="0" applyNumberFormat="0" applyBorder="0" applyAlignment="0" applyProtection="0"/>
    <xf numFmtId="0" fontId="76" fillId="62" borderId="0" applyNumberFormat="0" applyBorder="0" applyAlignment="0" applyProtection="0"/>
    <xf numFmtId="0" fontId="32" fillId="23"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32" fillId="27"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8" fillId="0" borderId="0"/>
    <xf numFmtId="0" fontId="68" fillId="0" borderId="0"/>
    <xf numFmtId="0" fontId="8" fillId="0" borderId="0"/>
    <xf numFmtId="0" fontId="68" fillId="0" borderId="0"/>
    <xf numFmtId="0" fontId="32" fillId="6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9" borderId="0" applyNumberFormat="0" applyBorder="0" applyAlignment="0" applyProtection="0"/>
    <xf numFmtId="0" fontId="8" fillId="0" borderId="0"/>
    <xf numFmtId="0" fontId="68" fillId="0" borderId="0"/>
    <xf numFmtId="0" fontId="8"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68" fillId="0" borderId="0"/>
    <xf numFmtId="0" fontId="77" fillId="54" borderId="0" applyNumberFormat="0" applyBorder="0" applyAlignment="0" applyProtection="0"/>
    <xf numFmtId="0" fontId="77" fillId="54" borderId="0" applyNumberFormat="0" applyBorder="0" applyAlignment="0" applyProtection="0"/>
    <xf numFmtId="0" fontId="8" fillId="0" borderId="0"/>
    <xf numFmtId="0" fontId="68" fillId="0" borderId="0"/>
    <xf numFmtId="0" fontId="8"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68" fillId="0" borderId="0"/>
    <xf numFmtId="0" fontId="77" fillId="54" borderId="0" applyNumberFormat="0" applyBorder="0" applyAlignment="0" applyProtection="0"/>
    <xf numFmtId="0" fontId="8" fillId="0" borderId="0"/>
    <xf numFmtId="0" fontId="8" fillId="0" borderId="0"/>
    <xf numFmtId="0" fontId="68" fillId="0" borderId="0"/>
    <xf numFmtId="0" fontId="8"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68" fillId="0" borderId="0"/>
    <xf numFmtId="0" fontId="32" fillId="27" borderId="0" applyNumberFormat="0" applyBorder="0" applyAlignment="0" applyProtection="0"/>
    <xf numFmtId="0" fontId="8" fillId="0" borderId="0"/>
    <xf numFmtId="0" fontId="8" fillId="0" borderId="0"/>
    <xf numFmtId="0" fontId="68" fillId="0" borderId="0"/>
    <xf numFmtId="0" fontId="8"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68" fillId="0" borderId="0"/>
    <xf numFmtId="0" fontId="78" fillId="27" borderId="0" applyNumberFormat="0" applyBorder="0" applyAlignment="0" applyProtection="0"/>
    <xf numFmtId="0" fontId="8" fillId="0" borderId="0"/>
    <xf numFmtId="0" fontId="76" fillId="54" borderId="0" applyNumberFormat="0" applyBorder="0" applyAlignment="0" applyProtection="0"/>
    <xf numFmtId="0" fontId="68" fillId="0" borderId="0"/>
    <xf numFmtId="0" fontId="32" fillId="27" borderId="0" applyNumberFormat="0" applyBorder="0" applyAlignment="0" applyProtection="0"/>
    <xf numFmtId="0" fontId="76" fillId="54" borderId="0" applyNumberFormat="0" applyBorder="0" applyAlignment="0" applyProtection="0"/>
    <xf numFmtId="0" fontId="32" fillId="27"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32" fillId="31"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76" fillId="63" borderId="0" applyNumberFormat="0" applyBorder="0" applyAlignment="0" applyProtection="0"/>
    <xf numFmtId="0" fontId="77" fillId="64" borderId="0" applyNumberFormat="0" applyBorder="0" applyAlignment="0" applyProtection="0"/>
    <xf numFmtId="0" fontId="76" fillId="63"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8" fillId="0" borderId="0"/>
    <xf numFmtId="0" fontId="68" fillId="0" borderId="0"/>
    <xf numFmtId="0" fontId="8" fillId="0" borderId="0"/>
    <xf numFmtId="0" fontId="68" fillId="0" borderId="0"/>
    <xf numFmtId="0" fontId="32" fillId="6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7" borderId="0" applyNumberFormat="0" applyBorder="0" applyAlignment="0" applyProtection="0"/>
    <xf numFmtId="0" fontId="8" fillId="0" borderId="0"/>
    <xf numFmtId="0" fontId="68" fillId="0" borderId="0"/>
    <xf numFmtId="0" fontId="8"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8" fillId="0" borderId="0"/>
    <xf numFmtId="0" fontId="77" fillId="64" borderId="0" applyNumberFormat="0" applyBorder="0" applyAlignment="0" applyProtection="0"/>
    <xf numFmtId="0" fontId="77" fillId="64" borderId="0" applyNumberFormat="0" applyBorder="0" applyAlignment="0" applyProtection="0"/>
    <xf numFmtId="0" fontId="8" fillId="0" borderId="0"/>
    <xf numFmtId="0" fontId="68" fillId="0" borderId="0"/>
    <xf numFmtId="0" fontId="8"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8" fillId="0" borderId="0"/>
    <xf numFmtId="0" fontId="77" fillId="64" borderId="0" applyNumberFormat="0" applyBorder="0" applyAlignment="0" applyProtection="0"/>
    <xf numFmtId="0" fontId="8" fillId="0" borderId="0"/>
    <xf numFmtId="0" fontId="8" fillId="0" borderId="0"/>
    <xf numFmtId="0" fontId="68" fillId="0" borderId="0"/>
    <xf numFmtId="0" fontId="8"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8" fillId="0" borderId="0"/>
    <xf numFmtId="0" fontId="32" fillId="31" borderId="0" applyNumberFormat="0" applyBorder="0" applyAlignment="0" applyProtection="0"/>
    <xf numFmtId="0" fontId="8" fillId="0" borderId="0"/>
    <xf numFmtId="0" fontId="8" fillId="0" borderId="0"/>
    <xf numFmtId="0" fontId="68" fillId="0" borderId="0"/>
    <xf numFmtId="0" fontId="8"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8" fillId="0" borderId="0"/>
    <xf numFmtId="0" fontId="78" fillId="31" borderId="0" applyNumberFormat="0" applyBorder="0" applyAlignment="0" applyProtection="0"/>
    <xf numFmtId="0" fontId="8" fillId="0" borderId="0"/>
    <xf numFmtId="0" fontId="76" fillId="63" borderId="0" applyNumberFormat="0" applyBorder="0" applyAlignment="0" applyProtection="0"/>
    <xf numFmtId="0" fontId="68" fillId="0" borderId="0"/>
    <xf numFmtId="0" fontId="32" fillId="31" borderId="0" applyNumberFormat="0" applyBorder="0" applyAlignment="0" applyProtection="0"/>
    <xf numFmtId="0" fontId="76" fillId="63" borderId="0" applyNumberFormat="0" applyBorder="0" applyAlignment="0" applyProtection="0"/>
    <xf numFmtId="0" fontId="32" fillId="31"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32" fillId="3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76" fillId="66" borderId="0" applyNumberFormat="0" applyBorder="0" applyAlignment="0" applyProtection="0"/>
    <xf numFmtId="0" fontId="77" fillId="70" borderId="0" applyNumberFormat="0" applyBorder="0" applyAlignment="0" applyProtection="0"/>
    <xf numFmtId="0" fontId="76" fillId="66"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8" fillId="0" borderId="0"/>
    <xf numFmtId="0" fontId="68" fillId="0" borderId="0"/>
    <xf numFmtId="0" fontId="8" fillId="0" borderId="0"/>
    <xf numFmtId="0" fontId="68" fillId="0" borderId="0"/>
    <xf numFmtId="0" fontId="32" fillId="5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55" borderId="0" applyNumberFormat="0" applyBorder="0" applyAlignment="0" applyProtection="0"/>
    <xf numFmtId="0" fontId="8" fillId="0" borderId="0"/>
    <xf numFmtId="0" fontId="68" fillId="0" borderId="0"/>
    <xf numFmtId="0" fontId="8"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68" fillId="0" borderId="0"/>
    <xf numFmtId="0" fontId="77" fillId="70" borderId="0" applyNumberFormat="0" applyBorder="0" applyAlignment="0" applyProtection="0"/>
    <xf numFmtId="0" fontId="77" fillId="70" borderId="0" applyNumberFormat="0" applyBorder="0" applyAlignment="0" applyProtection="0"/>
    <xf numFmtId="0" fontId="8" fillId="0" borderId="0"/>
    <xf numFmtId="0" fontId="68" fillId="0" borderId="0"/>
    <xf numFmtId="0" fontId="8"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68" fillId="0" borderId="0"/>
    <xf numFmtId="0" fontId="77" fillId="70" borderId="0" applyNumberFormat="0" applyBorder="0" applyAlignment="0" applyProtection="0"/>
    <xf numFmtId="0" fontId="8" fillId="0" borderId="0"/>
    <xf numFmtId="0" fontId="8" fillId="0" borderId="0"/>
    <xf numFmtId="0" fontId="68" fillId="0" borderId="0"/>
    <xf numFmtId="0" fontId="8"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68" fillId="0" borderId="0"/>
    <xf numFmtId="0" fontId="32" fillId="35" borderId="0" applyNumberFormat="0" applyBorder="0" applyAlignment="0" applyProtection="0"/>
    <xf numFmtId="0" fontId="8" fillId="0" borderId="0"/>
    <xf numFmtId="0" fontId="8" fillId="0" borderId="0"/>
    <xf numFmtId="0" fontId="68" fillId="0" borderId="0"/>
    <xf numFmtId="0" fontId="8"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68" fillId="0" borderId="0"/>
    <xf numFmtId="0" fontId="78" fillId="35" borderId="0" applyNumberFormat="0" applyBorder="0" applyAlignment="0" applyProtection="0"/>
    <xf numFmtId="0" fontId="8" fillId="0" borderId="0"/>
    <xf numFmtId="0" fontId="76" fillId="66" borderId="0" applyNumberFormat="0" applyBorder="0" applyAlignment="0" applyProtection="0"/>
    <xf numFmtId="0" fontId="68" fillId="0" borderId="0"/>
    <xf numFmtId="0" fontId="32" fillId="35" borderId="0" applyNumberFormat="0" applyBorder="0" applyAlignment="0" applyProtection="0"/>
    <xf numFmtId="0" fontId="76" fillId="66" borderId="0" applyNumberFormat="0" applyBorder="0" applyAlignment="0" applyProtection="0"/>
    <xf numFmtId="0" fontId="32" fillId="3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32" fillId="39"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76" fillId="62" borderId="0" applyNumberFormat="0" applyBorder="0" applyAlignment="0" applyProtection="0"/>
    <xf numFmtId="0" fontId="77" fillId="71" borderId="0" applyNumberFormat="0" applyBorder="0" applyAlignment="0" applyProtection="0"/>
    <xf numFmtId="0" fontId="76" fillId="62"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 fillId="0" borderId="0"/>
    <xf numFmtId="0" fontId="68" fillId="0" borderId="0"/>
    <xf numFmtId="0" fontId="8" fillId="0" borderId="0"/>
    <xf numFmtId="0" fontId="68" fillId="0" borderId="0"/>
    <xf numFmtId="0" fontId="32"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1" borderId="0" applyNumberFormat="0" applyBorder="0" applyAlignment="0" applyProtection="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7" fillId="71" borderId="0" applyNumberFormat="0" applyBorder="0" applyAlignment="0" applyProtection="0"/>
    <xf numFmtId="0" fontId="77" fillId="71" borderId="0" applyNumberFormat="0" applyBorder="0" applyAlignment="0" applyProtection="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7" fillId="71" borderId="0" applyNumberFormat="0" applyBorder="0" applyAlignment="0" applyProtection="0"/>
    <xf numFmtId="0" fontId="8" fillId="0" borderId="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32" fillId="39" borderId="0" applyNumberFormat="0" applyBorder="0" applyAlignment="0" applyProtection="0"/>
    <xf numFmtId="0" fontId="8" fillId="0" borderId="0"/>
    <xf numFmtId="0" fontId="8" fillId="0" borderId="0"/>
    <xf numFmtId="0" fontId="68" fillId="0" borderId="0"/>
    <xf numFmtId="0" fontId="8" fillId="0" borderId="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8" fillId="0" borderId="0"/>
    <xf numFmtId="0" fontId="78" fillId="39" borderId="0" applyNumberFormat="0" applyBorder="0" applyAlignment="0" applyProtection="0"/>
    <xf numFmtId="0" fontId="8" fillId="0" borderId="0"/>
    <xf numFmtId="0" fontId="76" fillId="62" borderId="0" applyNumberFormat="0" applyBorder="0" applyAlignment="0" applyProtection="0"/>
    <xf numFmtId="0" fontId="68" fillId="0" borderId="0"/>
    <xf numFmtId="0" fontId="32" fillId="39" borderId="0" applyNumberFormat="0" applyBorder="0" applyAlignment="0" applyProtection="0"/>
    <xf numFmtId="0" fontId="76" fillId="62" borderId="0" applyNumberFormat="0" applyBorder="0" applyAlignment="0" applyProtection="0"/>
    <xf numFmtId="0" fontId="32" fillId="39"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32" fillId="43"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76" fillId="60" borderId="0" applyNumberFormat="0" applyBorder="0" applyAlignment="0" applyProtection="0"/>
    <xf numFmtId="0" fontId="77" fillId="72" borderId="0" applyNumberFormat="0" applyBorder="0" applyAlignment="0" applyProtection="0"/>
    <xf numFmtId="0" fontId="76" fillId="60" borderId="0" applyNumberFormat="0" applyBorder="0" applyAlignment="0" applyProtection="0"/>
    <xf numFmtId="0" fontId="77" fillId="72" borderId="0" applyNumberFormat="0" applyBorder="0" applyAlignment="0" applyProtection="0"/>
    <xf numFmtId="0" fontId="77" fillId="72" borderId="0" applyNumberFormat="0" applyBorder="0" applyAlignment="0" applyProtection="0"/>
    <xf numFmtId="0" fontId="8" fillId="0" borderId="0"/>
    <xf numFmtId="0" fontId="68" fillId="0" borderId="0"/>
    <xf numFmtId="0" fontId="8" fillId="0" borderId="0"/>
    <xf numFmtId="0" fontId="68" fillId="0" borderId="0"/>
    <xf numFmtId="0" fontId="32" fillId="54"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54" borderId="0" applyNumberFormat="0" applyBorder="0" applyAlignment="0" applyProtection="0"/>
    <xf numFmtId="0" fontId="8" fillId="0" borderId="0"/>
    <xf numFmtId="0" fontId="68" fillId="0" borderId="0"/>
    <xf numFmtId="0" fontId="8"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68" fillId="0" borderId="0"/>
    <xf numFmtId="0" fontId="77" fillId="72" borderId="0" applyNumberFormat="0" applyBorder="0" applyAlignment="0" applyProtection="0"/>
    <xf numFmtId="0" fontId="77" fillId="72" borderId="0" applyNumberFormat="0" applyBorder="0" applyAlignment="0" applyProtection="0"/>
    <xf numFmtId="0" fontId="8" fillId="0" borderId="0"/>
    <xf numFmtId="0" fontId="68" fillId="0" borderId="0"/>
    <xf numFmtId="0" fontId="8"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68" fillId="0" borderId="0"/>
    <xf numFmtId="0" fontId="77" fillId="72" borderId="0" applyNumberFormat="0" applyBorder="0" applyAlignment="0" applyProtection="0"/>
    <xf numFmtId="0" fontId="8" fillId="0" borderId="0"/>
    <xf numFmtId="0" fontId="8" fillId="0" borderId="0"/>
    <xf numFmtId="0" fontId="68" fillId="0" borderId="0"/>
    <xf numFmtId="0" fontId="8"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68" fillId="0" borderId="0"/>
    <xf numFmtId="0" fontId="32" fillId="43" borderId="0" applyNumberFormat="0" applyBorder="0" applyAlignment="0" applyProtection="0"/>
    <xf numFmtId="0" fontId="8" fillId="0" borderId="0"/>
    <xf numFmtId="0" fontId="8" fillId="0" borderId="0"/>
    <xf numFmtId="0" fontId="68" fillId="0" borderId="0"/>
    <xf numFmtId="0" fontId="8"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68" fillId="0" borderId="0"/>
    <xf numFmtId="0" fontId="78" fillId="43" borderId="0" applyNumberFormat="0" applyBorder="0" applyAlignment="0" applyProtection="0"/>
    <xf numFmtId="0" fontId="8" fillId="0" borderId="0"/>
    <xf numFmtId="0" fontId="76" fillId="60" borderId="0" applyNumberFormat="0" applyBorder="0" applyAlignment="0" applyProtection="0"/>
    <xf numFmtId="0" fontId="68" fillId="0" borderId="0"/>
    <xf numFmtId="0" fontId="32" fillId="43" borderId="0" applyNumberFormat="0" applyBorder="0" applyAlignment="0" applyProtection="0"/>
    <xf numFmtId="0" fontId="76" fillId="60" borderId="0" applyNumberFormat="0" applyBorder="0" applyAlignment="0" applyProtection="0"/>
    <xf numFmtId="0" fontId="32" fillId="43"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4" fillId="73" borderId="0" applyNumberFormat="0" applyBorder="0" applyAlignment="0" applyProtection="0"/>
    <xf numFmtId="0" fontId="8" fillId="0" borderId="0"/>
    <xf numFmtId="0" fontId="74" fillId="73" borderId="0" applyNumberFormat="0" applyBorder="0" applyAlignment="0" applyProtection="0"/>
    <xf numFmtId="0" fontId="8" fillId="0" borderId="0"/>
    <xf numFmtId="0" fontId="68" fillId="0" borderId="0"/>
    <xf numFmtId="0" fontId="74" fillId="74" borderId="0" applyNumberFormat="0" applyBorder="0" applyAlignment="0" applyProtection="0"/>
    <xf numFmtId="0" fontId="8" fillId="0" borderId="0"/>
    <xf numFmtId="0" fontId="74" fillId="74" borderId="0" applyNumberFormat="0" applyBorder="0" applyAlignment="0" applyProtection="0"/>
    <xf numFmtId="0" fontId="8" fillId="0" borderId="0"/>
    <xf numFmtId="0" fontId="68" fillId="0" borderId="0"/>
    <xf numFmtId="0" fontId="77" fillId="75" borderId="0" applyNumberFormat="0" applyBorder="0" applyAlignment="0" applyProtection="0"/>
    <xf numFmtId="0" fontId="8" fillId="0" borderId="0"/>
    <xf numFmtId="0" fontId="8" fillId="0" borderId="0"/>
    <xf numFmtId="0" fontId="68" fillId="0" borderId="0"/>
    <xf numFmtId="0" fontId="77" fillId="76"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32" fillId="20" borderId="0" applyNumberFormat="0" applyBorder="0" applyAlignment="0" applyProtection="0"/>
    <xf numFmtId="0" fontId="77" fillId="76" borderId="0" applyNumberFormat="0" applyBorder="0" applyAlignment="0" applyProtection="0"/>
    <xf numFmtId="0" fontId="32" fillId="20" borderId="0" applyNumberFormat="0" applyBorder="0" applyAlignment="0" applyProtection="0"/>
    <xf numFmtId="0" fontId="77" fillId="76" borderId="0" applyNumberFormat="0" applyBorder="0" applyAlignment="0" applyProtection="0"/>
    <xf numFmtId="0" fontId="32" fillId="20" borderId="0" applyNumberFormat="0" applyBorder="0" applyAlignment="0" applyProtection="0"/>
    <xf numFmtId="0" fontId="77" fillId="76" borderId="0" applyNumberFormat="0" applyBorder="0" applyAlignment="0" applyProtection="0"/>
    <xf numFmtId="0" fontId="77" fillId="77"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7"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8" fillId="0" borderId="0"/>
    <xf numFmtId="0" fontId="68" fillId="0" borderId="0"/>
    <xf numFmtId="0" fontId="8" fillId="0" borderId="0"/>
    <xf numFmtId="0" fontId="68" fillId="0" borderId="0"/>
    <xf numFmtId="0" fontId="32" fillId="78"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78" borderId="0" applyNumberFormat="0" applyBorder="0" applyAlignment="0" applyProtection="0"/>
    <xf numFmtId="0" fontId="8" fillId="0" borderId="0"/>
    <xf numFmtId="0" fontId="68" fillId="0" borderId="0"/>
    <xf numFmtId="0" fontId="8" fillId="0"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8" fillId="0" borderId="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8" fillId="0" borderId="0"/>
    <xf numFmtId="0" fontId="68" fillId="0" borderId="0"/>
    <xf numFmtId="0" fontId="8" fillId="0"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8" fillId="0" borderId="0"/>
    <xf numFmtId="0" fontId="32" fillId="20" borderId="0" applyNumberFormat="0" applyBorder="0" applyAlignment="0" applyProtection="0"/>
    <xf numFmtId="0" fontId="32" fillId="20"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8" fillId="0" borderId="0"/>
    <xf numFmtId="0" fontId="8" fillId="0" borderId="0"/>
    <xf numFmtId="0" fontId="68" fillId="0" borderId="0"/>
    <xf numFmtId="0" fontId="8" fillId="0"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8" fillId="0" borderId="0"/>
    <xf numFmtId="0" fontId="32" fillId="20" borderId="0" applyNumberFormat="0" applyBorder="0" applyAlignment="0" applyProtection="0"/>
    <xf numFmtId="0" fontId="8" fillId="0" borderId="0"/>
    <xf numFmtId="0" fontId="8" fillId="0" borderId="0"/>
    <xf numFmtId="0" fontId="68" fillId="0" borderId="0"/>
    <xf numFmtId="0" fontId="8" fillId="0" borderId="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8" fillId="0" borderId="0"/>
    <xf numFmtId="0" fontId="78" fillId="20" borderId="0" applyNumberFormat="0" applyBorder="0" applyAlignment="0" applyProtection="0"/>
    <xf numFmtId="0" fontId="8" fillId="0" borderId="0"/>
    <xf numFmtId="0" fontId="77" fillId="77" borderId="0" applyNumberFormat="0" applyBorder="0" applyAlignment="0" applyProtection="0"/>
    <xf numFmtId="0" fontId="68" fillId="0" borderId="0"/>
    <xf numFmtId="0" fontId="32" fillId="20" borderId="0" applyNumberFormat="0" applyBorder="0" applyAlignment="0" applyProtection="0"/>
    <xf numFmtId="0" fontId="77" fillId="77" borderId="0" applyNumberFormat="0" applyBorder="0" applyAlignment="0" applyProtection="0"/>
    <xf numFmtId="0" fontId="32" fillId="20" borderId="0" applyNumberFormat="0" applyBorder="0" applyAlignment="0" applyProtection="0"/>
    <xf numFmtId="0" fontId="77" fillId="77" borderId="0" applyNumberFormat="0" applyBorder="0" applyAlignment="0" applyProtection="0"/>
    <xf numFmtId="0" fontId="32" fillId="20" borderId="0" applyNumberFormat="0" applyBorder="0" applyAlignment="0" applyProtection="0"/>
    <xf numFmtId="0" fontId="77" fillId="77" borderId="0" applyNumberFormat="0" applyBorder="0" applyAlignment="0" applyProtection="0"/>
    <xf numFmtId="0" fontId="74" fillId="79" borderId="0" applyNumberFormat="0" applyBorder="0" applyAlignment="0" applyProtection="0"/>
    <xf numFmtId="0" fontId="8" fillId="0" borderId="0"/>
    <xf numFmtId="0" fontId="74" fillId="79" borderId="0" applyNumberFormat="0" applyBorder="0" applyAlignment="0" applyProtection="0"/>
    <xf numFmtId="0" fontId="8" fillId="0" borderId="0"/>
    <xf numFmtId="0" fontId="68" fillId="0" borderId="0"/>
    <xf numFmtId="0" fontId="74" fillId="80" borderId="0" applyNumberFormat="0" applyBorder="0" applyAlignment="0" applyProtection="0"/>
    <xf numFmtId="0" fontId="8" fillId="0" borderId="0"/>
    <xf numFmtId="0" fontId="74" fillId="80" borderId="0" applyNumberFormat="0" applyBorder="0" applyAlignment="0" applyProtection="0"/>
    <xf numFmtId="0" fontId="8" fillId="0" borderId="0"/>
    <xf numFmtId="0" fontId="68" fillId="0" borderId="0"/>
    <xf numFmtId="0" fontId="77" fillId="81" borderId="0" applyNumberFormat="0" applyBorder="0" applyAlignment="0" applyProtection="0"/>
    <xf numFmtId="0" fontId="8" fillId="0" borderId="0"/>
    <xf numFmtId="0" fontId="8" fillId="0" borderId="0"/>
    <xf numFmtId="0" fontId="68" fillId="0" borderId="0"/>
    <xf numFmtId="0" fontId="77" fillId="82"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32" fillId="24" borderId="0" applyNumberFormat="0" applyBorder="0" applyAlignment="0" applyProtection="0"/>
    <xf numFmtId="0" fontId="77" fillId="82" borderId="0" applyNumberFormat="0" applyBorder="0" applyAlignment="0" applyProtection="0"/>
    <xf numFmtId="0" fontId="32" fillId="24" borderId="0" applyNumberFormat="0" applyBorder="0" applyAlignment="0" applyProtection="0"/>
    <xf numFmtId="0" fontId="77" fillId="82" borderId="0" applyNumberFormat="0" applyBorder="0" applyAlignment="0" applyProtection="0"/>
    <xf numFmtId="0" fontId="32" fillId="24"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8" fillId="0" borderId="0"/>
    <xf numFmtId="0" fontId="68" fillId="0" borderId="0"/>
    <xf numFmtId="0" fontId="8" fillId="0" borderId="0"/>
    <xf numFmtId="0" fontId="68" fillId="0" borderId="0"/>
    <xf numFmtId="0" fontId="32" fillId="6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9" borderId="0" applyNumberFormat="0" applyBorder="0" applyAlignment="0" applyProtection="0"/>
    <xf numFmtId="0" fontId="8" fillId="0" borderId="0"/>
    <xf numFmtId="0" fontId="68" fillId="0" borderId="0"/>
    <xf numFmtId="0" fontId="8"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68"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8" fillId="0" borderId="0"/>
    <xf numFmtId="0" fontId="68" fillId="0" borderId="0"/>
    <xf numFmtId="0" fontId="8"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68" fillId="0" borderId="0"/>
    <xf numFmtId="0" fontId="32" fillId="24" borderId="0" applyNumberFormat="0" applyBorder="0" applyAlignment="0" applyProtection="0"/>
    <xf numFmtId="0" fontId="32" fillId="24"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8" fillId="0" borderId="0"/>
    <xf numFmtId="0" fontId="8" fillId="0" borderId="0"/>
    <xf numFmtId="0" fontId="68" fillId="0" borderId="0"/>
    <xf numFmtId="0" fontId="8"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68" fillId="0" borderId="0"/>
    <xf numFmtId="0" fontId="32" fillId="24" borderId="0" applyNumberFormat="0" applyBorder="0" applyAlignment="0" applyProtection="0"/>
    <xf numFmtId="0" fontId="8" fillId="0" borderId="0"/>
    <xf numFmtId="0" fontId="8" fillId="0" borderId="0"/>
    <xf numFmtId="0" fontId="68" fillId="0" borderId="0"/>
    <xf numFmtId="0" fontId="8"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68" fillId="0" borderId="0"/>
    <xf numFmtId="0" fontId="78" fillId="24" borderId="0" applyNumberFormat="0" applyBorder="0" applyAlignment="0" applyProtection="0"/>
    <xf numFmtId="0" fontId="8" fillId="0" borderId="0"/>
    <xf numFmtId="0" fontId="77" fillId="83" borderId="0" applyNumberFormat="0" applyBorder="0" applyAlignment="0" applyProtection="0"/>
    <xf numFmtId="0" fontId="68" fillId="0" borderId="0"/>
    <xf numFmtId="0" fontId="32" fillId="24" borderId="0" applyNumberFormat="0" applyBorder="0" applyAlignment="0" applyProtection="0"/>
    <xf numFmtId="0" fontId="77" fillId="83" borderId="0" applyNumberFormat="0" applyBorder="0" applyAlignment="0" applyProtection="0"/>
    <xf numFmtId="0" fontId="32" fillId="24" borderId="0" applyNumberFormat="0" applyBorder="0" applyAlignment="0" applyProtection="0"/>
    <xf numFmtId="0" fontId="77" fillId="83" borderId="0" applyNumberFormat="0" applyBorder="0" applyAlignment="0" applyProtection="0"/>
    <xf numFmtId="0" fontId="32" fillId="24" borderId="0" applyNumberFormat="0" applyBorder="0" applyAlignment="0" applyProtection="0"/>
    <xf numFmtId="0" fontId="77" fillId="83" borderId="0" applyNumberFormat="0" applyBorder="0" applyAlignment="0" applyProtection="0"/>
    <xf numFmtId="0" fontId="74" fillId="84" borderId="0" applyNumberFormat="0" applyBorder="0" applyAlignment="0" applyProtection="0"/>
    <xf numFmtId="0" fontId="8" fillId="0" borderId="0"/>
    <xf numFmtId="0" fontId="74" fillId="84" borderId="0" applyNumberFormat="0" applyBorder="0" applyAlignment="0" applyProtection="0"/>
    <xf numFmtId="0" fontId="8" fillId="0" borderId="0"/>
    <xf numFmtId="0" fontId="68" fillId="0" borderId="0"/>
    <xf numFmtId="0" fontId="74" fillId="85" borderId="0" applyNumberFormat="0" applyBorder="0" applyAlignment="0" applyProtection="0"/>
    <xf numFmtId="0" fontId="8" fillId="0" borderId="0"/>
    <xf numFmtId="0" fontId="74" fillId="85" borderId="0" applyNumberFormat="0" applyBorder="0" applyAlignment="0" applyProtection="0"/>
    <xf numFmtId="0" fontId="8" fillId="0" borderId="0"/>
    <xf numFmtId="0" fontId="68" fillId="0" borderId="0"/>
    <xf numFmtId="0" fontId="77" fillId="86" borderId="0" applyNumberFormat="0" applyBorder="0" applyAlignment="0" applyProtection="0"/>
    <xf numFmtId="0" fontId="8" fillId="0" borderId="0"/>
    <xf numFmtId="0" fontId="8" fillId="0" borderId="0"/>
    <xf numFmtId="0" fontId="68" fillId="0" borderId="0"/>
    <xf numFmtId="0" fontId="77" fillId="63"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32" fillId="28" borderId="0" applyNumberFormat="0" applyBorder="0" applyAlignment="0" applyProtection="0"/>
    <xf numFmtId="0" fontId="77" fillId="63" borderId="0" applyNumberFormat="0" applyBorder="0" applyAlignment="0" applyProtection="0"/>
    <xf numFmtId="0" fontId="32" fillId="28" borderId="0" applyNumberFormat="0" applyBorder="0" applyAlignment="0" applyProtection="0"/>
    <xf numFmtId="0" fontId="77" fillId="63" borderId="0" applyNumberFormat="0" applyBorder="0" applyAlignment="0" applyProtection="0"/>
    <xf numFmtId="0" fontId="32" fillId="28" borderId="0" applyNumberFormat="0" applyBorder="0" applyAlignment="0" applyProtection="0"/>
    <xf numFmtId="0" fontId="77" fillId="63" borderId="0" applyNumberFormat="0" applyBorder="0" applyAlignment="0" applyProtection="0"/>
    <xf numFmtId="0" fontId="77" fillId="81"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81"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8" fillId="0" borderId="0"/>
    <xf numFmtId="0" fontId="68" fillId="0" borderId="0"/>
    <xf numFmtId="0" fontId="8" fillId="0" borderId="0"/>
    <xf numFmtId="0" fontId="68" fillId="0" borderId="0"/>
    <xf numFmtId="0" fontId="32" fillId="67"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67" borderId="0" applyNumberFormat="0" applyBorder="0" applyAlignment="0" applyProtection="0"/>
    <xf numFmtId="0" fontId="8" fillId="0" borderId="0"/>
    <xf numFmtId="0" fontId="68" fillId="0" borderId="0"/>
    <xf numFmtId="0" fontId="8"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68" fillId="0" borderId="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8" fillId="0" borderId="0"/>
    <xf numFmtId="0" fontId="68" fillId="0" borderId="0"/>
    <xf numFmtId="0" fontId="8"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68" fillId="0" borderId="0"/>
    <xf numFmtId="0" fontId="32" fillId="28" borderId="0" applyNumberFormat="0" applyBorder="0" applyAlignment="0" applyProtection="0"/>
    <xf numFmtId="0" fontId="32" fillId="28"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8" fillId="0" borderId="0"/>
    <xf numFmtId="0" fontId="8" fillId="0" borderId="0"/>
    <xf numFmtId="0" fontId="68" fillId="0" borderId="0"/>
    <xf numFmtId="0" fontId="8"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68" fillId="0" borderId="0"/>
    <xf numFmtId="0" fontId="32" fillId="28" borderId="0" applyNumberFormat="0" applyBorder="0" applyAlignment="0" applyProtection="0"/>
    <xf numFmtId="0" fontId="8" fillId="0" borderId="0"/>
    <xf numFmtId="0" fontId="8" fillId="0" borderId="0"/>
    <xf numFmtId="0" fontId="68" fillId="0" borderId="0"/>
    <xf numFmtId="0" fontId="8"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68" fillId="0" borderId="0"/>
    <xf numFmtId="0" fontId="78" fillId="28" borderId="0" applyNumberFormat="0" applyBorder="0" applyAlignment="0" applyProtection="0"/>
    <xf numFmtId="0" fontId="8" fillId="0" borderId="0"/>
    <xf numFmtId="0" fontId="77" fillId="81" borderId="0" applyNumberFormat="0" applyBorder="0" applyAlignment="0" applyProtection="0"/>
    <xf numFmtId="0" fontId="68" fillId="0" borderId="0"/>
    <xf numFmtId="0" fontId="32" fillId="28" borderId="0" applyNumberFormat="0" applyBorder="0" applyAlignment="0" applyProtection="0"/>
    <xf numFmtId="0" fontId="77" fillId="81" borderId="0" applyNumberFormat="0" applyBorder="0" applyAlignment="0" applyProtection="0"/>
    <xf numFmtId="0" fontId="32" fillId="28" borderId="0" applyNumberFormat="0" applyBorder="0" applyAlignment="0" applyProtection="0"/>
    <xf numFmtId="0" fontId="77" fillId="81" borderId="0" applyNumberFormat="0" applyBorder="0" applyAlignment="0" applyProtection="0"/>
    <xf numFmtId="0" fontId="32" fillId="28" borderId="0" applyNumberFormat="0" applyBorder="0" applyAlignment="0" applyProtection="0"/>
    <xf numFmtId="0" fontId="77" fillId="81" borderId="0" applyNumberFormat="0" applyBorder="0" applyAlignment="0" applyProtection="0"/>
    <xf numFmtId="0" fontId="74" fillId="85" borderId="0" applyNumberFormat="0" applyBorder="0" applyAlignment="0" applyProtection="0"/>
    <xf numFmtId="0" fontId="8" fillId="0" borderId="0"/>
    <xf numFmtId="0" fontId="74" fillId="85" borderId="0" applyNumberFormat="0" applyBorder="0" applyAlignment="0" applyProtection="0"/>
    <xf numFmtId="0" fontId="8" fillId="0" borderId="0"/>
    <xf numFmtId="0" fontId="68" fillId="0" borderId="0"/>
    <xf numFmtId="0" fontId="74" fillId="86" borderId="0" applyNumberFormat="0" applyBorder="0" applyAlignment="0" applyProtection="0"/>
    <xf numFmtId="0" fontId="8" fillId="0" borderId="0"/>
    <xf numFmtId="0" fontId="74" fillId="86" borderId="0" applyNumberFormat="0" applyBorder="0" applyAlignment="0" applyProtection="0"/>
    <xf numFmtId="0" fontId="8" fillId="0" borderId="0"/>
    <xf numFmtId="0" fontId="68" fillId="0" borderId="0"/>
    <xf numFmtId="0" fontId="77" fillId="86" borderId="0" applyNumberFormat="0" applyBorder="0" applyAlignment="0" applyProtection="0"/>
    <xf numFmtId="0" fontId="8" fillId="0" borderId="0"/>
    <xf numFmtId="0" fontId="8" fillId="0" borderId="0"/>
    <xf numFmtId="0" fontId="68" fillId="0" borderId="0"/>
    <xf numFmtId="0" fontId="77" fillId="70"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32" fillId="32" borderId="0" applyNumberFormat="0" applyBorder="0" applyAlignment="0" applyProtection="0"/>
    <xf numFmtId="0" fontId="77" fillId="70" borderId="0" applyNumberFormat="0" applyBorder="0" applyAlignment="0" applyProtection="0"/>
    <xf numFmtId="0" fontId="32" fillId="32" borderId="0" applyNumberFormat="0" applyBorder="0" applyAlignment="0" applyProtection="0"/>
    <xf numFmtId="0" fontId="77" fillId="70" borderId="0" applyNumberFormat="0" applyBorder="0" applyAlignment="0" applyProtection="0"/>
    <xf numFmtId="0" fontId="32" fillId="32" borderId="0" applyNumberFormat="0" applyBorder="0" applyAlignment="0" applyProtection="0"/>
    <xf numFmtId="0" fontId="77" fillId="70" borderId="0" applyNumberFormat="0" applyBorder="0" applyAlignment="0" applyProtection="0"/>
    <xf numFmtId="0" fontId="77" fillId="87"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87"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8" fillId="0" borderId="0"/>
    <xf numFmtId="0" fontId="68" fillId="0" borderId="0"/>
    <xf numFmtId="0" fontId="8" fillId="0" borderId="0"/>
    <xf numFmtId="0" fontId="68" fillId="0" borderId="0"/>
    <xf numFmtId="0" fontId="32" fillId="62"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77" fillId="62" borderId="0" applyNumberFormat="0" applyBorder="0" applyAlignment="0" applyProtection="0"/>
    <xf numFmtId="0" fontId="8" fillId="0" borderId="0"/>
    <xf numFmtId="0" fontId="68" fillId="0" borderId="0"/>
    <xf numFmtId="0" fontId="8" fillId="0" borderId="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68" fillId="0" borderId="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8" fillId="0" borderId="0"/>
    <xf numFmtId="0" fontId="68" fillId="0" borderId="0"/>
    <xf numFmtId="0" fontId="8" fillId="0" borderId="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68" fillId="0" borderId="0"/>
    <xf numFmtId="0" fontId="32" fillId="32" borderId="0" applyNumberFormat="0" applyBorder="0" applyAlignment="0" applyProtection="0"/>
    <xf numFmtId="0" fontId="32" fillId="32"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77" fillId="70" borderId="0" applyNumberFormat="0" applyBorder="0" applyAlignment="0" applyProtection="0"/>
    <xf numFmtId="0" fontId="8" fillId="0" borderId="0"/>
    <xf numFmtId="0" fontId="8" fillId="0" borderId="0"/>
    <xf numFmtId="0" fontId="68" fillId="0" borderId="0"/>
    <xf numFmtId="0" fontId="8" fillId="0" borderId="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68" fillId="0" borderId="0"/>
    <xf numFmtId="0" fontId="32" fillId="32" borderId="0" applyNumberFormat="0" applyBorder="0" applyAlignment="0" applyProtection="0"/>
    <xf numFmtId="0" fontId="8" fillId="0" borderId="0"/>
    <xf numFmtId="0" fontId="8" fillId="0" borderId="0"/>
    <xf numFmtId="0" fontId="68" fillId="0" borderId="0"/>
    <xf numFmtId="0" fontId="8" fillId="0" borderId="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77" fillId="87" borderId="0" applyNumberFormat="0" applyBorder="0" applyAlignment="0" applyProtection="0"/>
    <xf numFmtId="0" fontId="68" fillId="0" borderId="0"/>
    <xf numFmtId="0" fontId="78" fillId="32" borderId="0" applyNumberFormat="0" applyBorder="0" applyAlignment="0" applyProtection="0"/>
    <xf numFmtId="0" fontId="8" fillId="0" borderId="0"/>
    <xf numFmtId="0" fontId="77" fillId="87" borderId="0" applyNumberFormat="0" applyBorder="0" applyAlignment="0" applyProtection="0"/>
    <xf numFmtId="0" fontId="68" fillId="0" borderId="0"/>
    <xf numFmtId="0" fontId="32" fillId="32" borderId="0" applyNumberFormat="0" applyBorder="0" applyAlignment="0" applyProtection="0"/>
    <xf numFmtId="0" fontId="77" fillId="87" borderId="0" applyNumberFormat="0" applyBorder="0" applyAlignment="0" applyProtection="0"/>
    <xf numFmtId="0" fontId="32" fillId="32" borderId="0" applyNumberFormat="0" applyBorder="0" applyAlignment="0" applyProtection="0"/>
    <xf numFmtId="0" fontId="77" fillId="87" borderId="0" applyNumberFormat="0" applyBorder="0" applyAlignment="0" applyProtection="0"/>
    <xf numFmtId="0" fontId="32" fillId="32" borderId="0" applyNumberFormat="0" applyBorder="0" applyAlignment="0" applyProtection="0"/>
    <xf numFmtId="0" fontId="77" fillId="87" borderId="0" applyNumberFormat="0" applyBorder="0" applyAlignment="0" applyProtection="0"/>
    <xf numFmtId="0" fontId="74" fillId="73" borderId="0" applyNumberFormat="0" applyBorder="0" applyAlignment="0" applyProtection="0"/>
    <xf numFmtId="0" fontId="8" fillId="0" borderId="0"/>
    <xf numFmtId="0" fontId="74" fillId="73" borderId="0" applyNumberFormat="0" applyBorder="0" applyAlignment="0" applyProtection="0"/>
    <xf numFmtId="0" fontId="8" fillId="0" borderId="0"/>
    <xf numFmtId="0" fontId="68" fillId="0" borderId="0"/>
    <xf numFmtId="0" fontId="74" fillId="74" borderId="0" applyNumberFormat="0" applyBorder="0" applyAlignment="0" applyProtection="0"/>
    <xf numFmtId="0" fontId="8" fillId="0" borderId="0"/>
    <xf numFmtId="0" fontId="74" fillId="74" borderId="0" applyNumberFormat="0" applyBorder="0" applyAlignment="0" applyProtection="0"/>
    <xf numFmtId="0" fontId="8" fillId="0" borderId="0"/>
    <xf numFmtId="0" fontId="68" fillId="0" borderId="0"/>
    <xf numFmtId="0" fontId="77" fillId="74" borderId="0" applyNumberFormat="0" applyBorder="0" applyAlignment="0" applyProtection="0"/>
    <xf numFmtId="0" fontId="8" fillId="0" borderId="0"/>
    <xf numFmtId="0" fontId="8" fillId="0" borderId="0"/>
    <xf numFmtId="0" fontId="68" fillId="0" borderId="0"/>
    <xf numFmtId="0" fontId="77" fillId="71"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32" fillId="36" borderId="0" applyNumberFormat="0" applyBorder="0" applyAlignment="0" applyProtection="0"/>
    <xf numFmtId="0" fontId="77" fillId="71" borderId="0" applyNumberFormat="0" applyBorder="0" applyAlignment="0" applyProtection="0"/>
    <xf numFmtId="0" fontId="32" fillId="36" borderId="0" applyNumberFormat="0" applyBorder="0" applyAlignment="0" applyProtection="0"/>
    <xf numFmtId="0" fontId="77" fillId="71" borderId="0" applyNumberFormat="0" applyBorder="0" applyAlignment="0" applyProtection="0"/>
    <xf numFmtId="0" fontId="32" fillId="36" borderId="0" applyNumberFormat="0" applyBorder="0" applyAlignment="0" applyProtection="0"/>
    <xf numFmtId="0" fontId="77" fillId="71" borderId="0" applyNumberFormat="0" applyBorder="0" applyAlignment="0" applyProtection="0"/>
    <xf numFmtId="0" fontId="77" fillId="8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88"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 fillId="0" borderId="0"/>
    <xf numFmtId="0" fontId="68" fillId="0" borderId="0"/>
    <xf numFmtId="0" fontId="8" fillId="0" borderId="0"/>
    <xf numFmtId="0" fontId="68" fillId="0" borderId="0"/>
    <xf numFmtId="0" fontId="32" fillId="36"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68" fillId="0" borderId="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 fillId="0" borderId="0"/>
    <xf numFmtId="0" fontId="68" fillId="0" borderId="0"/>
    <xf numFmtId="0" fontId="8" fillId="0" borderId="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68" fillId="0" borderId="0"/>
    <xf numFmtId="0" fontId="32" fillId="36" borderId="0" applyNumberFormat="0" applyBorder="0" applyAlignment="0" applyProtection="0"/>
    <xf numFmtId="0" fontId="32" fillId="36"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77" fillId="71" borderId="0" applyNumberFormat="0" applyBorder="0" applyAlignment="0" applyProtection="0"/>
    <xf numFmtId="0" fontId="8" fillId="0" borderId="0"/>
    <xf numFmtId="0" fontId="8" fillId="0" borderId="0"/>
    <xf numFmtId="0" fontId="68" fillId="0" borderId="0"/>
    <xf numFmtId="0" fontId="8" fillId="0" borderId="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77" fillId="88" borderId="0" applyNumberFormat="0" applyBorder="0" applyAlignment="0" applyProtection="0"/>
    <xf numFmtId="0" fontId="68" fillId="0" borderId="0"/>
    <xf numFmtId="0" fontId="77" fillId="71" borderId="0" applyNumberFormat="0" applyBorder="0" applyAlignment="0" applyProtection="0"/>
    <xf numFmtId="0" fontId="8" fillId="0" borderId="0"/>
    <xf numFmtId="0" fontId="77" fillId="88" borderId="0" applyNumberFormat="0" applyBorder="0" applyAlignment="0" applyProtection="0"/>
    <xf numFmtId="0" fontId="68" fillId="0" borderId="0"/>
    <xf numFmtId="0" fontId="78" fillId="36" borderId="0" applyNumberFormat="0" applyBorder="0" applyAlignment="0" applyProtection="0"/>
    <xf numFmtId="0" fontId="77" fillId="88" borderId="0" applyNumberFormat="0" applyBorder="0" applyAlignment="0" applyProtection="0"/>
    <xf numFmtId="0" fontId="32" fillId="36" borderId="0" applyNumberFormat="0" applyBorder="0" applyAlignment="0" applyProtection="0"/>
    <xf numFmtId="0" fontId="77" fillId="88" borderId="0" applyNumberFormat="0" applyBorder="0" applyAlignment="0" applyProtection="0"/>
    <xf numFmtId="0" fontId="32" fillId="36" borderId="0" applyNumberFormat="0" applyBorder="0" applyAlignment="0" applyProtection="0"/>
    <xf numFmtId="0" fontId="77" fillId="88" borderId="0" applyNumberFormat="0" applyBorder="0" applyAlignment="0" applyProtection="0"/>
    <xf numFmtId="0" fontId="32" fillId="36" borderId="0" applyNumberFormat="0" applyBorder="0" applyAlignment="0" applyProtection="0"/>
    <xf numFmtId="0" fontId="77" fillId="88" borderId="0" applyNumberFormat="0" applyBorder="0" applyAlignment="0" applyProtection="0"/>
    <xf numFmtId="0" fontId="74" fillId="89" borderId="0" applyNumberFormat="0" applyBorder="0" applyAlignment="0" applyProtection="0"/>
    <xf numFmtId="0" fontId="8" fillId="0" borderId="0"/>
    <xf numFmtId="0" fontId="74" fillId="89" borderId="0" applyNumberFormat="0" applyBorder="0" applyAlignment="0" applyProtection="0"/>
    <xf numFmtId="0" fontId="8" fillId="0" borderId="0"/>
    <xf numFmtId="0" fontId="68" fillId="0" borderId="0"/>
    <xf numFmtId="0" fontId="74" fillId="80" borderId="0" applyNumberFormat="0" applyBorder="0" applyAlignment="0" applyProtection="0"/>
    <xf numFmtId="0" fontId="8" fillId="0" borderId="0"/>
    <xf numFmtId="0" fontId="74" fillId="80" borderId="0" applyNumberFormat="0" applyBorder="0" applyAlignment="0" applyProtection="0"/>
    <xf numFmtId="0" fontId="8" fillId="0" borderId="0"/>
    <xf numFmtId="0" fontId="68" fillId="0" borderId="0"/>
    <xf numFmtId="0" fontId="77" fillId="90" borderId="0" applyNumberFormat="0" applyBorder="0" applyAlignment="0" applyProtection="0"/>
    <xf numFmtId="0" fontId="8" fillId="0" borderId="0"/>
    <xf numFmtId="0" fontId="8" fillId="0" borderId="0"/>
    <xf numFmtId="0" fontId="68" fillId="0" borderId="0"/>
    <xf numFmtId="0" fontId="77" fillId="69"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32" fillId="40" borderId="0" applyNumberFormat="0" applyBorder="0" applyAlignment="0" applyProtection="0"/>
    <xf numFmtId="0" fontId="77" fillId="69" borderId="0" applyNumberFormat="0" applyBorder="0" applyAlignment="0" applyProtection="0"/>
    <xf numFmtId="0" fontId="32" fillId="40" borderId="0" applyNumberFormat="0" applyBorder="0" applyAlignment="0" applyProtection="0"/>
    <xf numFmtId="0" fontId="77" fillId="69" borderId="0" applyNumberFormat="0" applyBorder="0" applyAlignment="0" applyProtection="0"/>
    <xf numFmtId="0" fontId="32" fillId="40" borderId="0" applyNumberFormat="0" applyBorder="0" applyAlignment="0" applyProtection="0"/>
    <xf numFmtId="0" fontId="77" fillId="69" borderId="0" applyNumberFormat="0" applyBorder="0" applyAlignment="0" applyProtection="0"/>
    <xf numFmtId="0" fontId="77" fillId="91"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91"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8" fillId="0" borderId="0"/>
    <xf numFmtId="0" fontId="68" fillId="0" borderId="0"/>
    <xf numFmtId="0" fontId="8" fillId="0" borderId="0"/>
    <xf numFmtId="0" fontId="68" fillId="0" borderId="0"/>
    <xf numFmtId="0" fontId="32" fillId="82"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7" fillId="82" borderId="0" applyNumberFormat="0" applyBorder="0" applyAlignment="0" applyProtection="0"/>
    <xf numFmtId="0" fontId="8" fillId="0" borderId="0"/>
    <xf numFmtId="0" fontId="68" fillId="0" borderId="0"/>
    <xf numFmtId="0" fontId="8" fillId="0" borderId="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68" fillId="0" borderId="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8" fillId="0" borderId="0"/>
    <xf numFmtId="0" fontId="68" fillId="0" borderId="0"/>
    <xf numFmtId="0" fontId="8" fillId="0" borderId="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68" fillId="0" borderId="0"/>
    <xf numFmtId="0" fontId="32" fillId="40" borderId="0" applyNumberFormat="0" applyBorder="0" applyAlignment="0" applyProtection="0"/>
    <xf numFmtId="0" fontId="32" fillId="40"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8" fillId="0" borderId="0"/>
    <xf numFmtId="0" fontId="8" fillId="0" borderId="0"/>
    <xf numFmtId="0" fontId="68" fillId="0" borderId="0"/>
    <xf numFmtId="0" fontId="8" fillId="0" borderId="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68" fillId="0" borderId="0"/>
    <xf numFmtId="0" fontId="32" fillId="40" borderId="0" applyNumberFormat="0" applyBorder="0" applyAlignment="0" applyProtection="0"/>
    <xf numFmtId="0" fontId="8" fillId="0" borderId="0"/>
    <xf numFmtId="0" fontId="8" fillId="0" borderId="0"/>
    <xf numFmtId="0" fontId="68" fillId="0" borderId="0"/>
    <xf numFmtId="0" fontId="8" fillId="0" borderId="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68" fillId="0" borderId="0"/>
    <xf numFmtId="0" fontId="78" fillId="40" borderId="0" applyNumberFormat="0" applyBorder="0" applyAlignment="0" applyProtection="0"/>
    <xf numFmtId="0" fontId="8" fillId="0" borderId="0"/>
    <xf numFmtId="0" fontId="77" fillId="91" borderId="0" applyNumberFormat="0" applyBorder="0" applyAlignment="0" applyProtection="0"/>
    <xf numFmtId="0" fontId="68" fillId="0" borderId="0"/>
    <xf numFmtId="0" fontId="32" fillId="40" borderId="0" applyNumberFormat="0" applyBorder="0" applyAlignment="0" applyProtection="0"/>
    <xf numFmtId="0" fontId="77" fillId="91" borderId="0" applyNumberFormat="0" applyBorder="0" applyAlignment="0" applyProtection="0"/>
    <xf numFmtId="0" fontId="32" fillId="40" borderId="0" applyNumberFormat="0" applyBorder="0" applyAlignment="0" applyProtection="0"/>
    <xf numFmtId="0" fontId="77" fillId="91" borderId="0" applyNumberFormat="0" applyBorder="0" applyAlignment="0" applyProtection="0"/>
    <xf numFmtId="0" fontId="32" fillId="40" borderId="0" applyNumberFormat="0" applyBorder="0" applyAlignment="0" applyProtection="0"/>
    <xf numFmtId="0" fontId="77" fillId="91" borderId="0" applyNumberFormat="0" applyBorder="0" applyAlignment="0" applyProtection="0"/>
    <xf numFmtId="0" fontId="44" fillId="14"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79" fillId="80" borderId="0" applyNumberFormat="0" applyBorder="0" applyAlignment="0" applyProtection="0"/>
    <xf numFmtId="0" fontId="80" fillId="55" borderId="0" applyNumberFormat="0" applyBorder="0" applyAlignment="0" applyProtection="0"/>
    <xf numFmtId="0" fontId="79" fillId="80"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 fillId="0" borderId="0"/>
    <xf numFmtId="0" fontId="68" fillId="0" borderId="0"/>
    <xf numFmtId="0" fontId="8" fillId="0" borderId="0"/>
    <xf numFmtId="0" fontId="68" fillId="0" borderId="0"/>
    <xf numFmtId="0" fontId="44" fillId="59"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0" fillId="59" borderId="0" applyNumberFormat="0" applyBorder="0" applyAlignment="0" applyProtection="0"/>
    <xf numFmtId="0" fontId="8" fillId="0" borderId="0"/>
    <xf numFmtId="0" fontId="68" fillId="0" borderId="0"/>
    <xf numFmtId="0" fontId="8" fillId="0" borderId="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68" fillId="0" borderId="0"/>
    <xf numFmtId="0" fontId="80" fillId="55" borderId="0" applyNumberFormat="0" applyBorder="0" applyAlignment="0" applyProtection="0"/>
    <xf numFmtId="0" fontId="80" fillId="55" borderId="0" applyNumberFormat="0" applyBorder="0" applyAlignment="0" applyProtection="0"/>
    <xf numFmtId="0" fontId="8" fillId="0" borderId="0"/>
    <xf numFmtId="0" fontId="68" fillId="0" borderId="0"/>
    <xf numFmtId="0" fontId="8" fillId="0" borderId="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68" fillId="0" borderId="0"/>
    <xf numFmtId="0" fontId="80" fillId="55" borderId="0" applyNumberFormat="0" applyBorder="0" applyAlignment="0" applyProtection="0"/>
    <xf numFmtId="0" fontId="8" fillId="0" borderId="0"/>
    <xf numFmtId="0" fontId="8" fillId="0" borderId="0"/>
    <xf numFmtId="0" fontId="68" fillId="0" borderId="0"/>
    <xf numFmtId="0" fontId="8" fillId="0" borderId="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68" fillId="0" borderId="0"/>
    <xf numFmtId="0" fontId="44" fillId="14" borderId="0" applyNumberFormat="0" applyBorder="0" applyAlignment="0" applyProtection="0"/>
    <xf numFmtId="0" fontId="8" fillId="0" borderId="0"/>
    <xf numFmtId="0" fontId="8" fillId="0" borderId="0"/>
    <xf numFmtId="0" fontId="68" fillId="0" borderId="0"/>
    <xf numFmtId="0" fontId="8" fillId="0" borderId="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0" fontId="68" fillId="0" borderId="0"/>
    <xf numFmtId="0" fontId="81" fillId="14" borderId="0" applyNumberFormat="0" applyBorder="0" applyAlignment="0" applyProtection="0"/>
    <xf numFmtId="0" fontId="8" fillId="0" borderId="0"/>
    <xf numFmtId="0" fontId="79" fillId="80" borderId="0" applyNumberFormat="0" applyBorder="0" applyAlignment="0" applyProtection="0"/>
    <xf numFmtId="0" fontId="68" fillId="0" borderId="0"/>
    <xf numFmtId="0" fontId="44" fillId="14" borderId="0" applyNumberFormat="0" applyBorder="0" applyAlignment="0" applyProtection="0"/>
    <xf numFmtId="0" fontId="79" fillId="80" borderId="0" applyNumberFormat="0" applyBorder="0" applyAlignment="0" applyProtection="0"/>
    <xf numFmtId="0" fontId="44" fillId="14" borderId="0" applyNumberFormat="0" applyBorder="0" applyAlignment="0" applyProtection="0"/>
    <xf numFmtId="0" fontId="79" fillId="80" borderId="0" applyNumberFormat="0" applyBorder="0" applyAlignment="0" applyProtection="0"/>
    <xf numFmtId="0" fontId="79" fillId="80" borderId="0" applyNumberFormat="0" applyBorder="0" applyAlignment="0" applyProtection="0"/>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1" fontId="82" fillId="92" borderId="12" applyNumberFormat="0" applyBorder="0" applyAlignment="0">
      <alignment horizontal="center" vertical="top" wrapText="1"/>
      <protection hidden="1"/>
    </xf>
    <xf numFmtId="0" fontId="68" fillId="0" borderId="0"/>
    <xf numFmtId="0" fontId="68" fillId="0" borderId="0"/>
    <xf numFmtId="0" fontId="70" fillId="0" borderId="0" applyFont="0" applyFill="0" applyBorder="0" applyAlignment="0" applyProtection="0">
      <alignment horizontal="right"/>
    </xf>
    <xf numFmtId="0" fontId="72" fillId="0" borderId="60"/>
    <xf numFmtId="0" fontId="72" fillId="0" borderId="60"/>
    <xf numFmtId="0" fontId="72" fillId="0" borderId="60"/>
    <xf numFmtId="0" fontId="72" fillId="0" borderId="60"/>
    <xf numFmtId="0" fontId="68" fillId="0" borderId="0"/>
    <xf numFmtId="0" fontId="68" fillId="0" borderId="0"/>
    <xf numFmtId="49" fontId="83" fillId="0" borderId="0"/>
    <xf numFmtId="2" fontId="84" fillId="0" borderId="0"/>
    <xf numFmtId="0" fontId="53" fillId="0" borderId="0">
      <alignment vertical="center"/>
    </xf>
    <xf numFmtId="0" fontId="85" fillId="0" borderId="61">
      <alignment horizontal="left" vertical="center"/>
    </xf>
    <xf numFmtId="186" fontId="86" fillId="0" borderId="0">
      <alignment horizontal="right" vertical="center"/>
    </xf>
    <xf numFmtId="187" fontId="53" fillId="0" borderId="0">
      <alignment horizontal="right" vertical="center"/>
    </xf>
    <xf numFmtId="187" fontId="85" fillId="0" borderId="0">
      <alignment horizontal="right" vertical="center"/>
    </xf>
    <xf numFmtId="188" fontId="53" fillId="0" borderId="0" applyFont="0" applyFill="0" applyBorder="0" applyAlignment="0" applyProtection="0">
      <alignment horizontal="right"/>
    </xf>
    <xf numFmtId="0" fontId="87" fillId="0" borderId="0">
      <alignment vertical="center"/>
    </xf>
    <xf numFmtId="189" fontId="88" fillId="0" borderId="0" applyFill="0" applyBorder="0" applyAlignment="0"/>
    <xf numFmtId="189" fontId="88" fillId="0" borderId="0" applyFill="0" applyBorder="0" applyAlignment="0"/>
    <xf numFmtId="189" fontId="88" fillId="0" borderId="0" applyFill="0" applyBorder="0" applyAlignment="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48" fillId="17" borderId="49"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48" fillId="17" borderId="49" applyNumberFormat="0" applyAlignment="0" applyProtection="0"/>
    <xf numFmtId="0" fontId="48" fillId="17" borderId="49" applyNumberFormat="0" applyAlignment="0" applyProtection="0"/>
    <xf numFmtId="0" fontId="89" fillId="93" borderId="62" applyNumberFormat="0" applyAlignment="0" applyProtection="0"/>
    <xf numFmtId="41" fontId="8" fillId="94" borderId="0"/>
    <xf numFmtId="0" fontId="90" fillId="66" borderId="62" applyNumberFormat="0" applyAlignment="0" applyProtection="0"/>
    <xf numFmtId="0" fontId="90" fillId="66" borderId="62" applyNumberFormat="0" applyAlignment="0" applyProtection="0"/>
    <xf numFmtId="0" fontId="8" fillId="0" borderId="0"/>
    <xf numFmtId="0" fontId="90" fillId="66" borderId="62" applyNumberFormat="0" applyAlignment="0" applyProtection="0"/>
    <xf numFmtId="0" fontId="90" fillId="66" borderId="62" applyNumberFormat="0" applyAlignment="0" applyProtection="0"/>
    <xf numFmtId="0" fontId="90" fillId="66" borderId="62" applyNumberFormat="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90" fillId="66" borderId="62" applyNumberFormat="0" applyAlignment="0" applyProtection="0"/>
    <xf numFmtId="0" fontId="90" fillId="66" borderId="62" applyNumberFormat="0" applyAlignment="0" applyProtection="0"/>
    <xf numFmtId="0" fontId="90" fillId="66" borderId="62" applyNumberFormat="0" applyAlignment="0" applyProtection="0"/>
    <xf numFmtId="0" fontId="68" fillId="0" borderId="0"/>
    <xf numFmtId="41"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91" fillId="58" borderId="49" applyNumberFormat="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92" fillId="58" borderId="62" applyNumberFormat="0" applyAlignment="0" applyProtection="0"/>
    <xf numFmtId="0" fontId="92" fillId="58" borderId="62" applyNumberFormat="0" applyAlignment="0" applyProtection="0"/>
    <xf numFmtId="0" fontId="6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0" fontId="48" fillId="17" borderId="49"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41" fontId="8" fillId="94" borderId="0"/>
    <xf numFmtId="41" fontId="8" fillId="94"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89" fillId="93" borderId="62" applyNumberFormat="0" applyAlignment="0" applyProtection="0"/>
    <xf numFmtId="0" fontId="68" fillId="0" borderId="0"/>
    <xf numFmtId="0" fontId="30" fillId="18" borderId="52"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30" fillId="18" borderId="52" applyNumberFormat="0" applyAlignment="0" applyProtection="0"/>
    <xf numFmtId="0" fontId="30" fillId="18" borderId="52" applyNumberFormat="0" applyAlignment="0" applyProtection="0"/>
    <xf numFmtId="0" fontId="93" fillId="81" borderId="63" applyNumberFormat="0" applyAlignment="0" applyProtection="0"/>
    <xf numFmtId="0" fontId="93" fillId="95" borderId="63" applyNumberFormat="0" applyAlignment="0" applyProtection="0"/>
    <xf numFmtId="0" fontId="93" fillId="81" borderId="63" applyNumberFormat="0" applyAlignment="0" applyProtection="0"/>
    <xf numFmtId="0" fontId="93" fillId="95" borderId="63" applyNumberFormat="0" applyAlignment="0" applyProtection="0"/>
    <xf numFmtId="0" fontId="93" fillId="95" borderId="63" applyNumberFormat="0" applyAlignment="0" applyProtection="0"/>
    <xf numFmtId="0" fontId="8" fillId="0" borderId="0"/>
    <xf numFmtId="0" fontId="68" fillId="0" borderId="0"/>
    <xf numFmtId="0" fontId="8" fillId="0" borderId="0"/>
    <xf numFmtId="0" fontId="68" fillId="0" borderId="0"/>
    <xf numFmtId="0" fontId="30" fillId="18" borderId="52" applyNumberFormat="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68" fillId="0" borderId="0"/>
    <xf numFmtId="0" fontId="93" fillId="95" borderId="63" applyNumberFormat="0" applyAlignment="0" applyProtection="0"/>
    <xf numFmtId="0" fontId="93" fillId="95" borderId="63" applyNumberFormat="0" applyAlignment="0" applyProtection="0"/>
    <xf numFmtId="0" fontId="8" fillId="0" borderId="0"/>
    <xf numFmtId="0" fontId="68" fillId="0" borderId="0"/>
    <xf numFmtId="0" fontId="8" fillId="0" borderId="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68" fillId="0" borderId="0"/>
    <xf numFmtId="0" fontId="93" fillId="95" borderId="63" applyNumberFormat="0" applyAlignment="0" applyProtection="0"/>
    <xf numFmtId="0" fontId="8" fillId="0" borderId="0"/>
    <xf numFmtId="0" fontId="8" fillId="0" borderId="0"/>
    <xf numFmtId="0" fontId="68" fillId="0" borderId="0"/>
    <xf numFmtId="0" fontId="8" fillId="0" borderId="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93" fillId="81" borderId="63" applyNumberFormat="0" applyAlignment="0" applyProtection="0"/>
    <xf numFmtId="0" fontId="68" fillId="0" borderId="0"/>
    <xf numFmtId="0" fontId="93" fillId="95" borderId="63" applyNumberFormat="0" applyAlignment="0" applyProtection="0"/>
    <xf numFmtId="0" fontId="8" fillId="0" borderId="0"/>
    <xf numFmtId="0" fontId="93" fillId="81" borderId="63" applyNumberFormat="0" applyAlignment="0" applyProtection="0"/>
    <xf numFmtId="0" fontId="68" fillId="0" borderId="0"/>
    <xf numFmtId="0" fontId="94" fillId="18" borderId="52" applyNumberFormat="0" applyAlignment="0" applyProtection="0"/>
    <xf numFmtId="0" fontId="93" fillId="81" borderId="63" applyNumberFormat="0" applyAlignment="0" applyProtection="0"/>
    <xf numFmtId="0" fontId="30" fillId="18" borderId="52" applyNumberFormat="0" applyAlignment="0" applyProtection="0"/>
    <xf numFmtId="0" fontId="93" fillId="81" borderId="63" applyNumberFormat="0" applyAlignment="0" applyProtection="0"/>
    <xf numFmtId="0" fontId="30" fillId="18" borderId="52" applyNumberFormat="0" applyAlignment="0" applyProtection="0"/>
    <xf numFmtId="0" fontId="93" fillId="81" borderId="63" applyNumberFormat="0" applyAlignment="0" applyProtection="0"/>
    <xf numFmtId="0" fontId="93" fillId="81" borderId="63" applyNumberFormat="0" applyAlignment="0" applyProtection="0"/>
    <xf numFmtId="41" fontId="8" fillId="96" borderId="0"/>
    <xf numFmtId="41" fontId="8" fillId="96" borderId="0"/>
    <xf numFmtId="41" fontId="8" fillId="96" borderId="0"/>
    <xf numFmtId="0" fontId="8" fillId="0" borderId="0"/>
    <xf numFmtId="0" fontId="68" fillId="0" borderId="0"/>
    <xf numFmtId="0" fontId="8" fillId="0" borderId="0"/>
    <xf numFmtId="0" fontId="68" fillId="0" borderId="0"/>
    <xf numFmtId="41" fontId="8" fillId="96"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1" fontId="95" fillId="0" borderId="64">
      <alignment vertical="top"/>
    </xf>
    <xf numFmtId="0" fontId="68" fillId="0" borderId="0"/>
    <xf numFmtId="0" fontId="68" fillId="0" borderId="0"/>
    <xf numFmtId="190" fontId="87" fillId="0" borderId="0" applyBorder="0">
      <alignment horizontal="right"/>
    </xf>
    <xf numFmtId="190" fontId="87" fillId="0" borderId="36" applyAlignment="0">
      <alignment horizontal="right"/>
    </xf>
    <xf numFmtId="190" fontId="87" fillId="0" borderId="36" applyAlignment="0">
      <alignment horizontal="right"/>
    </xf>
    <xf numFmtId="190" fontId="87" fillId="0" borderId="36" applyAlignment="0">
      <alignment horizontal="right"/>
    </xf>
    <xf numFmtId="190" fontId="87" fillId="0" borderId="36" applyAlignment="0">
      <alignment horizontal="right"/>
    </xf>
    <xf numFmtId="0" fontId="68" fillId="0" borderId="0"/>
    <xf numFmtId="190" fontId="87" fillId="0" borderId="36" applyAlignment="0">
      <alignment horizontal="right"/>
    </xf>
    <xf numFmtId="0" fontId="68" fillId="0" borderId="0"/>
    <xf numFmtId="191" fontId="96" fillId="0" borderId="0"/>
    <xf numFmtId="191" fontId="96" fillId="0" borderId="0"/>
    <xf numFmtId="191" fontId="96" fillId="0" borderId="0"/>
    <xf numFmtId="191" fontId="96" fillId="0" borderId="0"/>
    <xf numFmtId="191" fontId="96" fillId="0" borderId="0"/>
    <xf numFmtId="191" fontId="96" fillId="0" borderId="0"/>
    <xf numFmtId="191" fontId="96" fillId="0" borderId="0"/>
    <xf numFmtId="191" fontId="9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 fontId="97"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43" fontId="98" fillId="0" borderId="0" applyFont="0" applyFill="0" applyBorder="0" applyAlignment="0" applyProtection="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0" fontId="8" fillId="0" borderId="0"/>
    <xf numFmtId="43" fontId="8" fillId="0" borderId="0" applyFont="0" applyFill="0" applyBorder="0" applyAlignment="0" applyProtection="0"/>
    <xf numFmtId="0" fontId="6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4" fontId="97" fillId="0" borderId="0" applyFont="0" applyFill="0" applyBorder="0" applyAlignment="0" applyProtection="0"/>
    <xf numFmtId="4" fontId="9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9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192" fontId="8" fillId="0" borderId="0" applyFont="0" applyFill="0" applyBorder="0" applyAlignment="0" applyProtection="0"/>
    <xf numFmtId="0" fontId="8" fillId="0" borderId="0"/>
    <xf numFmtId="0" fontId="68" fillId="0" borderId="0"/>
    <xf numFmtId="43" fontId="8" fillId="0" borderId="0" applyFont="0" applyFill="0" applyBorder="0" applyAlignment="0" applyProtection="0"/>
    <xf numFmtId="0" fontId="68" fillId="0" borderId="0"/>
    <xf numFmtId="43" fontId="8" fillId="0" borderId="0" applyFont="0" applyFill="0" applyBorder="0" applyAlignment="0" applyProtection="0"/>
    <xf numFmtId="192" fontId="8" fillId="0" borderId="0" applyFont="0" applyFill="0" applyBorder="0" applyAlignment="0" applyProtection="0"/>
    <xf numFmtId="0" fontId="8" fillId="0" borderId="0"/>
    <xf numFmtId="0" fontId="68" fillId="0" borderId="0"/>
    <xf numFmtId="43" fontId="8" fillId="0" borderId="0" applyFont="0" applyFill="0" applyBorder="0" applyAlignment="0" applyProtection="0"/>
    <xf numFmtId="0" fontId="68" fillId="0" borderId="0"/>
    <xf numFmtId="192" fontId="8" fillId="0" borderId="0" applyFont="0" applyFill="0" applyBorder="0" applyAlignment="0" applyProtection="0"/>
    <xf numFmtId="192" fontId="8" fillId="0" borderId="0" applyFont="0" applyFill="0" applyBorder="0" applyAlignment="0" applyProtection="0"/>
    <xf numFmtId="0" fontId="8" fillId="0" borderId="0"/>
    <xf numFmtId="0" fontId="6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43" fontId="1" fillId="0" borderId="0" applyFont="0" applyFill="0" applyBorder="0" applyAlignment="0" applyProtection="0"/>
    <xf numFmtId="43" fontId="74" fillId="0" borderId="0" applyFont="0" applyFill="0" applyBorder="0" applyAlignment="0" applyProtection="0"/>
    <xf numFmtId="0" fontId="8" fillId="0" borderId="0"/>
    <xf numFmtId="0" fontId="68" fillId="0" borderId="0"/>
    <xf numFmtId="43" fontId="1" fillId="0" borderId="0" applyFont="0" applyFill="0" applyBorder="0" applyAlignment="0" applyProtection="0"/>
    <xf numFmtId="43" fontId="1" fillId="0" borderId="0" applyFont="0" applyFill="0" applyBorder="0" applyAlignment="0" applyProtection="0"/>
    <xf numFmtId="0" fontId="68" fillId="0" borderId="0"/>
    <xf numFmtId="43" fontId="1" fillId="0" borderId="0" applyFont="0" applyFill="0" applyBorder="0" applyAlignment="0" applyProtection="0"/>
    <xf numFmtId="0" fontId="68" fillId="0" borderId="0"/>
    <xf numFmtId="43" fontId="99" fillId="0" borderId="0" applyFont="0" applyFill="0" applyBorder="0" applyAlignment="0" applyProtection="0"/>
    <xf numFmtId="43" fontId="99" fillId="0" borderId="0" applyFont="0" applyFill="0" applyBorder="0" applyAlignment="0" applyProtection="0"/>
    <xf numFmtId="0" fontId="8" fillId="0" borderId="0"/>
    <xf numFmtId="0" fontId="68" fillId="0" borderId="0"/>
    <xf numFmtId="0" fontId="8" fillId="0" borderId="0"/>
    <xf numFmtId="0" fontId="68" fillId="0" borderId="0"/>
    <xf numFmtId="43" fontId="100" fillId="0" borderId="0" applyFont="0" applyFill="0" applyBorder="0" applyAlignment="0" applyProtection="0"/>
    <xf numFmtId="0" fontId="8" fillId="0" borderId="0"/>
    <xf numFmtId="0" fontId="68" fillId="0" borderId="0"/>
    <xf numFmtId="43" fontId="100"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100"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19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68" fillId="0" borderId="0"/>
    <xf numFmtId="43" fontId="8" fillId="0" borderId="0" applyFont="0" applyFill="0" applyBorder="0" applyAlignment="0" applyProtection="0"/>
    <xf numFmtId="43" fontId="8" fillId="0" borderId="0" applyFont="0" applyFill="0" applyBorder="0" applyAlignment="0" applyProtection="0"/>
    <xf numFmtId="0" fontId="68" fillId="0" borderId="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0" fontId="8" fillId="0" borderId="0"/>
    <xf numFmtId="0" fontId="68" fillId="0" borderId="0"/>
    <xf numFmtId="43" fontId="74" fillId="0" borderId="0" applyFont="0" applyFill="0" applyBorder="0" applyAlignment="0" applyProtection="0"/>
    <xf numFmtId="43" fontId="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0" fontId="68" fillId="0" borderId="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1" fillId="0" borderId="0" applyFont="0" applyFill="0" applyBorder="0" applyAlignment="0" applyProtection="0"/>
    <xf numFmtId="43" fontId="1" fillId="0" borderId="0" applyFont="0" applyFill="0" applyBorder="0" applyAlignment="0" applyProtection="0"/>
    <xf numFmtId="0" fontId="68" fillId="0" borderId="0"/>
    <xf numFmtId="43" fontId="8" fillId="0" borderId="0" applyFont="0" applyFill="0" applyBorder="0" applyAlignment="0" applyProtection="0"/>
    <xf numFmtId="43" fontId="8" fillId="0" borderId="0" applyFont="0" applyFill="0" applyBorder="0" applyAlignment="0" applyProtection="0"/>
    <xf numFmtId="0" fontId="68" fillId="0" borderId="0"/>
    <xf numFmtId="43" fontId="1" fillId="0" borderId="0" applyFont="0" applyFill="0" applyBorder="0" applyAlignment="0" applyProtection="0"/>
    <xf numFmtId="43" fontId="1" fillId="0" borderId="0" applyFont="0" applyFill="0" applyBorder="0" applyAlignment="0" applyProtection="0"/>
    <xf numFmtId="0" fontId="68" fillId="0" borderId="0"/>
    <xf numFmtId="43" fontId="1" fillId="0" borderId="0" applyFont="0" applyFill="0" applyBorder="0" applyAlignment="0" applyProtection="0"/>
    <xf numFmtId="4" fontId="97"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43" fontId="1" fillId="0" borderId="0" applyFont="0" applyFill="0" applyBorder="0" applyAlignment="0" applyProtection="0"/>
    <xf numFmtId="0" fontId="68" fillId="0" borderId="0"/>
    <xf numFmtId="3" fontId="101" fillId="0" borderId="0" applyFont="0" applyFill="0" applyBorder="0" applyAlignment="0" applyProtection="0"/>
    <xf numFmtId="0" fontId="102" fillId="0" borderId="0"/>
    <xf numFmtId="0" fontId="102" fillId="0" borderId="0"/>
    <xf numFmtId="0" fontId="8" fillId="0" borderId="0"/>
    <xf numFmtId="0" fontId="68" fillId="0" borderId="0"/>
    <xf numFmtId="0" fontId="102" fillId="0" borderId="0"/>
    <xf numFmtId="0" fontId="8" fillId="0" borderId="0"/>
    <xf numFmtId="0" fontId="68" fillId="0" borderId="0"/>
    <xf numFmtId="0" fontId="103" fillId="0" borderId="0"/>
    <xf numFmtId="0" fontId="8" fillId="0" borderId="0"/>
    <xf numFmtId="0" fontId="68" fillId="0" borderId="0"/>
    <xf numFmtId="3" fontId="104" fillId="0" borderId="0" applyFont="0" applyFill="0" applyBorder="0" applyAlignment="0" applyProtection="0"/>
    <xf numFmtId="0" fontId="8" fillId="0" borderId="0"/>
    <xf numFmtId="0" fontId="68" fillId="0" borderId="0"/>
    <xf numFmtId="3" fontId="104" fillId="0" borderId="0" applyFont="0" applyFill="0" applyBorder="0" applyAlignment="0" applyProtection="0"/>
    <xf numFmtId="0" fontId="8" fillId="0" borderId="0"/>
    <xf numFmtId="0" fontId="68" fillId="0" borderId="0"/>
    <xf numFmtId="3" fontId="104" fillId="0" borderId="0" applyFont="0" applyFill="0" applyBorder="0" applyAlignment="0" applyProtection="0"/>
    <xf numFmtId="0" fontId="8" fillId="0" borderId="0"/>
    <xf numFmtId="0" fontId="68" fillId="0" borderId="0"/>
    <xf numFmtId="3" fontId="101" fillId="0" borderId="0" applyFont="0" applyFill="0" applyBorder="0" applyAlignment="0" applyProtection="0"/>
    <xf numFmtId="3" fontId="101"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194" fontId="105" fillId="0" borderId="0">
      <protection locked="0"/>
    </xf>
    <xf numFmtId="0" fontId="103" fillId="0" borderId="0"/>
    <xf numFmtId="0" fontId="8" fillId="0" borderId="0"/>
    <xf numFmtId="0" fontId="68" fillId="0" borderId="0"/>
    <xf numFmtId="0" fontId="102" fillId="0" borderId="0"/>
    <xf numFmtId="0" fontId="106" fillId="0" borderId="0"/>
    <xf numFmtId="0" fontId="107" fillId="0" borderId="0" applyNumberFormat="0" applyAlignment="0">
      <alignment horizontal="left"/>
    </xf>
    <xf numFmtId="0" fontId="107" fillId="0" borderId="0" applyNumberFormat="0" applyAlignment="0">
      <alignment horizontal="left"/>
    </xf>
    <xf numFmtId="0" fontId="107" fillId="0" borderId="0" applyNumberFormat="0" applyAlignment="0">
      <alignment horizontal="left"/>
    </xf>
    <xf numFmtId="0" fontId="8" fillId="0" borderId="0"/>
    <xf numFmtId="0" fontId="68" fillId="0" borderId="0"/>
    <xf numFmtId="0" fontId="8" fillId="0" borderId="0"/>
    <xf numFmtId="0" fontId="68" fillId="0" borderId="0"/>
    <xf numFmtId="0" fontId="8" fillId="0" borderId="0"/>
    <xf numFmtId="0" fontId="68" fillId="0" borderId="0"/>
    <xf numFmtId="0" fontId="108" fillId="0" borderId="0" applyNumberFormat="0" applyAlignment="0"/>
    <xf numFmtId="0" fontId="108" fillId="0" borderId="0" applyNumberFormat="0" applyAlignment="0"/>
    <xf numFmtId="0" fontId="108" fillId="0" borderId="0" applyNumberFormat="0" applyAlignment="0"/>
    <xf numFmtId="0" fontId="8" fillId="0" borderId="0"/>
    <xf numFmtId="0" fontId="68" fillId="0" borderId="0"/>
    <xf numFmtId="0" fontId="8" fillId="0" borderId="0"/>
    <xf numFmtId="0" fontId="68" fillId="0" borderId="0"/>
    <xf numFmtId="0" fontId="8" fillId="0" borderId="0"/>
    <xf numFmtId="0" fontId="68" fillId="0" borderId="0"/>
    <xf numFmtId="195" fontId="109" fillId="0" borderId="0"/>
    <xf numFmtId="0" fontId="102" fillId="0" borderId="0"/>
    <xf numFmtId="0" fontId="8" fillId="0" borderId="0"/>
    <xf numFmtId="0" fontId="68" fillId="0" borderId="0"/>
    <xf numFmtId="0" fontId="103" fillId="0" borderId="0"/>
    <xf numFmtId="0" fontId="8" fillId="0" borderId="0"/>
    <xf numFmtId="0" fontId="68" fillId="0" borderId="0"/>
    <xf numFmtId="0" fontId="102" fillId="0" borderId="0"/>
    <xf numFmtId="0" fontId="102" fillId="0" borderId="0"/>
    <xf numFmtId="0" fontId="102" fillId="0" borderId="0"/>
    <xf numFmtId="0" fontId="8" fillId="0" borderId="0"/>
    <xf numFmtId="0" fontId="68" fillId="0" borderId="0"/>
    <xf numFmtId="0" fontId="103" fillId="0" borderId="0"/>
    <xf numFmtId="0" fontId="8" fillId="0" borderId="0"/>
    <xf numFmtId="0" fontId="68" fillId="0" borderId="0"/>
    <xf numFmtId="8" fontId="97"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6"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applyFont="0" applyFill="0" applyBorder="0" applyAlignment="0" applyProtection="0"/>
    <xf numFmtId="0" fontId="8" fillId="0" borderId="0"/>
    <xf numFmtId="0" fontId="68" fillId="0" borderId="0"/>
    <xf numFmtId="44" fontId="99" fillId="0" borderId="0" applyFont="0" applyFill="0" applyBorder="0" applyAlignment="0" applyProtection="0"/>
    <xf numFmtId="44" fontId="99" fillId="0" borderId="0" applyFont="0" applyFill="0" applyBorder="0" applyAlignment="0" applyProtection="0"/>
    <xf numFmtId="0" fontId="68" fillId="0" borderId="0"/>
    <xf numFmtId="44" fontId="100" fillId="0" borderId="0" applyFont="0" applyFill="0" applyBorder="0" applyAlignment="0" applyProtection="0"/>
    <xf numFmtId="0" fontId="8" fillId="0" borderId="0"/>
    <xf numFmtId="0" fontId="6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0" fontId="8" fillId="0" borderId="0"/>
    <xf numFmtId="0" fontId="6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1" fillId="0" borderId="0" applyFont="0" applyFill="0" applyBorder="0" applyAlignment="0" applyProtection="0"/>
    <xf numFmtId="44" fontId="1" fillId="0" borderId="0" applyFont="0" applyFill="0" applyBorder="0" applyAlignment="0" applyProtection="0"/>
    <xf numFmtId="0" fontId="68" fillId="0" borderId="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68" fillId="0" borderId="0"/>
    <xf numFmtId="44"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8" fontId="9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0" fontId="8" fillId="0" borderId="0"/>
    <xf numFmtId="0" fontId="6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0" fontId="68" fillId="0" borderId="0"/>
    <xf numFmtId="197" fontId="8" fillId="0" borderId="0" applyFont="0" applyFill="0" applyBorder="0" applyAlignment="0" applyProtection="0"/>
    <xf numFmtId="0" fontId="8" fillId="0" borderId="0"/>
    <xf numFmtId="0" fontId="68" fillId="0" borderId="0"/>
    <xf numFmtId="0" fontId="8" fillId="0" borderId="0"/>
    <xf numFmtId="0" fontId="68" fillId="0" borderId="0"/>
    <xf numFmtId="196"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0" fontId="68" fillId="0" borderId="0"/>
    <xf numFmtId="196" fontId="8" fillId="0" borderId="0" applyFont="0" applyFill="0" applyBorder="0" applyAlignment="0" applyProtection="0"/>
    <xf numFmtId="197" fontId="8" fillId="0" borderId="0" applyFont="0" applyFill="0" applyBorder="0" applyAlignment="0" applyProtection="0"/>
    <xf numFmtId="0" fontId="8" fillId="0" borderId="0"/>
    <xf numFmtId="0" fontId="68" fillId="0" borderId="0"/>
    <xf numFmtId="197" fontId="8" fillId="0" borderId="0" applyFont="0" applyFill="0" applyBorder="0" applyAlignment="0" applyProtection="0"/>
    <xf numFmtId="196" fontId="8" fillId="0" borderId="0" applyFont="0" applyFill="0" applyBorder="0" applyAlignment="0" applyProtection="0"/>
    <xf numFmtId="0" fontId="68" fillId="0" borderId="0"/>
    <xf numFmtId="197"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98" fontId="8" fillId="0" borderId="0" applyFont="0" applyFill="0" applyBorder="0" applyAlignment="0" applyProtection="0"/>
    <xf numFmtId="0" fontId="8" fillId="0" borderId="0"/>
    <xf numFmtId="0" fontId="68" fillId="0" borderId="0"/>
    <xf numFmtId="196" fontId="8" fillId="0" borderId="0" applyFont="0" applyFill="0" applyBorder="0" applyAlignment="0" applyProtection="0"/>
    <xf numFmtId="196" fontId="8" fillId="0" borderId="0" applyFont="0" applyFill="0" applyBorder="0" applyAlignment="0" applyProtection="0"/>
    <xf numFmtId="0" fontId="8" fillId="0" borderId="0"/>
    <xf numFmtId="0" fontId="68" fillId="0" borderId="0"/>
    <xf numFmtId="0" fontId="8" fillId="0" borderId="0"/>
    <xf numFmtId="0" fontId="68" fillId="0" borderId="0"/>
    <xf numFmtId="196" fontId="8" fillId="0" borderId="0" applyFont="0" applyFill="0" applyBorder="0" applyAlignment="0" applyProtection="0"/>
    <xf numFmtId="196"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0" fontId="68" fillId="0" borderId="0"/>
    <xf numFmtId="0" fontId="101" fillId="0" borderId="0" applyFont="0" applyFill="0" applyBorder="0" applyAlignment="0" applyProtection="0"/>
    <xf numFmtId="14" fontId="99" fillId="0" borderId="0"/>
    <xf numFmtId="0" fontId="104" fillId="0" borderId="0" applyFont="0" applyFill="0" applyBorder="0" applyAlignment="0" applyProtection="0"/>
    <xf numFmtId="0" fontId="8" fillId="0" borderId="0"/>
    <xf numFmtId="0" fontId="68" fillId="0" borderId="0"/>
    <xf numFmtId="0" fontId="104" fillId="0" borderId="0" applyFont="0" applyFill="0" applyBorder="0" applyAlignment="0" applyProtection="0"/>
    <xf numFmtId="0" fontId="8" fillId="0" borderId="0"/>
    <xf numFmtId="0" fontId="68" fillId="0" borderId="0"/>
    <xf numFmtId="0" fontId="104" fillId="0" borderId="0" applyFont="0" applyFill="0" applyBorder="0" applyAlignment="0" applyProtection="0"/>
    <xf numFmtId="0" fontId="8" fillId="0" borderId="0"/>
    <xf numFmtId="0" fontId="68" fillId="0" borderId="0"/>
    <xf numFmtId="0" fontId="101" fillId="0" borderId="0" applyFont="0" applyFill="0" applyBorder="0" applyAlignment="0" applyProtection="0"/>
    <xf numFmtId="0" fontId="101"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14" fontId="99" fillId="0" borderId="0"/>
    <xf numFmtId="14" fontId="99" fillId="0" borderId="0"/>
    <xf numFmtId="14" fontId="99" fillId="0" borderId="0"/>
    <xf numFmtId="0" fontId="68" fillId="0" borderId="0"/>
    <xf numFmtId="199" fontId="8" fillId="0" borderId="0" applyFont="0" applyFill="0" applyBorder="0" applyAlignment="0" applyProtection="0">
      <alignment wrapText="1"/>
    </xf>
    <xf numFmtId="199" fontId="8" fillId="0" borderId="0" applyFont="0" applyFill="0" applyBorder="0" applyAlignment="0" applyProtection="0">
      <alignment wrapText="1"/>
    </xf>
    <xf numFmtId="0" fontId="68" fillId="0" borderId="0"/>
    <xf numFmtId="0" fontId="72" fillId="0" borderId="0"/>
    <xf numFmtId="0" fontId="110" fillId="97" borderId="0" applyNumberFormat="0" applyBorder="0" applyAlignment="0" applyProtection="0"/>
    <xf numFmtId="0" fontId="8" fillId="0" borderId="0"/>
    <xf numFmtId="0" fontId="8" fillId="0" borderId="0"/>
    <xf numFmtId="0" fontId="68" fillId="0" borderId="0"/>
    <xf numFmtId="0" fontId="110" fillId="98" borderId="0" applyNumberFormat="0" applyBorder="0" applyAlignment="0" applyProtection="0"/>
    <xf numFmtId="0" fontId="8" fillId="0" borderId="0"/>
    <xf numFmtId="0" fontId="8" fillId="0" borderId="0"/>
    <xf numFmtId="0" fontId="68" fillId="0" borderId="0"/>
    <xf numFmtId="0" fontId="110" fillId="99" borderId="0" applyNumberFormat="0" applyBorder="0" applyAlignment="0" applyProtection="0"/>
    <xf numFmtId="0" fontId="8" fillId="0" borderId="0"/>
    <xf numFmtId="0" fontId="8" fillId="0" borderId="0"/>
    <xf numFmtId="0" fontId="68" fillId="0" borderId="0"/>
    <xf numFmtId="166" fontId="8" fillId="0" borderId="0"/>
    <xf numFmtId="166" fontId="8" fillId="0" borderId="0"/>
    <xf numFmtId="166"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xf numFmtId="166" fontId="8" fillId="0" borderId="0"/>
    <xf numFmtId="0" fontId="68" fillId="0" borderId="0"/>
    <xf numFmtId="166" fontId="8" fillId="0" borderId="0"/>
    <xf numFmtId="166" fontId="8" fillId="0" borderId="0"/>
    <xf numFmtId="0" fontId="8" fillId="0" borderId="0"/>
    <xf numFmtId="0" fontId="68" fillId="0" borderId="0"/>
    <xf numFmtId="166" fontId="8" fillId="0" borderId="0"/>
    <xf numFmtId="0" fontId="68" fillId="0" borderId="0"/>
    <xf numFmtId="166" fontId="8" fillId="0" borderId="0"/>
    <xf numFmtId="166"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xf numFmtId="166"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166" fontId="8" fillId="0" borderId="0"/>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200" fontId="8" fillId="0" borderId="0" applyFont="0" applyFill="0" applyBorder="0" applyAlignment="0" applyProtection="0">
      <alignment horizontal="left" wrapText="1"/>
    </xf>
    <xf numFmtId="200" fontId="8" fillId="0" borderId="0" applyFont="0" applyFill="0" applyBorder="0" applyAlignment="0" applyProtection="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68" fillId="0" borderId="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8" fillId="0" borderId="0"/>
    <xf numFmtId="0" fontId="68" fillId="0" borderId="0"/>
    <xf numFmtId="0" fontId="8" fillId="0" borderId="0"/>
    <xf numFmtId="0" fontId="68" fillId="0" borderId="0"/>
    <xf numFmtId="200"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68" fillId="0" borderId="0"/>
    <xf numFmtId="200" fontId="8" fillId="0" borderId="0" applyFont="0" applyFill="0" applyBorder="0" applyAlignment="0" applyProtection="0">
      <alignment horizontal="left" wrapText="1"/>
    </xf>
    <xf numFmtId="200" fontId="8" fillId="0" borderId="0" applyFont="0" applyFill="0" applyBorder="0" applyAlignment="0" applyProtection="0">
      <alignment horizontal="left" wrapText="1"/>
    </xf>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5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8" fillId="0" borderId="0"/>
    <xf numFmtId="0" fontId="68" fillId="0" borderId="0"/>
    <xf numFmtId="0" fontId="8" fillId="0" borderId="0"/>
    <xf numFmtId="0" fontId="68" fillId="0" borderId="0"/>
    <xf numFmtId="0" fontId="50"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68" fillId="0" borderId="0"/>
    <xf numFmtId="0" fontId="112" fillId="0" borderId="0" applyNumberFormat="0" applyFill="0" applyBorder="0" applyAlignment="0" applyProtection="0"/>
    <xf numFmtId="0" fontId="112" fillId="0" borderId="0" applyNumberFormat="0" applyFill="0" applyBorder="0" applyAlignment="0" applyProtection="0"/>
    <xf numFmtId="0" fontId="8" fillId="0" borderId="0"/>
    <xf numFmtId="0" fontId="68" fillId="0" borderId="0"/>
    <xf numFmtId="0" fontId="8"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68" fillId="0" borderId="0"/>
    <xf numFmtId="0" fontId="112" fillId="0" borderId="0" applyNumberFormat="0" applyFill="0" applyBorder="0" applyAlignment="0" applyProtection="0"/>
    <xf numFmtId="0" fontId="8" fillId="0" borderId="0"/>
    <xf numFmtId="0" fontId="8" fillId="0" borderId="0"/>
    <xf numFmtId="0" fontId="68" fillId="0" borderId="0"/>
    <xf numFmtId="0" fontId="8"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68" fillId="0" borderId="0"/>
    <xf numFmtId="0" fontId="112" fillId="0" borderId="0" applyNumberFormat="0" applyFill="0" applyBorder="0" applyAlignment="0" applyProtection="0"/>
    <xf numFmtId="0" fontId="8" fillId="0" borderId="0"/>
    <xf numFmtId="0" fontId="111" fillId="0" borderId="0" applyNumberFormat="0" applyFill="0" applyBorder="0" applyAlignment="0" applyProtection="0"/>
    <xf numFmtId="0" fontId="68" fillId="0" borderId="0"/>
    <xf numFmtId="0" fontId="113" fillId="0" borderId="0" applyNumberFormat="0" applyFill="0" applyBorder="0" applyAlignment="0" applyProtection="0"/>
    <xf numFmtId="0" fontId="111" fillId="0" borderId="0" applyNumberFormat="0" applyFill="0" applyBorder="0" applyAlignment="0" applyProtection="0"/>
    <xf numFmtId="0" fontId="50" fillId="0" borderId="0" applyNumberFormat="0" applyFill="0" applyBorder="0" applyAlignment="0" applyProtection="0"/>
    <xf numFmtId="0" fontId="111" fillId="0" borderId="0" applyNumberFormat="0" applyFill="0" applyBorder="0" applyAlignment="0" applyProtection="0"/>
    <xf numFmtId="0" fontId="5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 fontId="114" fillId="100" borderId="11" applyNumberFormat="0" applyBorder="0" applyAlignment="0">
      <alignment horizontal="centerContinuous" vertical="center"/>
      <protection locked="0"/>
    </xf>
    <xf numFmtId="1" fontId="114" fillId="100" borderId="11" applyNumberFormat="0" applyBorder="0" applyAlignment="0">
      <alignment horizontal="centerContinuous" vertical="center"/>
      <protection locked="0"/>
    </xf>
    <xf numFmtId="1" fontId="114" fillId="100" borderId="11" applyNumberFormat="0" applyBorder="0" applyAlignment="0">
      <alignment horizontal="centerContinuous" vertical="center"/>
      <protection locked="0"/>
    </xf>
    <xf numFmtId="1" fontId="114" fillId="100" borderId="11" applyNumberFormat="0" applyBorder="0" applyAlignment="0">
      <alignment horizontal="centerContinuous" vertical="center"/>
      <protection locked="0"/>
    </xf>
    <xf numFmtId="0" fontId="68" fillId="0" borderId="0"/>
    <xf numFmtId="0" fontId="68" fillId="0" borderId="0"/>
    <xf numFmtId="2" fontId="101" fillId="0" borderId="0" applyFont="0" applyFill="0" applyBorder="0" applyAlignment="0" applyProtection="0"/>
    <xf numFmtId="2" fontId="101" fillId="0" borderId="0" applyFont="0" applyFill="0" applyBorder="0" applyAlignment="0" applyProtection="0"/>
    <xf numFmtId="2" fontId="101"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0" fontId="68" fillId="0" borderId="0"/>
    <xf numFmtId="0" fontId="102" fillId="0" borderId="0"/>
    <xf numFmtId="0" fontId="8" fillId="0" borderId="0"/>
    <xf numFmtId="0" fontId="68" fillId="0" borderId="0"/>
    <xf numFmtId="195" fontId="53" fillId="0" borderId="0"/>
    <xf numFmtId="201" fontId="115" fillId="0" borderId="0"/>
    <xf numFmtId="201" fontId="115" fillId="0" borderId="0"/>
    <xf numFmtId="201" fontId="115" fillId="0" borderId="0"/>
    <xf numFmtId="202" fontId="115" fillId="0" borderId="0"/>
    <xf numFmtId="202" fontId="115" fillId="0" borderId="0"/>
    <xf numFmtId="0" fontId="68" fillId="0" borderId="0"/>
    <xf numFmtId="203" fontId="115" fillId="0" borderId="0"/>
    <xf numFmtId="203" fontId="115" fillId="0" borderId="0"/>
    <xf numFmtId="0" fontId="68" fillId="0" borderId="0"/>
    <xf numFmtId="188" fontId="116" fillId="0" borderId="0">
      <alignment horizontal="right"/>
    </xf>
    <xf numFmtId="0" fontId="117" fillId="0" borderId="0">
      <alignment vertical="center"/>
    </xf>
    <xf numFmtId="0" fontId="118" fillId="0" borderId="0">
      <alignment horizontal="right"/>
    </xf>
    <xf numFmtId="187" fontId="119" fillId="0" borderId="0">
      <alignment horizontal="right" vertical="center"/>
    </xf>
    <xf numFmtId="187" fontId="116" fillId="0" borderId="0" applyFill="0" applyBorder="0">
      <alignment horizontal="right" vertical="center"/>
    </xf>
    <xf numFmtId="0" fontId="43" fillId="13"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120" fillId="101" borderId="0" applyNumberFormat="0" applyBorder="0" applyAlignment="0" applyProtection="0"/>
    <xf numFmtId="0" fontId="120" fillId="57" borderId="0" applyNumberFormat="0" applyBorder="0" applyAlignment="0" applyProtection="0"/>
    <xf numFmtId="0" fontId="120" fillId="101" borderId="0" applyNumberFormat="0" applyBorder="0" applyAlignment="0" applyProtection="0"/>
    <xf numFmtId="0" fontId="120" fillId="57" borderId="0" applyNumberFormat="0" applyBorder="0" applyAlignment="0" applyProtection="0"/>
    <xf numFmtId="0" fontId="120" fillId="57" borderId="0" applyNumberFormat="0" applyBorder="0" applyAlignment="0" applyProtection="0"/>
    <xf numFmtId="0" fontId="8" fillId="0" borderId="0"/>
    <xf numFmtId="0" fontId="68" fillId="0" borderId="0"/>
    <xf numFmtId="0" fontId="8" fillId="0" borderId="0"/>
    <xf numFmtId="0" fontId="68" fillId="0" borderId="0"/>
    <xf numFmtId="0" fontId="43" fillId="61"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20" fillId="61" borderId="0" applyNumberFormat="0" applyBorder="0" applyAlignment="0" applyProtection="0"/>
    <xf numFmtId="0" fontId="8" fillId="0" borderId="0"/>
    <xf numFmtId="0" fontId="68" fillId="0" borderId="0"/>
    <xf numFmtId="0" fontId="8" fillId="0" borderId="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68" fillId="0" borderId="0"/>
    <xf numFmtId="0" fontId="120" fillId="57" borderId="0" applyNumberFormat="0" applyBorder="0" applyAlignment="0" applyProtection="0"/>
    <xf numFmtId="0" fontId="120" fillId="57" borderId="0" applyNumberFormat="0" applyBorder="0" applyAlignment="0" applyProtection="0"/>
    <xf numFmtId="0" fontId="8" fillId="0" borderId="0"/>
    <xf numFmtId="0" fontId="68" fillId="0" borderId="0"/>
    <xf numFmtId="0" fontId="8" fillId="0" borderId="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68" fillId="0" borderId="0"/>
    <xf numFmtId="0" fontId="120" fillId="57" borderId="0" applyNumberFormat="0" applyBorder="0" applyAlignment="0" applyProtection="0"/>
    <xf numFmtId="0" fontId="8" fillId="0" borderId="0"/>
    <xf numFmtId="0" fontId="8" fillId="0" borderId="0"/>
    <xf numFmtId="0" fontId="68" fillId="0" borderId="0"/>
    <xf numFmtId="0" fontId="8" fillId="0" borderId="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68" fillId="0" borderId="0"/>
    <xf numFmtId="0" fontId="43" fillId="13" borderId="0" applyNumberFormat="0" applyBorder="0" applyAlignment="0" applyProtection="0"/>
    <xf numFmtId="0" fontId="8" fillId="0" borderId="0"/>
    <xf numFmtId="0" fontId="8" fillId="0" borderId="0"/>
    <xf numFmtId="0" fontId="68" fillId="0" borderId="0"/>
    <xf numFmtId="0" fontId="8" fillId="0" borderId="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0" fontId="68" fillId="0" borderId="0"/>
    <xf numFmtId="0" fontId="121" fillId="13" borderId="0" applyNumberFormat="0" applyBorder="0" applyAlignment="0" applyProtection="0"/>
    <xf numFmtId="0" fontId="8" fillId="0" borderId="0"/>
    <xf numFmtId="0" fontId="120" fillId="101" borderId="0" applyNumberFormat="0" applyBorder="0" applyAlignment="0" applyProtection="0"/>
    <xf numFmtId="0" fontId="68" fillId="0" borderId="0"/>
    <xf numFmtId="0" fontId="43" fillId="13" borderId="0" applyNumberFormat="0" applyBorder="0" applyAlignment="0" applyProtection="0"/>
    <xf numFmtId="0" fontId="120" fillId="101" borderId="0" applyNumberFormat="0" applyBorder="0" applyAlignment="0" applyProtection="0"/>
    <xf numFmtId="0" fontId="43" fillId="13" borderId="0" applyNumberFormat="0" applyBorder="0" applyAlignment="0" applyProtection="0"/>
    <xf numFmtId="0" fontId="120" fillId="101" borderId="0" applyNumberFormat="0" applyBorder="0" applyAlignment="0" applyProtection="0"/>
    <xf numFmtId="0" fontId="120" fillId="101" borderId="0" applyNumberFormat="0" applyBorder="0" applyAlignment="0" applyProtection="0"/>
    <xf numFmtId="38" fontId="53" fillId="96" borderId="0" applyNumberFormat="0" applyBorder="0" applyAlignment="0" applyProtection="0"/>
    <xf numFmtId="38" fontId="53" fillId="96" borderId="0" applyNumberFormat="0" applyBorder="0" applyAlignment="0" applyProtection="0"/>
    <xf numFmtId="38" fontId="53" fillId="96" borderId="0" applyNumberFormat="0" applyBorder="0" applyAlignment="0" applyProtection="0"/>
    <xf numFmtId="38" fontId="8" fillId="9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38" fontId="53" fillId="96" borderId="0" applyNumberFormat="0" applyBorder="0" applyAlignment="0" applyProtection="0"/>
    <xf numFmtId="38" fontId="53" fillId="96" borderId="0" applyNumberFormat="0" applyBorder="0" applyAlignment="0" applyProtection="0"/>
    <xf numFmtId="38" fontId="8" fillId="96" borderId="0"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38" fontId="53" fillId="96" borderId="0" applyNumberFormat="0" applyBorder="0" applyAlignment="0" applyProtection="0"/>
    <xf numFmtId="38" fontId="53" fillId="96" borderId="0" applyNumberFormat="0" applyBorder="0" applyAlignment="0" applyProtection="0"/>
    <xf numFmtId="0" fontId="8" fillId="0" borderId="0"/>
    <xf numFmtId="0" fontId="68" fillId="0" borderId="0"/>
    <xf numFmtId="0" fontId="8" fillId="0" borderId="0"/>
    <xf numFmtId="0" fontId="68" fillId="0" borderId="0"/>
    <xf numFmtId="38" fontId="53" fillId="96" borderId="0" applyNumberFormat="0" applyBorder="0" applyAlignment="0" applyProtection="0"/>
    <xf numFmtId="38" fontId="53" fillId="96"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8" fontId="8" fillId="96" borderId="0"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38" fontId="53" fillId="96" borderId="0" applyNumberFormat="0" applyBorder="0" applyAlignment="0" applyProtection="0"/>
    <xf numFmtId="0" fontId="122" fillId="0" borderId="60"/>
    <xf numFmtId="0" fontId="122" fillId="0" borderId="60"/>
    <xf numFmtId="0" fontId="122" fillId="0" borderId="60"/>
    <xf numFmtId="0" fontId="122" fillId="0" borderId="60"/>
    <xf numFmtId="0" fontId="68" fillId="0" borderId="0"/>
    <xf numFmtId="0" fontId="68" fillId="0" borderId="0"/>
    <xf numFmtId="204" fontId="123" fillId="0" borderId="0" applyNumberFormat="0" applyFill="0" applyBorder="0" applyProtection="0">
      <alignment horizontal="right"/>
    </xf>
    <xf numFmtId="0" fontId="26" fillId="0" borderId="34" applyNumberFormat="0" applyAlignment="0" applyProtection="0">
      <alignment horizontal="left"/>
    </xf>
    <xf numFmtId="0" fontId="26" fillId="0" borderId="34" applyNumberFormat="0" applyAlignment="0" applyProtection="0">
      <alignment horizontal="left"/>
    </xf>
    <xf numFmtId="0" fontId="8" fillId="0" borderId="0"/>
    <xf numFmtId="0" fontId="68" fillId="0" borderId="0"/>
    <xf numFmtId="0" fontId="26" fillId="0" borderId="34" applyNumberFormat="0" applyAlignment="0" applyProtection="0">
      <alignment horizontal="left"/>
    </xf>
    <xf numFmtId="0" fontId="26" fillId="0" borderId="34" applyNumberFormat="0" applyAlignment="0" applyProtection="0">
      <alignment horizontal="left"/>
    </xf>
    <xf numFmtId="0" fontId="8" fillId="0" borderId="0"/>
    <xf numFmtId="0" fontId="68" fillId="0" borderId="0"/>
    <xf numFmtId="0" fontId="8" fillId="0" borderId="0"/>
    <xf numFmtId="0" fontId="68" fillId="0" borderId="0"/>
    <xf numFmtId="0" fontId="8" fillId="0" borderId="0"/>
    <xf numFmtId="0" fontId="26" fillId="0" borderId="34" applyNumberFormat="0" applyAlignment="0" applyProtection="0">
      <alignment horizontal="left"/>
    </xf>
    <xf numFmtId="0" fontId="26" fillId="0" borderId="31">
      <alignment horizontal="left"/>
    </xf>
    <xf numFmtId="0" fontId="26" fillId="0" borderId="31">
      <alignment horizontal="left"/>
    </xf>
    <xf numFmtId="0" fontId="8" fillId="0" borderId="0"/>
    <xf numFmtId="0" fontId="68" fillId="0" borderId="0"/>
    <xf numFmtId="0" fontId="26" fillId="0" borderId="31">
      <alignment horizontal="left"/>
    </xf>
    <xf numFmtId="0" fontId="26" fillId="0" borderId="31">
      <alignment horizontal="left"/>
    </xf>
    <xf numFmtId="0" fontId="8" fillId="0" borderId="0"/>
    <xf numFmtId="0" fontId="68" fillId="0" borderId="0"/>
    <xf numFmtId="0" fontId="8" fillId="0" borderId="0"/>
    <xf numFmtId="0" fontId="68" fillId="0" borderId="0"/>
    <xf numFmtId="0" fontId="8" fillId="0" borderId="0"/>
    <xf numFmtId="0" fontId="26" fillId="0" borderId="31">
      <alignment horizontal="left"/>
    </xf>
    <xf numFmtId="0" fontId="124" fillId="92" borderId="0" applyNumberFormat="0" applyBorder="0" applyAlignment="0">
      <protection hidden="1"/>
    </xf>
    <xf numFmtId="0" fontId="40" fillId="0" borderId="46" applyNumberFormat="0" applyFill="0" applyAlignment="0" applyProtection="0"/>
    <xf numFmtId="0" fontId="125" fillId="0" borderId="65" applyNumberFormat="0" applyFill="0" applyAlignment="0" applyProtection="0"/>
    <xf numFmtId="0" fontId="125" fillId="0" borderId="65" applyNumberFormat="0" applyFill="0" applyAlignment="0" applyProtection="0"/>
    <xf numFmtId="0" fontId="125" fillId="0" borderId="65"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101" fillId="0" borderId="0" applyNumberFormat="0" applyFill="0" applyBorder="0" applyAlignment="0" applyProtection="0"/>
    <xf numFmtId="0" fontId="125" fillId="0" borderId="65" applyNumberFormat="0" applyFill="0" applyAlignment="0" applyProtection="0"/>
    <xf numFmtId="0" fontId="101" fillId="0" borderId="0" applyNumberFormat="0" applyFill="0" applyBorder="0" applyAlignment="0" applyProtection="0"/>
    <xf numFmtId="0" fontId="125" fillId="0" borderId="65" applyNumberFormat="0" applyFill="0" applyAlignment="0" applyProtection="0"/>
    <xf numFmtId="0" fontId="126" fillId="0" borderId="66" applyNumberFormat="0" applyFill="0" applyAlignment="0" applyProtection="0"/>
    <xf numFmtId="0" fontId="126" fillId="0" borderId="66" applyNumberFormat="0" applyFill="0" applyAlignment="0" applyProtection="0"/>
    <xf numFmtId="0" fontId="8" fillId="0" borderId="0"/>
    <xf numFmtId="0" fontId="68" fillId="0" borderId="0"/>
    <xf numFmtId="0" fontId="8"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8" fillId="0" borderId="0"/>
    <xf numFmtId="0" fontId="125" fillId="0" borderId="67"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25" fillId="0" borderId="67" applyNumberFormat="0" applyFill="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125" fillId="0" borderId="65" applyNumberFormat="0" applyFill="0" applyAlignment="0" applyProtection="0"/>
    <xf numFmtId="0" fontId="125" fillId="0" borderId="65" applyNumberFormat="0" applyFill="0" applyAlignment="0" applyProtection="0"/>
    <xf numFmtId="0" fontId="125" fillId="0" borderId="65" applyNumberFormat="0" applyFill="0" applyAlignment="0" applyProtection="0"/>
    <xf numFmtId="0" fontId="68" fillId="0" borderId="0"/>
    <xf numFmtId="0" fontId="101"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101" fillId="0" borderId="0" applyNumberFormat="0" applyFill="0" applyBorder="0" applyAlignment="0" applyProtection="0"/>
    <xf numFmtId="0" fontId="101" fillId="0" borderId="0" applyNumberFormat="0" applyFill="0" applyBorder="0" applyAlignment="0" applyProtection="0"/>
    <xf numFmtId="0" fontId="8" fillId="0" borderId="0"/>
    <xf numFmtId="0" fontId="68" fillId="0" borderId="0"/>
    <xf numFmtId="0" fontId="8" fillId="0" borderId="0"/>
    <xf numFmtId="0" fontId="68" fillId="0" borderId="0"/>
    <xf numFmtId="0" fontId="40" fillId="0" borderId="46" applyNumberFormat="0" applyFill="0" applyAlignment="0" applyProtection="0"/>
    <xf numFmtId="0" fontId="8" fillId="0" borderId="0"/>
    <xf numFmtId="0" fontId="101" fillId="0" borderId="0" applyNumberFormat="0" applyFill="0" applyBorder="0" applyAlignment="0" applyProtection="0"/>
    <xf numFmtId="0" fontId="68" fillId="0" borderId="0"/>
    <xf numFmtId="0" fontId="40" fillId="0" borderId="46" applyNumberFormat="0" applyFill="0" applyAlignment="0" applyProtection="0"/>
    <xf numFmtId="0" fontId="101" fillId="0" borderId="0" applyNumberFormat="0" applyFill="0" applyBorder="0" applyAlignment="0" applyProtection="0"/>
    <xf numFmtId="0" fontId="40" fillId="0" borderId="4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8" fillId="0" borderId="0"/>
    <xf numFmtId="0" fontId="8" fillId="0" borderId="0"/>
    <xf numFmtId="0" fontId="101" fillId="0" borderId="0" applyNumberFormat="0" applyFill="0" applyBorder="0" applyAlignment="0" applyProtection="0"/>
    <xf numFmtId="0" fontId="68" fillId="0" borderId="0"/>
    <xf numFmtId="0" fontId="41" fillId="0" borderId="47"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101" fillId="0" borderId="0" applyNumberFormat="0" applyFill="0" applyBorder="0" applyAlignment="0" applyProtection="0"/>
    <xf numFmtId="0" fontId="127" fillId="0" borderId="68" applyNumberFormat="0" applyFill="0" applyAlignment="0" applyProtection="0"/>
    <xf numFmtId="0" fontId="101" fillId="0" borderId="0" applyNumberFormat="0" applyFill="0" applyBorder="0" applyAlignment="0" applyProtection="0"/>
    <xf numFmtId="0" fontId="127" fillId="0" borderId="68" applyNumberFormat="0" applyFill="0" applyAlignment="0" applyProtection="0"/>
    <xf numFmtId="0" fontId="128" fillId="0" borderId="68" applyNumberFormat="0" applyFill="0" applyAlignment="0" applyProtection="0"/>
    <xf numFmtId="0" fontId="128" fillId="0" borderId="68" applyNumberFormat="0" applyFill="0" applyAlignment="0" applyProtection="0"/>
    <xf numFmtId="0" fontId="8" fillId="0" borderId="0"/>
    <xf numFmtId="0" fontId="68" fillId="0" borderId="0"/>
    <xf numFmtId="0" fontId="8"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8" fillId="0" borderId="0"/>
    <xf numFmtId="0" fontId="127" fillId="0" borderId="69"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27" fillId="0" borderId="69" applyNumberFormat="0" applyFill="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127" fillId="0" borderId="68" applyNumberFormat="0" applyFill="0" applyAlignment="0" applyProtection="0"/>
    <xf numFmtId="0" fontId="127" fillId="0" borderId="68" applyNumberFormat="0" applyFill="0" applyAlignment="0" applyProtection="0"/>
    <xf numFmtId="0" fontId="127" fillId="0" borderId="68" applyNumberFormat="0" applyFill="0" applyAlignment="0" applyProtection="0"/>
    <xf numFmtId="0" fontId="68" fillId="0" borderId="0"/>
    <xf numFmtId="0" fontId="101"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101" fillId="0" borderId="0" applyNumberFormat="0" applyFill="0" applyBorder="0" applyAlignment="0" applyProtection="0"/>
    <xf numFmtId="0" fontId="101" fillId="0" borderId="0" applyNumberFormat="0" applyFill="0" applyBorder="0" applyAlignment="0" applyProtection="0"/>
    <xf numFmtId="0" fontId="8" fillId="0" borderId="0"/>
    <xf numFmtId="0" fontId="68" fillId="0" borderId="0"/>
    <xf numFmtId="0" fontId="8" fillId="0" borderId="0"/>
    <xf numFmtId="0" fontId="68" fillId="0" borderId="0"/>
    <xf numFmtId="0" fontId="41" fillId="0" borderId="47" applyNumberFormat="0" applyFill="0" applyAlignment="0" applyProtection="0"/>
    <xf numFmtId="0" fontId="8" fillId="0" borderId="0"/>
    <xf numFmtId="0" fontId="101" fillId="0" borderId="0" applyNumberFormat="0" applyFill="0" applyBorder="0" applyAlignment="0" applyProtection="0"/>
    <xf numFmtId="0" fontId="68" fillId="0" borderId="0"/>
    <xf numFmtId="0" fontId="41" fillId="0" borderId="47" applyNumberFormat="0" applyFill="0" applyAlignment="0" applyProtection="0"/>
    <xf numFmtId="0" fontId="101" fillId="0" borderId="0" applyNumberFormat="0" applyFill="0" applyBorder="0" applyAlignment="0" applyProtection="0"/>
    <xf numFmtId="0" fontId="41" fillId="0" borderId="47"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8" fillId="0" borderId="0"/>
    <xf numFmtId="0" fontId="8" fillId="0" borderId="0"/>
    <xf numFmtId="0" fontId="101" fillId="0" borderId="0" applyNumberFormat="0" applyFill="0" applyBorder="0" applyAlignment="0" applyProtection="0"/>
    <xf numFmtId="0" fontId="68" fillId="0" borderId="0"/>
    <xf numFmtId="0" fontId="42" fillId="0" borderId="48"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129" fillId="0" borderId="70"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68" fillId="0" borderId="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68" fillId="0" borderId="0"/>
    <xf numFmtId="0" fontId="129" fillId="0" borderId="72" applyNumberFormat="0" applyFill="0" applyAlignment="0" applyProtection="0"/>
    <xf numFmtId="0" fontId="129" fillId="0" borderId="72"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29" fillId="0" borderId="72" applyNumberFormat="0" applyFill="0" applyAlignment="0" applyProtection="0"/>
    <xf numFmtId="0" fontId="129" fillId="0" borderId="72" applyNumberFormat="0" applyFill="0" applyAlignment="0" applyProtection="0"/>
    <xf numFmtId="0" fontId="129" fillId="0" borderId="72" applyNumberFormat="0" applyFill="0" applyAlignment="0" applyProtection="0"/>
    <xf numFmtId="0" fontId="68" fillId="0" borderId="0"/>
    <xf numFmtId="0" fontId="129" fillId="0" borderId="72" applyNumberFormat="0" applyFill="0" applyAlignment="0" applyProtection="0"/>
    <xf numFmtId="0" fontId="129" fillId="0" borderId="72" applyNumberFormat="0" applyFill="0" applyAlignment="0" applyProtection="0"/>
    <xf numFmtId="0" fontId="129" fillId="0" borderId="72" applyNumberFormat="0" applyFill="0" applyAlignment="0" applyProtection="0"/>
    <xf numFmtId="0" fontId="68" fillId="0" borderId="0"/>
    <xf numFmtId="0" fontId="129" fillId="0" borderId="72" applyNumberFormat="0" applyFill="0" applyAlignment="0" applyProtection="0"/>
    <xf numFmtId="0" fontId="8" fillId="0" borderId="0"/>
    <xf numFmtId="0" fontId="129" fillId="0" borderId="72" applyNumberFormat="0" applyFill="0" applyAlignment="0" applyProtection="0"/>
    <xf numFmtId="0" fontId="129" fillId="0" borderId="72" applyNumberFormat="0" applyFill="0" applyAlignment="0" applyProtection="0"/>
    <xf numFmtId="0" fontId="129" fillId="0" borderId="72" applyNumberFormat="0" applyFill="0" applyAlignment="0" applyProtection="0"/>
    <xf numFmtId="0" fontId="68" fillId="0" borderId="0"/>
    <xf numFmtId="0" fontId="129" fillId="0" borderId="72" applyNumberFormat="0" applyFill="0" applyAlignment="0" applyProtection="0"/>
    <xf numFmtId="0" fontId="129" fillId="0" borderId="72" applyNumberFormat="0" applyFill="0" applyAlignment="0" applyProtection="0"/>
    <xf numFmtId="0" fontId="129" fillId="0" borderId="72" applyNumberFormat="0" applyFill="0" applyAlignment="0" applyProtection="0"/>
    <xf numFmtId="0" fontId="68" fillId="0" borderId="0"/>
    <xf numFmtId="0" fontId="8" fillId="0" borderId="0"/>
    <xf numFmtId="0" fontId="8" fillId="0" borderId="0"/>
    <xf numFmtId="0" fontId="68" fillId="0" borderId="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29" fillId="0" borderId="70" applyNumberFormat="0" applyFill="0" applyAlignment="0" applyProtection="0"/>
    <xf numFmtId="0" fontId="130" fillId="0" borderId="71" applyNumberFormat="0" applyFill="0" applyAlignment="0" applyProtection="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68" fillId="0" borderId="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8" fillId="0" borderId="0"/>
    <xf numFmtId="0" fontId="8" fillId="0" borderId="0"/>
    <xf numFmtId="0" fontId="68" fillId="0" borderId="0"/>
    <xf numFmtId="0" fontId="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68" fillId="0" borderId="0"/>
    <xf numFmtId="0" fontId="42" fillId="0" borderId="48" applyNumberFormat="0" applyFill="0" applyAlignment="0" applyProtection="0"/>
    <xf numFmtId="0" fontId="8" fillId="0" borderId="0"/>
    <xf numFmtId="0" fontId="8" fillId="0" borderId="0"/>
    <xf numFmtId="0" fontId="68" fillId="0" borderId="0"/>
    <xf numFmtId="0" fontId="8" fillId="0" borderId="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129" fillId="0" borderId="70" applyNumberFormat="0" applyFill="0" applyAlignment="0" applyProtection="0"/>
    <xf numFmtId="0" fontId="68" fillId="0" borderId="0"/>
    <xf numFmtId="0" fontId="131" fillId="0" borderId="48" applyNumberFormat="0" applyFill="0" applyAlignment="0" applyProtection="0"/>
    <xf numFmtId="0" fontId="8" fillId="0" borderId="0"/>
    <xf numFmtId="0" fontId="129" fillId="0" borderId="70" applyNumberFormat="0" applyFill="0" applyAlignment="0" applyProtection="0"/>
    <xf numFmtId="0" fontId="68" fillId="0" borderId="0"/>
    <xf numFmtId="0" fontId="130" fillId="0" borderId="71" applyNumberFormat="0" applyFill="0" applyAlignment="0" applyProtection="0"/>
    <xf numFmtId="0" fontId="130" fillId="0" borderId="71"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68" fillId="0" borderId="0"/>
    <xf numFmtId="0" fontId="130" fillId="0" borderId="71" applyNumberFormat="0" applyFill="0" applyAlignment="0" applyProtection="0"/>
    <xf numFmtId="0" fontId="129" fillId="0" borderId="70" applyNumberFormat="0" applyFill="0" applyAlignment="0" applyProtection="0"/>
    <xf numFmtId="0" fontId="130" fillId="0" borderId="71" applyNumberFormat="0" applyFill="0" applyAlignment="0" applyProtection="0"/>
    <xf numFmtId="0" fontId="129" fillId="0" borderId="70" applyNumberFormat="0" applyFill="0" applyAlignment="0" applyProtection="0"/>
    <xf numFmtId="0" fontId="4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8" fillId="0" borderId="0"/>
    <xf numFmtId="0" fontId="68" fillId="0" borderId="0"/>
    <xf numFmtId="0" fontId="8" fillId="0" borderId="0"/>
    <xf numFmtId="0" fontId="68" fillId="0" borderId="0"/>
    <xf numFmtId="0" fontId="129"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29" fillId="0" borderId="0" applyNumberForma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8" fillId="0" borderId="0"/>
    <xf numFmtId="0" fontId="130" fillId="0" borderId="0" applyNumberFormat="0" applyFill="0" applyBorder="0" applyAlignment="0" applyProtection="0"/>
    <xf numFmtId="0" fontId="130" fillId="0" borderId="0" applyNumberFormat="0" applyFill="0" applyBorder="0" applyAlignment="0" applyProtection="0"/>
    <xf numFmtId="0" fontId="8" fillId="0" borderId="0"/>
    <xf numFmtId="0" fontId="68" fillId="0" borderId="0"/>
    <xf numFmtId="0" fontId="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8" fillId="0" borderId="0"/>
    <xf numFmtId="0" fontId="130" fillId="0" borderId="0" applyNumberFormat="0" applyFill="0" applyBorder="0" applyAlignment="0" applyProtection="0"/>
    <xf numFmtId="0" fontId="8" fillId="0" borderId="0"/>
    <xf numFmtId="0" fontId="8" fillId="0" borderId="0"/>
    <xf numFmtId="0" fontId="68" fillId="0" borderId="0"/>
    <xf numFmtId="0" fontId="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8" fillId="0" borderId="0"/>
    <xf numFmtId="0" fontId="42" fillId="0" borderId="0" applyNumberFormat="0" applyFill="0" applyBorder="0" applyAlignment="0" applyProtection="0"/>
    <xf numFmtId="0" fontId="8" fillId="0" borderId="0"/>
    <xf numFmtId="0" fontId="8" fillId="0" borderId="0"/>
    <xf numFmtId="0" fontId="68" fillId="0" borderId="0"/>
    <xf numFmtId="0" fontId="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8" fillId="0" borderId="0"/>
    <xf numFmtId="0" fontId="131" fillId="0" borderId="0" applyNumberFormat="0" applyFill="0" applyBorder="0" applyAlignment="0" applyProtection="0"/>
    <xf numFmtId="0" fontId="8" fillId="0" borderId="0"/>
    <xf numFmtId="0" fontId="129" fillId="0" borderId="0" applyNumberFormat="0" applyFill="0" applyBorder="0" applyAlignment="0" applyProtection="0"/>
    <xf numFmtId="0" fontId="68" fillId="0" borderId="0"/>
    <xf numFmtId="0" fontId="42" fillId="0" borderId="0" applyNumberFormat="0" applyFill="0" applyBorder="0" applyAlignment="0" applyProtection="0"/>
    <xf numFmtId="0" fontId="129" fillId="0" borderId="0" applyNumberFormat="0" applyFill="0" applyBorder="0" applyAlignment="0" applyProtection="0"/>
    <xf numFmtId="0" fontId="4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0" fontId="8" fillId="0" borderId="0"/>
    <xf numFmtId="0" fontId="68"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0" fontId="8" fillId="0" borderId="0"/>
    <xf numFmtId="0" fontId="68" fillId="0" borderId="0"/>
    <xf numFmtId="0" fontId="8" fillId="0" borderId="0"/>
    <xf numFmtId="0" fontId="68"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0" fontId="8"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38" fontId="87" fillId="0" borderId="0"/>
    <xf numFmtId="0" fontId="68"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0" fontId="8" fillId="0" borderId="0"/>
    <xf numFmtId="0" fontId="68"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0" fontId="8" fillId="0" borderId="0"/>
    <xf numFmtId="0" fontId="68" fillId="0" borderId="0"/>
    <xf numFmtId="0" fontId="8" fillId="0" borderId="0"/>
    <xf numFmtId="0" fontId="68"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0" fontId="8"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40" fontId="87"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8" fillId="0" borderId="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68" fillId="0" borderId="0"/>
    <xf numFmtId="10" fontId="53" fillId="94" borderId="9" applyNumberFormat="0" applyBorder="0" applyAlignment="0" applyProtection="0"/>
    <xf numFmtId="10" fontId="53" fillId="94" borderId="9" applyNumberFormat="0" applyBorder="0" applyAlignment="0" applyProtection="0"/>
    <xf numFmtId="10" fontId="53" fillId="94" borderId="9" applyNumberFormat="0" applyBorder="0" applyAlignment="0" applyProtection="0"/>
    <xf numFmtId="10" fontId="8" fillId="94" borderId="9"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10" fontId="53" fillId="94" borderId="9" applyNumberFormat="0" applyBorder="0" applyAlignment="0" applyProtection="0"/>
    <xf numFmtId="10" fontId="53" fillId="94" borderId="9" applyNumberFormat="0" applyBorder="0" applyAlignment="0" applyProtection="0"/>
    <xf numFmtId="10" fontId="8" fillId="94" borderId="9" applyNumberFormat="0" applyBorder="0" applyAlignment="0" applyProtection="0"/>
    <xf numFmtId="0" fontId="68" fillId="0" borderId="0"/>
    <xf numFmtId="0" fontId="8" fillId="0" borderId="0"/>
    <xf numFmtId="0" fontId="8" fillId="0" borderId="0"/>
    <xf numFmtId="0" fontId="68" fillId="0" borderId="0"/>
    <xf numFmtId="0" fontId="8" fillId="0" borderId="0"/>
    <xf numFmtId="0" fontId="68" fillId="0" borderId="0"/>
    <xf numFmtId="10" fontId="53" fillId="94" borderId="9" applyNumberFormat="0" applyBorder="0" applyAlignment="0" applyProtection="0"/>
    <xf numFmtId="10" fontId="53" fillId="94" borderId="9" applyNumberFormat="0" applyBorder="0" applyAlignment="0" applyProtection="0"/>
    <xf numFmtId="0" fontId="8" fillId="0" borderId="0"/>
    <xf numFmtId="0" fontId="68" fillId="0" borderId="0"/>
    <xf numFmtId="0" fontId="8" fillId="0" borderId="0"/>
    <xf numFmtId="0" fontId="68" fillId="0" borderId="0"/>
    <xf numFmtId="10" fontId="53" fillId="94" borderId="9" applyNumberFormat="0" applyBorder="0" applyAlignment="0" applyProtection="0"/>
    <xf numFmtId="10" fontId="53" fillId="94" borderId="9"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0" fontId="8" fillId="94" borderId="9" applyNumberFormat="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10" fontId="53" fillId="94" borderId="9" applyNumberFormat="0" applyBorder="0" applyAlignment="0" applyProtection="0"/>
    <xf numFmtId="0" fontId="134" fillId="60" borderId="62" applyNumberFormat="0" applyAlignment="0" applyProtection="0"/>
    <xf numFmtId="0" fontId="8" fillId="0" borderId="0"/>
    <xf numFmtId="0" fontId="135" fillId="90" borderId="62" applyNumberFormat="0" applyAlignment="0" applyProtection="0"/>
    <xf numFmtId="0" fontId="134" fillId="60" borderId="62" applyNumberFormat="0" applyAlignment="0" applyProtection="0"/>
    <xf numFmtId="0" fontId="135" fillId="90" borderId="62" applyNumberFormat="0" applyAlignment="0" applyProtection="0"/>
    <xf numFmtId="0" fontId="134" fillId="60" borderId="62" applyNumberFormat="0" applyAlignment="0" applyProtection="0"/>
    <xf numFmtId="0" fontId="135" fillId="90" borderId="62" applyNumberFormat="0" applyAlignment="0" applyProtection="0"/>
    <xf numFmtId="0" fontId="134" fillId="60" borderId="62" applyNumberFormat="0" applyAlignment="0" applyProtection="0"/>
    <xf numFmtId="0" fontId="46" fillId="16" borderId="49" applyNumberFormat="0" applyAlignment="0" applyProtection="0"/>
    <xf numFmtId="0" fontId="68" fillId="0" borderId="0"/>
    <xf numFmtId="0" fontId="4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68" fillId="0" borderId="0"/>
    <xf numFmtId="0" fontId="134" fillId="60" borderId="62" applyNumberFormat="0" applyAlignment="0" applyProtection="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68" fillId="0" borderId="0"/>
    <xf numFmtId="0" fontId="134" fillId="60" borderId="62" applyNumberFormat="0" applyAlignment="0" applyProtection="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4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8" fillId="0" borderId="0"/>
    <xf numFmtId="0" fontId="68" fillId="0" borderId="0"/>
    <xf numFmtId="0" fontId="8" fillId="0" borderId="0"/>
    <xf numFmtId="0" fontId="68" fillId="0" borderId="0"/>
    <xf numFmtId="0" fontId="136" fillId="16" borderId="49" applyNumberFormat="0" applyAlignment="0" applyProtection="0"/>
    <xf numFmtId="0" fontId="8" fillId="0" borderId="0"/>
    <xf numFmtId="0" fontId="8" fillId="0" borderId="0"/>
    <xf numFmtId="0" fontId="68" fillId="0" borderId="0"/>
    <xf numFmtId="0" fontId="8" fillId="0" borderId="0"/>
    <xf numFmtId="0" fontId="68" fillId="0" borderId="0"/>
    <xf numFmtId="0" fontId="134" fillId="60" borderId="62" applyNumberFormat="0" applyAlignment="0" applyProtection="0"/>
    <xf numFmtId="0" fontId="135" fillId="90" borderId="62" applyNumberFormat="0" applyAlignment="0" applyProtection="0"/>
    <xf numFmtId="0" fontId="134" fillId="60" borderId="62" applyNumberFormat="0" applyAlignment="0" applyProtection="0"/>
    <xf numFmtId="0" fontId="134" fillId="60" borderId="62" applyNumberFormat="0" applyAlignment="0" applyProtection="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46" fillId="65" borderId="49"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34" fillId="65" borderId="62" applyNumberFormat="0" applyAlignment="0" applyProtection="0"/>
    <xf numFmtId="0" fontId="8" fillId="0" borderId="0"/>
    <xf numFmtId="0" fontId="134" fillId="65" borderId="62" applyNumberFormat="0" applyAlignment="0" applyProtection="0"/>
    <xf numFmtId="0" fontId="134" fillId="65" borderId="62" applyNumberFormat="0" applyAlignment="0" applyProtection="0"/>
    <xf numFmtId="0" fontId="134" fillId="65" borderId="62" applyNumberFormat="0" applyAlignment="0" applyProtection="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68" fillId="0" borderId="0"/>
    <xf numFmtId="0" fontId="136" fillId="16" borderId="49" applyNumberFormat="0" applyAlignment="0" applyProtection="0"/>
    <xf numFmtId="0" fontId="8" fillId="0" borderId="0"/>
    <xf numFmtId="0" fontId="8" fillId="0" borderId="0"/>
    <xf numFmtId="0" fontId="68" fillId="0" borderId="0"/>
    <xf numFmtId="0" fontId="8" fillId="0" borderId="0"/>
    <xf numFmtId="0" fontId="68" fillId="0" borderId="0"/>
    <xf numFmtId="0" fontId="136" fillId="16" borderId="49" applyNumberFormat="0" applyAlignment="0" applyProtection="0"/>
    <xf numFmtId="0" fontId="8" fillId="0" borderId="0"/>
    <xf numFmtId="0" fontId="8" fillId="0" borderId="0"/>
    <xf numFmtId="0" fontId="68" fillId="0" borderId="0"/>
    <xf numFmtId="0" fontId="8" fillId="0" borderId="0"/>
    <xf numFmtId="0" fontId="68" fillId="0" borderId="0"/>
    <xf numFmtId="0" fontId="136" fillId="16" borderId="49" applyNumberFormat="0" applyAlignment="0" applyProtection="0"/>
    <xf numFmtId="0" fontId="8" fillId="0" borderId="0"/>
    <xf numFmtId="0" fontId="68" fillId="0" borderId="0"/>
    <xf numFmtId="0" fontId="46" fillId="16" borderId="49" applyNumberFormat="0" applyAlignment="0" applyProtection="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46" fillId="65" borderId="49"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34" fillId="65" borderId="62" applyNumberFormat="0" applyAlignment="0" applyProtection="0"/>
    <xf numFmtId="0" fontId="8" fillId="0" borderId="0"/>
    <xf numFmtId="0" fontId="134" fillId="65" borderId="62" applyNumberFormat="0" applyAlignment="0" applyProtection="0"/>
    <xf numFmtId="0" fontId="134" fillId="65" borderId="62" applyNumberFormat="0" applyAlignment="0" applyProtection="0"/>
    <xf numFmtId="0" fontId="134" fillId="65" borderId="62" applyNumberFormat="0" applyAlignment="0" applyProtection="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46" fillId="16" borderId="49" applyNumberFormat="0" applyAlignment="0" applyProtection="0"/>
    <xf numFmtId="0" fontId="46" fillId="16" borderId="49" applyNumberFormat="0" applyAlignment="0" applyProtection="0"/>
    <xf numFmtId="0" fontId="46" fillId="16" borderId="49"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46" fillId="16" borderId="49" applyNumberFormat="0" applyAlignment="0" applyProtection="0"/>
    <xf numFmtId="0" fontId="8" fillId="0" borderId="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46" fillId="16" borderId="49" applyNumberFormat="0" applyAlignment="0" applyProtection="0"/>
    <xf numFmtId="0" fontId="8" fillId="0" borderId="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46" fillId="16" borderId="49" applyNumberFormat="0" applyAlignment="0" applyProtection="0"/>
    <xf numFmtId="0" fontId="46" fillId="16" borderId="49"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5" fillId="90" borderId="62" applyNumberFormat="0" applyAlignment="0" applyProtection="0"/>
    <xf numFmtId="0" fontId="46" fillId="16" borderId="49" applyNumberFormat="0" applyAlignment="0" applyProtection="0"/>
    <xf numFmtId="0" fontId="8" fillId="0" borderId="0"/>
    <xf numFmtId="0" fontId="68" fillId="0" borderId="0"/>
    <xf numFmtId="0" fontId="8" fillId="0" borderId="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134" fillId="60" borderId="62" applyNumberFormat="0" applyAlignment="0" applyProtection="0"/>
    <xf numFmtId="0" fontId="68" fillId="0" borderId="0"/>
    <xf numFmtId="0" fontId="134" fillId="60" borderId="62" applyNumberFormat="0" applyAlignment="0" applyProtection="0"/>
    <xf numFmtId="0" fontId="46" fillId="16" borderId="49" applyNumberFormat="0" applyAlignment="0" applyProtection="0"/>
    <xf numFmtId="0" fontId="8" fillId="0" borderId="0"/>
    <xf numFmtId="0" fontId="8" fillId="0" borderId="0"/>
    <xf numFmtId="0" fontId="68" fillId="0" borderId="0"/>
    <xf numFmtId="0" fontId="8" fillId="0" borderId="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68" fillId="0" borderId="0"/>
    <xf numFmtId="0" fontId="46" fillId="16" borderId="49" applyNumberFormat="0" applyAlignment="0" applyProtection="0"/>
    <xf numFmtId="0" fontId="8" fillId="0" borderId="0"/>
    <xf numFmtId="0" fontId="8" fillId="0" borderId="0"/>
    <xf numFmtId="0" fontId="68" fillId="0" borderId="0"/>
    <xf numFmtId="0" fontId="8" fillId="0" borderId="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135" fillId="90" borderId="62" applyNumberFormat="0" applyAlignment="0" applyProtection="0"/>
    <xf numFmtId="0" fontId="68" fillId="0" borderId="0"/>
    <xf numFmtId="0" fontId="46" fillId="16" borderId="49" applyNumberFormat="0" applyAlignment="0" applyProtection="0"/>
    <xf numFmtId="0" fontId="8" fillId="0" borderId="0"/>
    <xf numFmtId="0" fontId="135" fillId="90" borderId="62" applyNumberFormat="0" applyAlignment="0" applyProtection="0"/>
    <xf numFmtId="0" fontId="68" fillId="0" borderId="0"/>
    <xf numFmtId="41" fontId="28" fillId="102" borderId="73">
      <alignment horizontal="left"/>
      <protection locked="0"/>
    </xf>
    <xf numFmtId="41" fontId="28" fillId="102" borderId="73">
      <alignment horizontal="left"/>
      <protection locked="0"/>
    </xf>
    <xf numFmtId="0" fontId="8" fillId="0" borderId="0"/>
    <xf numFmtId="0" fontId="68" fillId="0" borderId="0"/>
    <xf numFmtId="0" fontId="8" fillId="0" borderId="0"/>
    <xf numFmtId="10" fontId="28" fillId="102" borderId="73">
      <alignment horizontal="right"/>
      <protection locked="0"/>
    </xf>
    <xf numFmtId="10" fontId="28" fillId="102" borderId="73">
      <alignment horizontal="right"/>
      <protection locked="0"/>
    </xf>
    <xf numFmtId="0" fontId="8" fillId="0" borderId="0"/>
    <xf numFmtId="0" fontId="68" fillId="0" borderId="0"/>
    <xf numFmtId="0" fontId="8" fillId="0" borderId="0"/>
    <xf numFmtId="10" fontId="28" fillId="102" borderId="73">
      <alignment horizontal="right"/>
      <protection locked="0"/>
    </xf>
    <xf numFmtId="41" fontId="28" fillId="102" borderId="73">
      <alignment horizontal="left"/>
      <protection locked="0"/>
    </xf>
    <xf numFmtId="0" fontId="122" fillId="0" borderId="0"/>
    <xf numFmtId="0" fontId="122" fillId="0" borderId="74"/>
    <xf numFmtId="0" fontId="122" fillId="0" borderId="74"/>
    <xf numFmtId="0" fontId="68" fillId="0" borderId="0"/>
    <xf numFmtId="0" fontId="53" fillId="96" borderId="0"/>
    <xf numFmtId="0" fontId="53" fillId="96"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 fontId="137" fillId="0" borderId="0" applyFill="0" applyBorder="0" applyAlignment="0" applyProtection="0"/>
    <xf numFmtId="3" fontId="137" fillId="0" borderId="0" applyFill="0" applyBorder="0" applyAlignment="0" applyProtection="0"/>
    <xf numFmtId="3" fontId="137" fillId="0" borderId="0" applyFill="0" applyBorder="0" applyAlignment="0" applyProtection="0"/>
    <xf numFmtId="0" fontId="8" fillId="0" borderId="0"/>
    <xf numFmtId="0" fontId="68" fillId="0" borderId="0"/>
    <xf numFmtId="0" fontId="8" fillId="0" borderId="0"/>
    <xf numFmtId="0" fontId="68" fillId="0" borderId="0"/>
    <xf numFmtId="0" fontId="8" fillId="0" borderId="0"/>
    <xf numFmtId="0" fontId="49" fillId="0" borderId="51"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49" fillId="0" borderId="51" applyNumberFormat="0" applyFill="0" applyAlignment="0" applyProtection="0"/>
    <xf numFmtId="0" fontId="49" fillId="0" borderId="51" applyNumberFormat="0" applyFill="0" applyAlignment="0" applyProtection="0"/>
    <xf numFmtId="0" fontId="138" fillId="0" borderId="75" applyNumberFormat="0" applyFill="0" applyAlignment="0" applyProtection="0"/>
    <xf numFmtId="0" fontId="139" fillId="0" borderId="76" applyNumberFormat="0" applyFill="0" applyAlignment="0" applyProtection="0"/>
    <xf numFmtId="0" fontId="138" fillId="0" borderId="75" applyNumberFormat="0" applyFill="0" applyAlignment="0" applyProtection="0"/>
    <xf numFmtId="0" fontId="139" fillId="0" borderId="76" applyNumberFormat="0" applyFill="0" applyAlignment="0" applyProtection="0"/>
    <xf numFmtId="0" fontId="139" fillId="0" borderId="76" applyNumberFormat="0" applyFill="0" applyAlignment="0" applyProtection="0"/>
    <xf numFmtId="0" fontId="8" fillId="0" borderId="0"/>
    <xf numFmtId="0" fontId="68" fillId="0" borderId="0"/>
    <xf numFmtId="0" fontId="8" fillId="0" borderId="0"/>
    <xf numFmtId="0" fontId="68" fillId="0" borderId="0"/>
    <xf numFmtId="0" fontId="140" fillId="0" borderId="77"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0" fillId="0" borderId="77" applyNumberFormat="0" applyFill="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68" fillId="0" borderId="0"/>
    <xf numFmtId="0" fontId="139" fillId="0" borderId="76" applyNumberFormat="0" applyFill="0" applyAlignment="0" applyProtection="0"/>
    <xf numFmtId="0" fontId="139" fillId="0" borderId="76" applyNumberFormat="0" applyFill="0" applyAlignment="0" applyProtection="0"/>
    <xf numFmtId="0" fontId="8" fillId="0" borderId="0"/>
    <xf numFmtId="0" fontId="68" fillId="0" borderId="0"/>
    <xf numFmtId="0" fontId="8" fillId="0" borderId="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68" fillId="0" borderId="0"/>
    <xf numFmtId="0" fontId="139" fillId="0" borderId="76" applyNumberFormat="0" applyFill="0" applyAlignment="0" applyProtection="0"/>
    <xf numFmtId="0" fontId="8" fillId="0" borderId="0"/>
    <xf numFmtId="0" fontId="8" fillId="0" borderId="0"/>
    <xf numFmtId="0" fontId="68" fillId="0" borderId="0"/>
    <xf numFmtId="0" fontId="8" fillId="0" borderId="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68" fillId="0" borderId="0"/>
    <xf numFmtId="0" fontId="49" fillId="0" borderId="51" applyNumberFormat="0" applyFill="0" applyAlignment="0" applyProtection="0"/>
    <xf numFmtId="0" fontId="8" fillId="0" borderId="0"/>
    <xf numFmtId="0" fontId="8" fillId="0" borderId="0"/>
    <xf numFmtId="0" fontId="68" fillId="0" borderId="0"/>
    <xf numFmtId="0" fontId="8" fillId="0" borderId="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0" fontId="68" fillId="0" borderId="0"/>
    <xf numFmtId="0" fontId="141" fillId="0" borderId="51" applyNumberFormat="0" applyFill="0" applyAlignment="0" applyProtection="0"/>
    <xf numFmtId="0" fontId="8" fillId="0" borderId="0"/>
    <xf numFmtId="0" fontId="138" fillId="0" borderId="75" applyNumberFormat="0" applyFill="0" applyAlignment="0" applyProtection="0"/>
    <xf numFmtId="0" fontId="68" fillId="0" borderId="0"/>
    <xf numFmtId="0" fontId="49" fillId="0" borderId="51" applyNumberFormat="0" applyFill="0" applyAlignment="0" applyProtection="0"/>
    <xf numFmtId="0" fontId="138" fillId="0" borderId="75" applyNumberFormat="0" applyFill="0" applyAlignment="0" applyProtection="0"/>
    <xf numFmtId="0" fontId="49" fillId="0" borderId="51" applyNumberFormat="0" applyFill="0" applyAlignment="0" applyProtection="0"/>
    <xf numFmtId="0" fontId="138" fillId="0" borderId="75" applyNumberFormat="0" applyFill="0" applyAlignment="0" applyProtection="0"/>
    <xf numFmtId="0" fontId="138" fillId="0" borderId="75" applyNumberFormat="0" applyFill="0" applyAlignment="0" applyProtection="0"/>
    <xf numFmtId="205" fontId="8" fillId="0" borderId="0" applyFont="0" applyFill="0" applyBorder="0" applyAlignment="0" applyProtection="0"/>
    <xf numFmtId="0" fontId="8" fillId="0" borderId="0" applyFont="0" applyFill="0" applyBorder="0" applyAlignment="0" applyProtection="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0" fontId="6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0" fontId="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0" fontId="68" fillId="0" borderId="0"/>
    <xf numFmtId="0" fontId="8" fillId="0" borderId="0"/>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8"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68" fillId="0" borderId="0"/>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68" fillId="0" borderId="0"/>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68" fillId="0" borderId="0"/>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8" fillId="0" borderId="0"/>
    <xf numFmtId="0" fontId="68" fillId="0" borderId="0"/>
    <xf numFmtId="0" fontId="8" fillId="0" borderId="0"/>
    <xf numFmtId="0" fontId="68" fillId="0" borderId="0"/>
    <xf numFmtId="0" fontId="8" fillId="0" borderId="0"/>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44" fontId="7" fillId="0" borderId="79" applyNumberFormat="0" applyFont="0" applyAlignment="0">
      <alignment horizontal="center"/>
    </xf>
    <xf numFmtId="0" fontId="8" fillId="0" borderId="0" applyFont="0" applyFill="0" applyBorder="0" applyAlignment="0" applyProtection="0"/>
    <xf numFmtId="0" fontId="8" fillId="0" borderId="0" applyFont="0" applyFill="0" applyBorder="0" applyAlignment="0" applyProtection="0"/>
    <xf numFmtId="206" fontId="53" fillId="103" borderId="0">
      <alignment horizontal="center"/>
    </xf>
    <xf numFmtId="0" fontId="45" fillId="15"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42" fillId="90" borderId="0" applyNumberFormat="0" applyBorder="0" applyAlignment="0" applyProtection="0"/>
    <xf numFmtId="0" fontId="142" fillId="65" borderId="0" applyNumberFormat="0" applyBorder="0" applyAlignment="0" applyProtection="0"/>
    <xf numFmtId="0" fontId="142" fillId="90" borderId="0" applyNumberFormat="0" applyBorder="0" applyAlignment="0" applyProtection="0"/>
    <xf numFmtId="0" fontId="142" fillId="65" borderId="0" applyNumberFormat="0" applyBorder="0" applyAlignment="0" applyProtection="0"/>
    <xf numFmtId="0" fontId="142" fillId="65" borderId="0" applyNumberFormat="0" applyBorder="0" applyAlignment="0" applyProtection="0"/>
    <xf numFmtId="0" fontId="8" fillId="0" borderId="0"/>
    <xf numFmtId="0" fontId="68" fillId="0" borderId="0"/>
    <xf numFmtId="0" fontId="8" fillId="0" borderId="0"/>
    <xf numFmtId="0" fontId="68" fillId="0" borderId="0"/>
    <xf numFmtId="0" fontId="143" fillId="15" borderId="0" applyNumberFormat="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4" fillId="65" borderId="0" applyNumberFormat="0" applyBorder="0" applyAlignment="0" applyProtection="0"/>
    <xf numFmtId="0" fontId="8" fillId="0" borderId="0"/>
    <xf numFmtId="0" fontId="68" fillId="0" borderId="0"/>
    <xf numFmtId="0" fontId="8" fillId="0" borderId="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68" fillId="0" borderId="0"/>
    <xf numFmtId="0" fontId="142" fillId="65" borderId="0" applyNumberFormat="0" applyBorder="0" applyAlignment="0" applyProtection="0"/>
    <xf numFmtId="0" fontId="142" fillId="65" borderId="0" applyNumberFormat="0" applyBorder="0" applyAlignment="0" applyProtection="0"/>
    <xf numFmtId="0" fontId="8" fillId="0" borderId="0"/>
    <xf numFmtId="0" fontId="68" fillId="0" borderId="0"/>
    <xf numFmtId="0" fontId="8" fillId="0" borderId="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68" fillId="0" borderId="0"/>
    <xf numFmtId="0" fontId="142" fillId="65" borderId="0" applyNumberFormat="0" applyBorder="0" applyAlignment="0" applyProtection="0"/>
    <xf numFmtId="0" fontId="8" fillId="0" borderId="0"/>
    <xf numFmtId="0" fontId="8" fillId="0" borderId="0"/>
    <xf numFmtId="0" fontId="68" fillId="0" borderId="0"/>
    <xf numFmtId="0" fontId="8" fillId="0" borderId="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68" fillId="0" borderId="0"/>
    <xf numFmtId="0" fontId="45" fillId="15" borderId="0" applyNumberFormat="0" applyBorder="0" applyAlignment="0" applyProtection="0"/>
    <xf numFmtId="0" fontId="8" fillId="0" borderId="0"/>
    <xf numFmtId="0" fontId="8" fillId="0" borderId="0"/>
    <xf numFmtId="0" fontId="68" fillId="0" borderId="0"/>
    <xf numFmtId="0" fontId="8" fillId="0" borderId="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68" fillId="0" borderId="0"/>
    <xf numFmtId="0" fontId="145" fillId="15" borderId="0" applyNumberFormat="0" applyBorder="0" applyAlignment="0" applyProtection="0"/>
    <xf numFmtId="0" fontId="8" fillId="0" borderId="0"/>
    <xf numFmtId="0" fontId="142" fillId="90" borderId="0" applyNumberFormat="0" applyBorder="0" applyAlignment="0" applyProtection="0"/>
    <xf numFmtId="0" fontId="68" fillId="0" borderId="0"/>
    <xf numFmtId="0" fontId="45" fillId="15" borderId="0" applyNumberFormat="0" applyBorder="0" applyAlignment="0" applyProtection="0"/>
    <xf numFmtId="0" fontId="142" fillId="90" borderId="0" applyNumberFormat="0" applyBorder="0" applyAlignment="0" applyProtection="0"/>
    <xf numFmtId="0" fontId="45" fillId="15"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37" fontId="146" fillId="0" borderId="0"/>
    <xf numFmtId="37" fontId="146" fillId="0" borderId="0"/>
    <xf numFmtId="37" fontId="146" fillId="0" borderId="0"/>
    <xf numFmtId="0" fontId="8" fillId="0" borderId="0"/>
    <xf numFmtId="0" fontId="68" fillId="0" borderId="0"/>
    <xf numFmtId="0" fontId="8" fillId="0" borderId="0"/>
    <xf numFmtId="0" fontId="68" fillId="0" borderId="0"/>
    <xf numFmtId="0" fontId="8" fillId="0" borderId="0"/>
    <xf numFmtId="0" fontId="68" fillId="0" borderId="0"/>
    <xf numFmtId="207" fontId="8" fillId="0" borderId="0"/>
    <xf numFmtId="208" fontId="8" fillId="0" borderId="0"/>
    <xf numFmtId="207" fontId="8" fillId="0" borderId="0"/>
    <xf numFmtId="207" fontId="8" fillId="0" borderId="0"/>
    <xf numFmtId="0" fontId="68" fillId="0" borderId="0"/>
    <xf numFmtId="207" fontId="8" fillId="0" borderId="0"/>
    <xf numFmtId="207" fontId="8" fillId="0" borderId="0"/>
    <xf numFmtId="0" fontId="68" fillId="0" borderId="0"/>
    <xf numFmtId="209" fontId="8" fillId="0" borderId="0"/>
    <xf numFmtId="209" fontId="8" fillId="0" borderId="0"/>
    <xf numFmtId="209" fontId="8" fillId="0" borderId="0"/>
    <xf numFmtId="210" fontId="147" fillId="0" borderId="0"/>
    <xf numFmtId="210" fontId="147" fillId="0" borderId="0"/>
    <xf numFmtId="210" fontId="147" fillId="0" borderId="0"/>
    <xf numFmtId="210" fontId="147" fillId="0" borderId="0"/>
    <xf numFmtId="211" fontId="8" fillId="0" borderId="0"/>
    <xf numFmtId="211"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2"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210" fontId="147" fillId="0" borderId="0"/>
    <xf numFmtId="211" fontId="8" fillId="0" borderId="0"/>
    <xf numFmtId="211"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2"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1" fontId="8" fillId="0" borderId="0"/>
    <xf numFmtId="211"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7" fontId="8" fillId="0" borderId="0"/>
    <xf numFmtId="207"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7" fontId="8" fillId="0" borderId="0"/>
    <xf numFmtId="207" fontId="8" fillId="0" borderId="0"/>
    <xf numFmtId="0" fontId="8" fillId="0" borderId="0"/>
    <xf numFmtId="0" fontId="8" fillId="0" borderId="0"/>
    <xf numFmtId="0" fontId="68" fillId="0" borderId="0"/>
    <xf numFmtId="0" fontId="8" fillId="0" borderId="0"/>
    <xf numFmtId="0" fontId="68" fillId="0" borderId="0"/>
    <xf numFmtId="212"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07" fontId="8" fillId="0" borderId="0"/>
    <xf numFmtId="207"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2" fontId="148" fillId="0" borderId="0"/>
    <xf numFmtId="0" fontId="8" fillId="0" borderId="0"/>
    <xf numFmtId="0" fontId="68" fillId="0" borderId="0"/>
    <xf numFmtId="210" fontId="147" fillId="0" borderId="0"/>
    <xf numFmtId="210" fontId="147" fillId="0" borderId="0"/>
    <xf numFmtId="213" fontId="53" fillId="0" borderId="0"/>
    <xf numFmtId="214" fontId="53" fillId="0" borderId="0"/>
    <xf numFmtId="182" fontId="8" fillId="0" borderId="0">
      <alignment horizontal="left" wrapText="1"/>
    </xf>
    <xf numFmtId="182" fontId="8" fillId="0" borderId="0">
      <alignment horizontal="left" wrapText="1"/>
    </xf>
    <xf numFmtId="182" fontId="8" fillId="0" borderId="0">
      <alignment horizontal="left" wrapText="1"/>
    </xf>
    <xf numFmtId="0" fontId="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8" fillId="0" borderId="0"/>
    <xf numFmtId="0" fontId="68" fillId="0" borderId="0"/>
    <xf numFmtId="0" fontId="8" fillId="0" borderId="0"/>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68" fillId="0" borderId="0"/>
    <xf numFmtId="182" fontId="8" fillId="0" borderId="0">
      <alignment horizontal="left" wrapText="1"/>
    </xf>
    <xf numFmtId="182" fontId="8" fillId="0" borderId="0">
      <alignment horizontal="left" wrapText="1"/>
    </xf>
    <xf numFmtId="0" fontId="68" fillId="0" borderId="0"/>
    <xf numFmtId="0" fontId="68" fillId="0" borderId="0"/>
    <xf numFmtId="0" fontId="8" fillId="0" borderId="0">
      <alignment horizontal="left" wrapText="1"/>
    </xf>
    <xf numFmtId="0" fontId="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37" fontId="8" fillId="0" borderId="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7" fontId="8" fillId="0" borderId="0" applyFill="0" applyBorder="0" applyAlignment="0" applyProtection="0"/>
    <xf numFmtId="0" fontId="8" fillId="0" borderId="0"/>
    <xf numFmtId="0" fontId="68" fillId="0" borderId="0"/>
    <xf numFmtId="0" fontId="8" fillId="0" borderId="0"/>
    <xf numFmtId="37" fontId="8" fillId="0" borderId="0" applyFill="0" applyBorder="0" applyAlignment="0" applyProtection="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9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8" fillId="0" borderId="0"/>
    <xf numFmtId="0" fontId="68" fillId="0" borderId="0"/>
    <xf numFmtId="0" fontId="8"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8" fillId="0" borderId="0">
      <alignment wrapText="1"/>
    </xf>
    <xf numFmtId="0" fontId="8" fillId="0" borderId="0"/>
    <xf numFmtId="0" fontId="1" fillId="0" borderId="0"/>
    <xf numFmtId="0" fontId="68" fillId="0" borderId="0"/>
    <xf numFmtId="0" fontId="1" fillId="0" borderId="0"/>
    <xf numFmtId="0" fontId="1" fillId="0" borderId="0"/>
    <xf numFmtId="0" fontId="6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211" fontId="149" fillId="0" borderId="0">
      <alignment horizontal="left" wrapText="1"/>
    </xf>
    <xf numFmtId="0" fontId="8" fillId="0" borderId="0">
      <alignment wrapText="1"/>
    </xf>
    <xf numFmtId="0" fontId="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68" fillId="0" borderId="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0" fontId="8" fillId="0" borderId="0"/>
    <xf numFmtId="0" fontId="8" fillId="0" borderId="0"/>
    <xf numFmtId="0" fontId="1" fillId="0" borderId="0"/>
    <xf numFmtId="0" fontId="1" fillId="0" borderId="0"/>
    <xf numFmtId="0" fontId="1" fillId="0" borderId="0"/>
    <xf numFmtId="0" fontId="8"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75" fillId="0" borderId="0"/>
    <xf numFmtId="0" fontId="75" fillId="0" borderId="0"/>
    <xf numFmtId="0" fontId="75" fillId="0" borderId="0"/>
    <xf numFmtId="0" fontId="68" fillId="0" borderId="0"/>
    <xf numFmtId="0" fontId="51" fillId="0" borderId="0"/>
    <xf numFmtId="211" fontId="149" fillId="0" borderId="0">
      <alignment horizontal="left" wrapText="1"/>
    </xf>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5" fillId="0" borderId="0"/>
    <xf numFmtId="0" fontId="75" fillId="0" borderId="0"/>
    <xf numFmtId="0" fontId="75" fillId="0" borderId="0"/>
    <xf numFmtId="0" fontId="75" fillId="0" borderId="0"/>
    <xf numFmtId="0" fontId="75" fillId="0" borderId="0"/>
    <xf numFmtId="0" fontId="68" fillId="0" borderId="0"/>
    <xf numFmtId="0" fontId="150" fillId="0" borderId="0"/>
    <xf numFmtId="0" fontId="8" fillId="0" borderId="0"/>
    <xf numFmtId="0" fontId="68" fillId="0" borderId="0"/>
    <xf numFmtId="0" fontId="150" fillId="0" borderId="0"/>
    <xf numFmtId="0" fontId="150" fillId="0" borderId="0"/>
    <xf numFmtId="0" fontId="150" fillId="0" borderId="0"/>
    <xf numFmtId="0" fontId="75" fillId="0" borderId="0"/>
    <xf numFmtId="0" fontId="75" fillId="0" borderId="0"/>
    <xf numFmtId="0" fontId="75" fillId="0" borderId="0"/>
    <xf numFmtId="0" fontId="75" fillId="0" borderId="0"/>
    <xf numFmtId="0" fontId="75" fillId="0" borderId="0"/>
    <xf numFmtId="0" fontId="151" fillId="0" borderId="0"/>
    <xf numFmtId="0" fontId="68" fillId="0" borderId="0"/>
    <xf numFmtId="0" fontId="8" fillId="0" borderId="0"/>
    <xf numFmtId="0" fontId="75" fillId="0" borderId="0"/>
    <xf numFmtId="0" fontId="75" fillId="0" borderId="0"/>
    <xf numFmtId="0" fontId="75" fillId="0" borderId="0"/>
    <xf numFmtId="0" fontId="75" fillId="0" borderId="0"/>
    <xf numFmtId="0" fontId="75" fillId="0" borderId="0"/>
    <xf numFmtId="0" fontId="68" fillId="0" borderId="0"/>
    <xf numFmtId="0" fontId="75" fillId="0" borderId="0"/>
    <xf numFmtId="0" fontId="8" fillId="0" borderId="0"/>
    <xf numFmtId="211" fontId="149" fillId="0" borderId="0">
      <alignment horizontal="left" wrapText="1"/>
    </xf>
    <xf numFmtId="0" fontId="8" fillId="0" borderId="0"/>
    <xf numFmtId="0" fontId="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211" fontId="149" fillId="0" borderId="0">
      <alignment horizontal="left" wrapText="1"/>
    </xf>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211" fontId="149" fillId="0" borderId="0">
      <alignment horizontal="left" wrapText="1"/>
    </xf>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0" borderId="0"/>
    <xf numFmtId="0" fontId="75" fillId="0" borderId="0"/>
    <xf numFmtId="0" fontId="75" fillId="0" borderId="0"/>
    <xf numFmtId="0" fontId="51" fillId="0" borderId="0"/>
    <xf numFmtId="0" fontId="8" fillId="0" borderId="0"/>
    <xf numFmtId="0" fontId="8" fillId="0" borderId="0"/>
    <xf numFmtId="0" fontId="8" fillId="0" borderId="0"/>
    <xf numFmtId="0" fontId="75" fillId="0" borderId="0"/>
    <xf numFmtId="0" fontId="75" fillId="0" borderId="0"/>
    <xf numFmtId="0" fontId="75" fillId="0" borderId="0"/>
    <xf numFmtId="211" fontId="149" fillId="0" borderId="0">
      <alignment horizontal="left" wrapText="1"/>
    </xf>
    <xf numFmtId="0" fontId="8" fillId="0" borderId="0">
      <alignment wrapText="1"/>
    </xf>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1" fillId="0" borderId="0"/>
    <xf numFmtId="0" fontId="1" fillId="0" borderId="0"/>
    <xf numFmtId="0" fontId="6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211" fontId="149" fillId="0" borderId="0">
      <alignment horizontal="left" wrapText="1"/>
    </xf>
    <xf numFmtId="166"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1" fillId="0" borderId="0"/>
    <xf numFmtId="0" fontId="1" fillId="0" borderId="0"/>
    <xf numFmtId="0" fontId="68" fillId="0" borderId="0"/>
    <xf numFmtId="0" fontId="75" fillId="0" borderId="0"/>
    <xf numFmtId="0" fontId="75" fillId="0" borderId="0"/>
    <xf numFmtId="0" fontId="7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6" fillId="0" borderId="0"/>
    <xf numFmtId="0" fontId="8" fillId="0" borderId="0"/>
    <xf numFmtId="0" fontId="8" fillId="0" borderId="0"/>
    <xf numFmtId="166" fontId="8" fillId="0" borderId="0">
      <alignment horizontal="left" wrapText="1"/>
    </xf>
    <xf numFmtId="0" fontId="68" fillId="0" borderId="0"/>
    <xf numFmtId="0" fontId="8" fillId="0" borderId="0"/>
    <xf numFmtId="0" fontId="8" fillId="0" borderId="0"/>
    <xf numFmtId="166" fontId="8" fillId="0" borderId="0">
      <alignment horizontal="left" wrapText="1"/>
    </xf>
    <xf numFmtId="0" fontId="68" fillId="0" borderId="0"/>
    <xf numFmtId="0" fontId="8" fillId="0" borderId="0"/>
    <xf numFmtId="0" fontId="8" fillId="0" borderId="0"/>
    <xf numFmtId="166" fontId="8" fillId="0" borderId="0">
      <alignment horizontal="left" wrapText="1"/>
    </xf>
    <xf numFmtId="0" fontId="68" fillId="0" borderId="0"/>
    <xf numFmtId="0" fontId="8" fillId="0" borderId="0"/>
    <xf numFmtId="166" fontId="8" fillId="0" borderId="0">
      <alignment horizontal="left" wrapText="1"/>
    </xf>
    <xf numFmtId="0" fontId="115" fillId="0" borderId="0"/>
    <xf numFmtId="166" fontId="8" fillId="0" borderId="0">
      <alignment horizontal="left" wrapText="1"/>
    </xf>
    <xf numFmtId="0" fontId="1" fillId="0" borderId="0"/>
    <xf numFmtId="166" fontId="8" fillId="0" borderId="0">
      <alignment horizontal="left" wrapText="1"/>
    </xf>
    <xf numFmtId="215" fontId="8" fillId="0" borderId="0">
      <alignment horizontal="left" wrapText="1"/>
    </xf>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74" fillId="0" borderId="0"/>
    <xf numFmtId="166" fontId="8" fillId="0" borderId="0">
      <alignment horizontal="left" wrapText="1"/>
    </xf>
    <xf numFmtId="0" fontId="74" fillId="0" borderId="0"/>
    <xf numFmtId="0" fontId="74"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0" borderId="0"/>
    <xf numFmtId="0" fontId="74"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4"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0" fontId="74" fillId="0" borderId="0"/>
    <xf numFmtId="0" fontId="74" fillId="0" borderId="0"/>
    <xf numFmtId="0" fontId="74"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166" fontId="8" fillId="0" borderId="0">
      <alignment horizontal="left" wrapText="1"/>
    </xf>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5" fontId="8" fillId="0" borderId="0">
      <alignment horizontal="left" wrapText="1"/>
    </xf>
    <xf numFmtId="0" fontId="8" fillId="0" borderId="0"/>
    <xf numFmtId="0" fontId="68" fillId="0" borderId="0"/>
    <xf numFmtId="215" fontId="8" fillId="0" borderId="0">
      <alignment horizontal="left" wrapText="1"/>
    </xf>
    <xf numFmtId="0" fontId="8" fillId="0" borderId="0"/>
    <xf numFmtId="0" fontId="68" fillId="0" borderId="0"/>
    <xf numFmtId="215" fontId="8" fillId="0" borderId="0">
      <alignment horizontal="left" wrapText="1"/>
    </xf>
    <xf numFmtId="0" fontId="8" fillId="0" borderId="0"/>
    <xf numFmtId="0" fontId="68" fillId="0" borderId="0"/>
    <xf numFmtId="215" fontId="8" fillId="0" borderId="0">
      <alignment horizontal="left" wrapText="1"/>
    </xf>
    <xf numFmtId="0" fontId="8" fillId="0" borderId="0"/>
    <xf numFmtId="0" fontId="68" fillId="0" borderId="0"/>
    <xf numFmtId="215" fontId="8" fillId="0" borderId="0">
      <alignment horizontal="left" wrapText="1"/>
    </xf>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74" fillId="0" borderId="0"/>
    <xf numFmtId="166" fontId="8" fillId="0" borderId="0">
      <alignment horizontal="left" wrapText="1"/>
    </xf>
    <xf numFmtId="0" fontId="74"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74" fillId="0" borderId="0"/>
    <xf numFmtId="166" fontId="8" fillId="0" borderId="0">
      <alignment horizontal="left" wrapText="1"/>
    </xf>
    <xf numFmtId="0" fontId="74"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74" fillId="0" borderId="0"/>
    <xf numFmtId="166" fontId="8" fillId="0" borderId="0">
      <alignment horizontal="left" wrapText="1"/>
    </xf>
    <xf numFmtId="0" fontId="74"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166" fontId="8" fillId="0" borderId="0">
      <alignment horizontal="left" wrapText="1"/>
    </xf>
    <xf numFmtId="166" fontId="8" fillId="0" borderId="0">
      <alignment horizontal="left" wrapText="1"/>
    </xf>
    <xf numFmtId="166" fontId="8" fillId="0" borderId="0">
      <alignment horizontal="left" wrapText="1"/>
    </xf>
    <xf numFmtId="0" fontId="8" fillId="0" borderId="0"/>
    <xf numFmtId="166" fontId="8" fillId="0" borderId="0">
      <alignment horizontal="left" wrapText="1"/>
    </xf>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206" fontId="149" fillId="0" borderId="0">
      <alignment horizontal="left" wrapText="1"/>
    </xf>
    <xf numFmtId="166" fontId="8" fillId="0" borderId="0">
      <alignment horizontal="lef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alignment wrapText="1"/>
    </xf>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0" fontId="8" fillId="0" borderId="0"/>
    <xf numFmtId="0" fontId="8" fillId="0" borderId="0"/>
    <xf numFmtId="0" fontId="68" fillId="0" borderId="0"/>
    <xf numFmtId="0" fontId="8" fillId="0" borderId="0"/>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166" fontId="8" fillId="0" borderId="0">
      <alignment horizontal="left" wrapText="1"/>
    </xf>
    <xf numFmtId="0" fontId="68" fillId="0" borderId="0"/>
    <xf numFmtId="0" fontId="8" fillId="0" borderId="0"/>
    <xf numFmtId="216" fontId="8" fillId="0" borderId="0">
      <alignment horizontal="left" wrapText="1"/>
    </xf>
    <xf numFmtId="216"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68" fillId="0" borderId="0"/>
    <xf numFmtId="0" fontId="8" fillId="0" borderId="0"/>
    <xf numFmtId="0" fontId="75" fillId="0" borderId="0"/>
    <xf numFmtId="166" fontId="8" fillId="0" borderId="0">
      <alignment horizontal="left" wrapText="1"/>
    </xf>
    <xf numFmtId="166" fontId="8" fillId="0" borderId="0">
      <alignment horizontal="left" wrapText="1"/>
    </xf>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182"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171" fontId="149" fillId="0" borderId="0">
      <alignment horizontal="left" wrapText="1"/>
    </xf>
    <xf numFmtId="0" fontId="6" fillId="0" borderId="0"/>
    <xf numFmtId="0" fontId="1" fillId="0" borderId="0"/>
    <xf numFmtId="0" fontId="1"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9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68" fillId="0" borderId="0"/>
    <xf numFmtId="0" fontId="8" fillId="0" borderId="0"/>
    <xf numFmtId="0" fontId="68" fillId="0" borderId="0"/>
    <xf numFmtId="0" fontId="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8" fillId="0" borderId="0"/>
    <xf numFmtId="0" fontId="68"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0" borderId="0"/>
    <xf numFmtId="0" fontId="1" fillId="0" borderId="0"/>
    <xf numFmtId="0" fontId="1" fillId="0" borderId="0"/>
    <xf numFmtId="0" fontId="68"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68"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182" fontId="8" fillId="0" borderId="0">
      <alignment horizontal="left" wrapText="1"/>
    </xf>
    <xf numFmtId="182"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182" fontId="8" fillId="0" borderId="0">
      <alignment horizontal="left" wrapText="1"/>
    </xf>
    <xf numFmtId="0" fontId="8" fillId="0" borderId="0"/>
    <xf numFmtId="0" fontId="68" fillId="0" borderId="0"/>
    <xf numFmtId="0" fontId="1" fillId="0" borderId="0"/>
    <xf numFmtId="0" fontId="1" fillId="0" borderId="0"/>
    <xf numFmtId="0" fontId="68" fillId="0" borderId="0"/>
    <xf numFmtId="0" fontId="1" fillId="0" borderId="0"/>
    <xf numFmtId="0" fontId="68" fillId="0" borderId="0"/>
    <xf numFmtId="0" fontId="8" fillId="0" borderId="0"/>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166" fontId="8" fillId="0" borderId="0">
      <alignment horizontal="left" wrapText="1"/>
    </xf>
    <xf numFmtId="0" fontId="8" fillId="0" borderId="0"/>
    <xf numFmtId="0" fontId="68" fillId="0" borderId="0"/>
    <xf numFmtId="0" fontId="8" fillId="0" borderId="0"/>
    <xf numFmtId="0" fontId="68" fillId="0" borderId="0"/>
    <xf numFmtId="0"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206" fontId="14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49" fillId="0" borderId="0">
      <alignment horizontal="left" wrapText="1"/>
    </xf>
    <xf numFmtId="164" fontId="8" fillId="0" borderId="0">
      <alignment horizontal="left" wrapText="1"/>
    </xf>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alignment wrapText="1"/>
    </xf>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8"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68" fillId="0" borderId="0"/>
    <xf numFmtId="164"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164"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164"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164" fontId="8" fillId="0" borderId="0">
      <alignment horizontal="left" wrapText="1"/>
    </xf>
    <xf numFmtId="0" fontId="1" fillId="0" borderId="0"/>
    <xf numFmtId="166" fontId="8" fillId="0" borderId="0">
      <alignment horizontal="lef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99" fillId="0" borderId="0"/>
    <xf numFmtId="0" fontId="1" fillId="0" borderId="0"/>
    <xf numFmtId="0" fontId="8" fillId="0" borderId="0"/>
    <xf numFmtId="0" fontId="8" fillId="0" borderId="0"/>
    <xf numFmtId="0" fontId="8" fillId="0" borderId="0"/>
    <xf numFmtId="0" fontId="68" fillId="0" borderId="0"/>
    <xf numFmtId="0" fontId="8" fillId="0" borderId="0"/>
    <xf numFmtId="0" fontId="68"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99"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0" borderId="0"/>
    <xf numFmtId="0" fontId="8" fillId="0" borderId="0">
      <alignmen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8" fillId="0" borderId="0">
      <alignmen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8" fillId="0" borderId="0">
      <alignmen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74"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1" fillId="0" borderId="0"/>
    <xf numFmtId="0" fontId="68" fillId="0" borderId="0"/>
    <xf numFmtId="0" fontId="8" fillId="0" borderId="0"/>
    <xf numFmtId="0" fontId="1" fillId="0" borderId="0"/>
    <xf numFmtId="0" fontId="8" fillId="0" borderId="0"/>
    <xf numFmtId="0" fontId="1" fillId="0" borderId="0"/>
    <xf numFmtId="0" fontId="8" fillId="0" borderId="0">
      <alignment wrapTex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1"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alignmen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68" fillId="0" borderId="0"/>
    <xf numFmtId="0" fontId="8" fillId="0" borderId="0">
      <alignment horizontal="left" wrapText="1"/>
    </xf>
    <xf numFmtId="0" fontId="8" fillId="0" borderId="0">
      <alignment horizontal="left" wrapText="1"/>
    </xf>
    <xf numFmtId="0" fontId="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alignment wrapText="1"/>
    </xf>
    <xf numFmtId="0" fontId="8" fillId="0" borderId="0"/>
    <xf numFmtId="0" fontId="1" fillId="0" borderId="0"/>
    <xf numFmtId="0" fontId="68" fillId="0" borderId="0"/>
    <xf numFmtId="0" fontId="8"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1" fillId="0" borderId="0"/>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166" fontId="8" fillId="0" borderId="0">
      <alignment horizontal="left" wrapText="1"/>
    </xf>
    <xf numFmtId="0" fontId="1" fillId="0" borderId="0"/>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8" fillId="0" borderId="0">
      <alignment horizontal="left" wrapText="1"/>
    </xf>
    <xf numFmtId="0" fontId="8" fillId="0" borderId="0">
      <alignment wrapText="1"/>
    </xf>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74" fontId="149"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52"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52"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52"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68" fillId="0" borderId="0"/>
    <xf numFmtId="0" fontId="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left" wrapText="1"/>
    </xf>
    <xf numFmtId="166"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7" fontId="8" fillId="0" borderId="0">
      <alignment horizontal="left" wrapText="1"/>
    </xf>
    <xf numFmtId="0" fontId="8" fillId="0" borderId="0"/>
    <xf numFmtId="0" fontId="8"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8" fillId="0" borderId="0">
      <alignment horizontal="left" wrapText="1"/>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1" fillId="0" borderId="0"/>
    <xf numFmtId="0" fontId="1" fillId="0" borderId="0"/>
    <xf numFmtId="0" fontId="8" fillId="0" borderId="0"/>
    <xf numFmtId="0" fontId="1" fillId="0" borderId="0"/>
    <xf numFmtId="0" fontId="68" fillId="0" borderId="0"/>
    <xf numFmtId="0" fontId="8"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1" fillId="0" borderId="0"/>
    <xf numFmtId="0" fontId="68" fillId="0" borderId="0"/>
    <xf numFmtId="0" fontId="99"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51"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51" fillId="0" borderId="0"/>
    <xf numFmtId="0"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alignment wrapText="1"/>
    </xf>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51" fillId="0" borderId="0"/>
    <xf numFmtId="0" fontId="51" fillId="0" borderId="0"/>
    <xf numFmtId="0" fontId="51" fillId="0" borderId="0"/>
    <xf numFmtId="0" fontId="51"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8" fillId="0" borderId="0">
      <alignment horizontal="left" wrapText="1"/>
    </xf>
    <xf numFmtId="0" fontId="1" fillId="0" borderId="0"/>
    <xf numFmtId="0" fontId="8" fillId="0" borderId="0">
      <alignment wrapText="1"/>
    </xf>
    <xf numFmtId="0" fontId="8" fillId="0" borderId="0"/>
    <xf numFmtId="0" fontId="68" fillId="0" borderId="0"/>
    <xf numFmtId="0" fontId="8" fillId="0" borderId="0"/>
    <xf numFmtId="0" fontId="8" fillId="0" borderId="0"/>
    <xf numFmtId="0" fontId="68" fillId="0" borderId="0"/>
    <xf numFmtId="0" fontId="8" fillId="0" borderId="0"/>
    <xf numFmtId="0" fontId="1" fillId="0" borderId="0"/>
    <xf numFmtId="0" fontId="1" fillId="0" borderId="0"/>
    <xf numFmtId="0" fontId="1" fillId="0" borderId="0"/>
    <xf numFmtId="0" fontId="1" fillId="0" borderId="0"/>
    <xf numFmtId="0" fontId="1" fillId="0" borderId="0"/>
    <xf numFmtId="0" fontId="68" fillId="0" borderId="0"/>
    <xf numFmtId="0" fontId="8" fillId="0" borderId="0"/>
    <xf numFmtId="0" fontId="8" fillId="0" borderId="0"/>
    <xf numFmtId="0" fontId="68" fillId="0" borderId="0"/>
    <xf numFmtId="166" fontId="149" fillId="0" borderId="0">
      <alignment horizontal="left" wrapText="1"/>
    </xf>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68" fillId="0" borderId="0"/>
    <xf numFmtId="0" fontId="8" fillId="56" borderId="80" applyNumberFormat="0" applyFont="0" applyAlignment="0" applyProtection="0"/>
    <xf numFmtId="0" fontId="8" fillId="89" borderId="80" applyNumberFormat="0" applyFont="0" applyAlignment="0" applyProtection="0"/>
    <xf numFmtId="0" fontId="8" fillId="56" borderId="80" applyNumberFormat="0" applyFont="0" applyAlignment="0" applyProtection="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149" fillId="56" borderId="80" applyNumberFormat="0" applyFont="0" applyAlignment="0" applyProtection="0"/>
    <xf numFmtId="0" fontId="8" fillId="0" borderId="0"/>
    <xf numFmtId="0" fontId="149" fillId="56" borderId="80" applyNumberFormat="0" applyFont="0" applyAlignment="0" applyProtection="0"/>
    <xf numFmtId="0" fontId="149" fillId="56" borderId="80" applyNumberFormat="0" applyFont="0" applyAlignment="0" applyProtection="0"/>
    <xf numFmtId="0" fontId="149" fillId="56" borderId="80" applyNumberFormat="0" applyFont="0" applyAlignment="0" applyProtection="0"/>
    <xf numFmtId="0" fontId="68" fillId="0" borderId="0"/>
    <xf numFmtId="0" fontId="8" fillId="0" borderId="0"/>
    <xf numFmtId="0" fontId="8" fillId="0" borderId="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89"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1" fillId="19" borderId="53"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1" fillId="19" borderId="53" applyNumberFormat="0" applyFont="0" applyAlignment="0" applyProtection="0"/>
    <xf numFmtId="0" fontId="74" fillId="19" borderId="53" applyNumberFormat="0" applyFont="0" applyAlignment="0" applyProtection="0"/>
    <xf numFmtId="0" fontId="1" fillId="19" borderId="53" applyNumberFormat="0" applyFont="0" applyAlignment="0" applyProtection="0"/>
    <xf numFmtId="0" fontId="1" fillId="19" borderId="53" applyNumberFormat="0" applyFont="0" applyAlignment="0" applyProtection="0"/>
    <xf numFmtId="0" fontId="68" fillId="0" borderId="0"/>
    <xf numFmtId="0" fontId="1" fillId="19" borderId="53"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56"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56" borderId="80" applyNumberFormat="0" applyFont="0" applyAlignment="0" applyProtection="0"/>
    <xf numFmtId="0" fontId="68" fillId="0" borderId="0"/>
    <xf numFmtId="0" fontId="1" fillId="19" borderId="53"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1" fillId="19" borderId="53"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74" fillId="19" borderId="53" applyNumberFormat="0" applyFont="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8"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8" fillId="56" borderId="80" applyNumberFormat="0" applyFont="0" applyAlignment="0" applyProtection="0"/>
    <xf numFmtId="0" fontId="1" fillId="19" borderId="53" applyNumberFormat="0" applyFont="0" applyAlignment="0" applyProtection="0"/>
    <xf numFmtId="0" fontId="1"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19" borderId="53"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149" fillId="56" borderId="80" applyNumberFormat="0" applyFont="0" applyAlignment="0" applyProtection="0"/>
    <xf numFmtId="0" fontId="149" fillId="56" borderId="80" applyNumberFormat="0" applyFont="0" applyAlignment="0" applyProtection="0"/>
    <xf numFmtId="0" fontId="74" fillId="19" borderId="53"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49" fillId="56" borderId="80" applyNumberFormat="0" applyFont="0" applyAlignment="0" applyProtection="0"/>
    <xf numFmtId="0" fontId="149" fillId="56" borderId="80" applyNumberFormat="0" applyFont="0" applyAlignment="0" applyProtection="0"/>
    <xf numFmtId="0" fontId="149" fillId="56" borderId="80" applyNumberFormat="0" applyFont="0" applyAlignment="0" applyProtection="0"/>
    <xf numFmtId="0" fontId="149" fillId="56" borderId="80" applyNumberFormat="0" applyFont="0" applyAlignment="0" applyProtection="0"/>
    <xf numFmtId="0" fontId="149" fillId="56" borderId="80" applyNumberFormat="0" applyFont="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75" fillId="19" borderId="53" applyNumberFormat="0" applyFont="0" applyAlignment="0" applyProtection="0"/>
    <xf numFmtId="0" fontId="8"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68" fillId="0" borderId="0"/>
    <xf numFmtId="0" fontId="8" fillId="56" borderId="80" applyNumberFormat="0" applyFont="0" applyAlignment="0" applyProtection="0"/>
    <xf numFmtId="0" fontId="8"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74" fillId="56" borderId="80" applyNumberFormat="0" applyFont="0" applyAlignment="0" applyProtection="0"/>
    <xf numFmtId="0" fontId="74" fillId="56" borderId="80" applyNumberFormat="0" applyFont="0" applyAlignment="0" applyProtection="0"/>
    <xf numFmtId="0" fontId="8" fillId="89"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74" fillId="56" borderId="80" applyNumberFormat="0" applyFont="0" applyAlignment="0" applyProtection="0"/>
    <xf numFmtId="0" fontId="68" fillId="0" borderId="0"/>
    <xf numFmtId="0" fontId="153" fillId="66"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47" fillId="17" borderId="50" applyNumberFormat="0" applyAlignment="0" applyProtection="0"/>
    <xf numFmtId="0" fontId="47" fillId="17" borderId="50" applyNumberFormat="0" applyAlignment="0" applyProtection="0"/>
    <xf numFmtId="0" fontId="47" fillId="17" borderId="50" applyNumberFormat="0" applyAlignment="0" applyProtection="0"/>
    <xf numFmtId="0" fontId="153" fillId="93" borderId="81" applyNumberFormat="0" applyAlignment="0" applyProtection="0"/>
    <xf numFmtId="0" fontId="153" fillId="66" borderId="81" applyNumberFormat="0" applyAlignment="0" applyProtection="0"/>
    <xf numFmtId="0" fontId="153" fillId="93" borderId="81" applyNumberFormat="0" applyAlignment="0" applyProtection="0"/>
    <xf numFmtId="0" fontId="153" fillId="66" borderId="81" applyNumberFormat="0" applyAlignment="0" applyProtection="0"/>
    <xf numFmtId="0" fontId="153" fillId="66" borderId="81" applyNumberFormat="0" applyAlignment="0" applyProtection="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47" fillId="58" borderId="50" applyNumberFormat="0" applyAlignment="0" applyProtection="0"/>
    <xf numFmtId="0" fontId="8" fillId="0" borderId="0"/>
    <xf numFmtId="0" fontId="8" fillId="0" borderId="0"/>
    <xf numFmtId="0" fontId="68" fillId="0" borderId="0"/>
    <xf numFmtId="0" fontId="8" fillId="0" borderId="0"/>
    <xf numFmtId="0" fontId="68" fillId="0" borderId="0"/>
    <xf numFmtId="0" fontId="153" fillId="58" borderId="81" applyNumberFormat="0" applyAlignment="0" applyProtection="0"/>
    <xf numFmtId="0" fontId="153" fillId="58" borderId="81" applyNumberFormat="0" applyAlignment="0" applyProtection="0"/>
    <xf numFmtId="0" fontId="8" fillId="0" borderId="0"/>
    <xf numFmtId="0" fontId="8" fillId="0" borderId="0"/>
    <xf numFmtId="0" fontId="68" fillId="0" borderId="0"/>
    <xf numFmtId="0" fontId="8" fillId="0" borderId="0"/>
    <xf numFmtId="0" fontId="153" fillId="58" borderId="81" applyNumberFormat="0" applyAlignment="0" applyProtection="0"/>
    <xf numFmtId="0" fontId="153" fillId="58" borderId="81" applyNumberFormat="0" applyAlignment="0" applyProtection="0"/>
    <xf numFmtId="0" fontId="153" fillId="58" borderId="81" applyNumberFormat="0" applyAlignment="0" applyProtection="0"/>
    <xf numFmtId="0" fontId="153" fillId="58" borderId="81" applyNumberFormat="0" applyAlignment="0" applyProtection="0"/>
    <xf numFmtId="0" fontId="153" fillId="58" borderId="81" applyNumberFormat="0" applyAlignment="0" applyProtection="0"/>
    <xf numFmtId="0" fontId="153" fillId="58" borderId="81" applyNumberFormat="0" applyAlignment="0" applyProtection="0"/>
    <xf numFmtId="0" fontId="68" fillId="0" borderId="0"/>
    <xf numFmtId="0" fontId="8" fillId="0" borderId="0"/>
    <xf numFmtId="0" fontId="8" fillId="0" borderId="0"/>
    <xf numFmtId="0" fontId="68" fillId="0" borderId="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153" fillId="66" borderId="81" applyNumberFormat="0" applyAlignment="0" applyProtection="0"/>
    <xf numFmtId="0" fontId="153" fillId="93" borderId="81" applyNumberFormat="0" applyAlignment="0" applyProtection="0"/>
    <xf numFmtId="0" fontId="153" fillId="66" borderId="81" applyNumberFormat="0" applyAlignment="0" applyProtection="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153" fillId="93" borderId="81" applyNumberFormat="0" applyAlignment="0" applyProtection="0"/>
    <xf numFmtId="0" fontId="68" fillId="0" borderId="0"/>
    <xf numFmtId="0" fontId="153" fillId="66" borderId="81" applyNumberFormat="0" applyAlignment="0" applyProtection="0"/>
    <xf numFmtId="0" fontId="153" fillId="66" borderId="81" applyNumberFormat="0" applyAlignment="0" applyProtection="0"/>
    <xf numFmtId="0" fontId="153" fillId="93" borderId="81"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153" fillId="66" borderId="81" applyNumberFormat="0" applyAlignment="0" applyProtection="0"/>
    <xf numFmtId="0" fontId="68" fillId="0" borderId="0"/>
    <xf numFmtId="0" fontId="47" fillId="17" borderId="50" applyNumberFormat="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68" fillId="0" borderId="0"/>
    <xf numFmtId="0" fontId="154" fillId="17" borderId="50" applyNumberFormat="0" applyAlignment="0" applyProtection="0"/>
    <xf numFmtId="0" fontId="8" fillId="0" borderId="0"/>
    <xf numFmtId="0" fontId="8" fillId="0" borderId="0"/>
    <xf numFmtId="0" fontId="68" fillId="0" borderId="0"/>
    <xf numFmtId="0" fontId="8" fillId="0" borderId="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153" fillId="93" borderId="81" applyNumberFormat="0" applyAlignment="0" applyProtection="0"/>
    <xf numFmtId="0" fontId="68" fillId="0" borderId="0"/>
    <xf numFmtId="0" fontId="8" fillId="0" borderId="0"/>
    <xf numFmtId="0" fontId="8" fillId="0" borderId="0"/>
    <xf numFmtId="0" fontId="153" fillId="93" borderId="81" applyNumberFormat="0" applyAlignment="0" applyProtection="0"/>
    <xf numFmtId="0" fontId="68" fillId="0" borderId="0"/>
    <xf numFmtId="0" fontId="153" fillId="66" borderId="81" applyNumberFormat="0" applyAlignment="0" applyProtection="0"/>
    <xf numFmtId="0" fontId="153" fillId="93" borderId="81" applyNumberFormat="0" applyAlignment="0" applyProtection="0"/>
    <xf numFmtId="0" fontId="153" fillId="66" borderId="81" applyNumberFormat="0" applyAlignment="0" applyProtection="0"/>
    <xf numFmtId="0" fontId="153" fillId="93" borderId="81" applyNumberFormat="0" applyAlignment="0" applyProtection="0"/>
    <xf numFmtId="0" fontId="102"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2"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3"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2" fillId="0" borderId="0"/>
    <xf numFmtId="169"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68" fillId="0" borderId="0"/>
    <xf numFmtId="0" fontId="8" fillId="0" borderId="0"/>
    <xf numFmtId="0" fontId="6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10" fontId="8" fillId="0" borderId="0" applyFont="0" applyFill="0" applyBorder="0" applyAlignment="0" applyProtection="0"/>
    <xf numFmtId="0" fontId="8" fillId="0" borderId="0"/>
    <xf numFmtId="0" fontId="68" fillId="0" borderId="0"/>
    <xf numFmtId="0" fontId="8" fillId="0" borderId="0"/>
    <xf numFmtId="0" fontId="6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68" fillId="0" borderId="0"/>
    <xf numFmtId="0" fontId="8" fillId="0" borderId="0"/>
    <xf numFmtId="0" fontId="68" fillId="0" borderId="0"/>
    <xf numFmtId="10" fontId="8" fillId="0" borderId="0" applyFont="0" applyFill="0" applyBorder="0" applyAlignment="0" applyProtection="0"/>
    <xf numFmtId="10" fontId="8" fillId="0" borderId="0" applyFont="0" applyFill="0" applyBorder="0" applyAlignment="0" applyProtection="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15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9" fontId="97"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7"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6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9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100"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9" fontId="100"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100"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74" fillId="0" borderId="0" applyFont="0" applyFill="0" applyBorder="0" applyAlignment="0" applyProtection="0"/>
    <xf numFmtId="0" fontId="8" fillId="0" borderId="0"/>
    <xf numFmtId="0" fontId="68" fillId="0" borderId="0"/>
    <xf numFmtId="9" fontId="8" fillId="0" borderId="0" applyFont="0" applyFill="0" applyBorder="0" applyAlignment="0" applyProtection="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9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9" fontId="8" fillId="0" borderId="0" applyFont="0" applyFill="0" applyBorder="0" applyAlignment="0" applyProtection="0"/>
    <xf numFmtId="0" fontId="68" fillId="0" borderId="0"/>
    <xf numFmtId="9" fontId="1" fillId="0" borderId="0" applyFont="0" applyFill="0" applyBorder="0" applyAlignment="0" applyProtection="0"/>
    <xf numFmtId="0" fontId="8" fillId="0" borderId="0"/>
    <xf numFmtId="9" fontId="1" fillId="0" borderId="0" applyFont="0" applyFill="0" applyBorder="0" applyAlignment="0" applyProtection="0"/>
    <xf numFmtId="0" fontId="6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8" fillId="0" borderId="0"/>
    <xf numFmtId="9" fontId="1" fillId="0" borderId="0" applyFont="0" applyFill="0" applyBorder="0" applyAlignment="0" applyProtection="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9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7"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41" fontId="8" fillId="104" borderId="73"/>
    <xf numFmtId="41" fontId="8" fillId="104" borderId="73"/>
    <xf numFmtId="41" fontId="8" fillId="104" borderId="73"/>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1" fontId="8" fillId="104" borderId="73"/>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1" fontId="8" fillId="104" borderId="73"/>
    <xf numFmtId="218" fontId="156" fillId="96" borderId="0" applyBorder="0" applyAlignment="0">
      <protection hidden="1"/>
    </xf>
    <xf numFmtId="1" fontId="156" fillId="96" borderId="0">
      <alignment horizontal="center"/>
    </xf>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5" fontId="99" fillId="0" borderId="0" applyFont="0" applyFill="0" applyBorder="0" applyAlignment="0" applyProtection="0"/>
    <xf numFmtId="15" fontId="99" fillId="0" borderId="0" applyFont="0" applyFill="0" applyBorder="0" applyAlignment="0" applyProtection="0"/>
    <xf numFmtId="15" fontId="99"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 fontId="99" fillId="0" borderId="0" applyFont="0" applyFill="0" applyBorder="0" applyAlignment="0" applyProtection="0"/>
    <xf numFmtId="4" fontId="99" fillId="0" borderId="0" applyFont="0" applyFill="0" applyBorder="0" applyAlignment="0" applyProtection="0"/>
    <xf numFmtId="4" fontId="99"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57" fillId="0" borderId="82">
      <alignment horizontal="center"/>
    </xf>
    <xf numFmtId="0" fontId="157" fillId="0" borderId="82">
      <alignment horizontal="center"/>
    </xf>
    <xf numFmtId="0" fontId="157" fillId="0" borderId="82">
      <alignment horizontal="center"/>
    </xf>
    <xf numFmtId="0" fontId="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8" fillId="0" borderId="0"/>
    <xf numFmtId="0" fontId="8" fillId="0" borderId="0"/>
    <xf numFmtId="0" fontId="68" fillId="0" borderId="0"/>
    <xf numFmtId="0" fontId="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8" fillId="0" borderId="0"/>
    <xf numFmtId="0" fontId="8" fillId="0" borderId="0"/>
    <xf numFmtId="0" fontId="68" fillId="0" borderId="0"/>
    <xf numFmtId="0" fontId="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0" fontId="157" fillId="0" borderId="82">
      <alignment horizontal="center"/>
    </xf>
    <xf numFmtId="0" fontId="157" fillId="0" borderId="82">
      <alignment horizontal="center"/>
    </xf>
    <xf numFmtId="0" fontId="157" fillId="0" borderId="82">
      <alignment horizontal="center"/>
    </xf>
    <xf numFmtId="0" fontId="68" fillId="0" borderId="0"/>
    <xf numFmtId="3" fontId="99"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99" fillId="105" borderId="0" applyNumberFormat="0" applyFont="0" applyBorder="0" applyAlignment="0" applyProtection="0"/>
    <xf numFmtId="0" fontId="99" fillId="105" borderId="0" applyNumberFormat="0" applyFont="0" applyBorder="0" applyAlignment="0" applyProtection="0"/>
    <xf numFmtId="0" fontId="99" fillId="105" borderId="0" applyNumberFormat="0" applyFont="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3"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 fontId="158" fillId="0" borderId="0" applyFill="0" applyBorder="0" applyAlignment="0" applyProtection="0"/>
    <xf numFmtId="0" fontId="159"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 fontId="158" fillId="0" borderId="0" applyFill="0" applyBorder="0" applyAlignment="0" applyProtection="0"/>
    <xf numFmtId="3" fontId="158" fillId="0" borderId="0" applyFill="0" applyBorder="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3" fontId="158" fillId="0" borderId="0" applyFill="0" applyBorder="0" applyAlignment="0" applyProtection="0"/>
    <xf numFmtId="42" fontId="8" fillId="94" borderId="0"/>
    <xf numFmtId="42" fontId="8" fillId="94" borderId="0"/>
    <xf numFmtId="42"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2"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2" fontId="8" fillId="94" borderId="3">
      <alignment vertical="center"/>
    </xf>
    <xf numFmtId="42" fontId="8" fillId="94" borderId="3">
      <alignment vertical="center"/>
    </xf>
    <xf numFmtId="42" fontId="8" fillId="94" borderId="3">
      <alignment vertical="center"/>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42" fontId="8" fillId="94" borderId="3">
      <alignment vertical="center"/>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2" fontId="8" fillId="94" borderId="3">
      <alignment vertical="center"/>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8" fillId="0" borderId="0"/>
    <xf numFmtId="0" fontId="8" fillId="0" borderId="0"/>
    <xf numFmtId="0" fontId="68" fillId="0" borderId="0"/>
    <xf numFmtId="0" fontId="8" fillId="0" borderId="0"/>
    <xf numFmtId="0" fontId="7" fillId="94" borderId="1" applyNumberFormat="0">
      <alignment horizontal="center" vertical="center" wrapText="1"/>
    </xf>
    <xf numFmtId="0" fontId="7" fillId="94" borderId="1" applyNumberFormat="0">
      <alignment horizontal="center" vertical="center" wrapText="1"/>
    </xf>
    <xf numFmtId="0" fontId="68" fillId="0" borderId="0"/>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68" fillId="0" borderId="0"/>
    <xf numFmtId="0" fontId="8" fillId="0" borderId="0"/>
    <xf numFmtId="0" fontId="8" fillId="0" borderId="0"/>
    <xf numFmtId="0" fontId="68" fillId="0" borderId="0"/>
    <xf numFmtId="0" fontId="8" fillId="0" borderId="0"/>
    <xf numFmtId="0" fontId="7" fillId="94" borderId="1" applyNumberFormat="0">
      <alignment horizontal="center" vertical="center" wrapText="1"/>
    </xf>
    <xf numFmtId="0" fontId="7" fillId="94" borderId="1" applyNumberFormat="0">
      <alignment horizontal="center" vertical="center" wrapText="1"/>
    </xf>
    <xf numFmtId="0" fontId="68" fillId="0" borderId="0"/>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7" fillId="94" borderId="1" applyNumberFormat="0">
      <alignment horizontal="center" vertical="center" wrapText="1"/>
    </xf>
    <xf numFmtId="0" fontId="68" fillId="0" borderId="0"/>
    <xf numFmtId="10" fontId="8" fillId="94" borderId="0"/>
    <xf numFmtId="10" fontId="8" fillId="94" borderId="0"/>
    <xf numFmtId="10"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0" fontId="8" fillId="94" borderId="0"/>
    <xf numFmtId="10" fontId="8" fillId="94" borderId="0"/>
    <xf numFmtId="0" fontId="8" fillId="0" borderId="0"/>
    <xf numFmtId="0" fontId="68" fillId="0" borderId="0"/>
    <xf numFmtId="0" fontId="8" fillId="0" borderId="0"/>
    <xf numFmtId="0" fontId="68" fillId="0" borderId="0"/>
    <xf numFmtId="10" fontId="8" fillId="94" borderId="0"/>
    <xf numFmtId="10" fontId="8" fillId="94" borderId="0"/>
    <xf numFmtId="0" fontId="8" fillId="0" borderId="0"/>
    <xf numFmtId="0" fontId="8" fillId="0" borderId="0"/>
    <xf numFmtId="0" fontId="68" fillId="0" borderId="0"/>
    <xf numFmtId="0" fontId="8" fillId="0" borderId="0"/>
    <xf numFmtId="0" fontId="68" fillId="0" borderId="0"/>
    <xf numFmtId="10" fontId="8" fillId="94" borderId="0"/>
    <xf numFmtId="0" fontId="8" fillId="0" borderId="0"/>
    <xf numFmtId="0" fontId="68" fillId="0" borderId="0"/>
    <xf numFmtId="0" fontId="8" fillId="0" borderId="0"/>
    <xf numFmtId="0" fontId="68" fillId="0" borderId="0"/>
    <xf numFmtId="10" fontId="8" fillId="94" borderId="0"/>
    <xf numFmtId="10" fontId="8" fillId="94" borderId="0"/>
    <xf numFmtId="0" fontId="8" fillId="0" borderId="0"/>
    <xf numFmtId="0" fontId="68" fillId="0" borderId="0"/>
    <xf numFmtId="0" fontId="8" fillId="0" borderId="0"/>
    <xf numFmtId="0" fontId="68" fillId="0" borderId="0"/>
    <xf numFmtId="10" fontId="8" fillId="94" borderId="0"/>
    <xf numFmtId="10" fontId="8" fillId="94"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10" fontId="8" fillId="94" borderId="0"/>
    <xf numFmtId="219" fontId="8" fillId="94" borderId="0"/>
    <xf numFmtId="0" fontId="8" fillId="0" borderId="0"/>
    <xf numFmtId="219" fontId="8" fillId="94" borderId="0"/>
    <xf numFmtId="219" fontId="8" fillId="94"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219" fontId="8" fillId="94" borderId="0"/>
    <xf numFmtId="219" fontId="8" fillId="94" borderId="0"/>
    <xf numFmtId="0" fontId="8" fillId="0" borderId="0"/>
    <xf numFmtId="0" fontId="68" fillId="0" borderId="0"/>
    <xf numFmtId="0" fontId="8" fillId="0" borderId="0"/>
    <xf numFmtId="0" fontId="68" fillId="0" borderId="0"/>
    <xf numFmtId="219" fontId="8" fillId="94" borderId="0"/>
    <xf numFmtId="219" fontId="8" fillId="94" borderId="0"/>
    <xf numFmtId="0" fontId="8" fillId="0" borderId="0"/>
    <xf numFmtId="0" fontId="8" fillId="0" borderId="0"/>
    <xf numFmtId="0" fontId="68" fillId="0" borderId="0"/>
    <xf numFmtId="0" fontId="8" fillId="0" borderId="0"/>
    <xf numFmtId="0" fontId="68" fillId="0" borderId="0"/>
    <xf numFmtId="219" fontId="8" fillId="94" borderId="0"/>
    <xf numFmtId="0" fontId="8" fillId="0" borderId="0"/>
    <xf numFmtId="0" fontId="68" fillId="0" borderId="0"/>
    <xf numFmtId="0" fontId="8" fillId="0" borderId="0"/>
    <xf numFmtId="0" fontId="68" fillId="0" borderId="0"/>
    <xf numFmtId="219" fontId="8" fillId="94" borderId="0"/>
    <xf numFmtId="219" fontId="8" fillId="94"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19" fontId="8" fillId="94" borderId="0"/>
    <xf numFmtId="219" fontId="8" fillId="94"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219" fontId="8" fillId="94" borderId="0"/>
    <xf numFmtId="42" fontId="8" fillId="94" borderId="0"/>
    <xf numFmtId="165" fontId="87" fillId="0" borderId="0" applyBorder="0" applyAlignment="0"/>
    <xf numFmtId="165" fontId="87" fillId="0" borderId="0" applyBorder="0" applyAlignment="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0" fontId="68" fillId="0" borderId="0"/>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0" fontId="68" fillId="0" borderId="0"/>
    <xf numFmtId="42" fontId="8" fillId="94" borderId="2">
      <alignment horizontal="left"/>
    </xf>
    <xf numFmtId="42" fontId="8" fillId="94" borderId="2">
      <alignment horizontal="left"/>
    </xf>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2" fontId="8" fillId="94" borderId="2">
      <alignment horizontal="left"/>
    </xf>
    <xf numFmtId="42" fontId="8" fillId="94" borderId="2">
      <alignment horizontal="left"/>
    </xf>
    <xf numFmtId="42" fontId="8" fillId="94" borderId="2">
      <alignment horizontal="left"/>
    </xf>
    <xf numFmtId="42" fontId="8" fillId="94" borderId="2">
      <alignment horizontal="left"/>
    </xf>
    <xf numFmtId="219" fontId="160" fillId="94" borderId="2">
      <alignment horizontal="left"/>
    </xf>
    <xf numFmtId="219" fontId="160" fillId="94" borderId="2">
      <alignment horizontal="left"/>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219" fontId="160" fillId="94" borderId="2">
      <alignment horizontal="left"/>
    </xf>
    <xf numFmtId="219" fontId="160" fillId="94" borderId="2">
      <alignment horizontal="left"/>
    </xf>
    <xf numFmtId="219" fontId="160" fillId="94" borderId="2">
      <alignment horizontal="left"/>
    </xf>
    <xf numFmtId="219" fontId="160" fillId="94" borderId="2">
      <alignment horizontal="left"/>
    </xf>
    <xf numFmtId="0" fontId="68" fillId="0" borderId="0"/>
    <xf numFmtId="165" fontId="87" fillId="0" borderId="0" applyBorder="0" applyAlignment="0"/>
    <xf numFmtId="14" fontId="149" fillId="0" borderId="0" applyNumberFormat="0" applyFill="0" applyBorder="0" applyAlignment="0" applyProtection="0">
      <alignment horizontal="left"/>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220" fontId="8" fillId="0" borderId="0" applyFont="0" applyFill="0" applyAlignment="0">
      <alignment horizontal="right"/>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0" fontId="8" fillId="0" borderId="0"/>
    <xf numFmtId="0" fontId="8" fillId="0" borderId="0"/>
    <xf numFmtId="0" fontId="68" fillId="0" borderId="0"/>
    <xf numFmtId="0" fontId="8" fillId="0" borderId="0"/>
    <xf numFmtId="0" fontId="68" fillId="0" borderId="0"/>
    <xf numFmtId="220" fontId="8" fillId="0" borderId="0" applyFont="0" applyFill="0" applyAlignment="0">
      <alignment horizontal="right"/>
    </xf>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0" fontId="8" fillId="0" borderId="0"/>
    <xf numFmtId="0" fontId="68" fillId="0" borderId="0"/>
    <xf numFmtId="0" fontId="8" fillId="0" borderId="0"/>
    <xf numFmtId="0" fontId="68" fillId="0" borderId="0"/>
    <xf numFmtId="220" fontId="8" fillId="0" borderId="0" applyFont="0" applyFill="0" applyAlignment="0">
      <alignment horizontal="right"/>
    </xf>
    <xf numFmtId="220" fontId="8" fillId="0" borderId="0" applyFont="0" applyFill="0" applyAlignment="0">
      <alignment horizontal="right"/>
    </xf>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21" fontId="161" fillId="0" borderId="0"/>
    <xf numFmtId="4" fontId="51" fillId="102" borderId="81" applyNumberFormat="0" applyProtection="0">
      <alignment vertical="center"/>
    </xf>
    <xf numFmtId="4" fontId="51" fillId="102" borderId="81" applyNumberFormat="0" applyProtection="0">
      <alignment vertical="center"/>
    </xf>
    <xf numFmtId="4" fontId="162" fillId="65" borderId="83" applyNumberFormat="0" applyProtection="0">
      <alignmen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3" fillId="65" borderId="84" applyNumberFormat="0" applyProtection="0">
      <alignment vertical="center"/>
    </xf>
    <xf numFmtId="4" fontId="53" fillId="65" borderId="84" applyNumberFormat="0" applyProtection="0">
      <alignment vertical="center"/>
    </xf>
    <xf numFmtId="4" fontId="53" fillId="65" borderId="84" applyNumberFormat="0" applyProtection="0">
      <alignment vertical="center"/>
    </xf>
    <xf numFmtId="0" fontId="68" fillId="0" borderId="0"/>
    <xf numFmtId="0" fontId="68" fillId="0" borderId="0"/>
    <xf numFmtId="4" fontId="51" fillId="102" borderId="81" applyNumberFormat="0" applyProtection="0">
      <alignment vertical="center"/>
    </xf>
    <xf numFmtId="4" fontId="51" fillId="102" borderId="81" applyNumberFormat="0" applyProtection="0">
      <alignment vertical="center"/>
    </xf>
    <xf numFmtId="4" fontId="51" fillId="102" borderId="81" applyNumberFormat="0" applyProtection="0">
      <alignment vertical="center"/>
    </xf>
    <xf numFmtId="4" fontId="51" fillId="102" borderId="81" applyNumberFormat="0" applyProtection="0">
      <alignment vertical="center"/>
    </xf>
    <xf numFmtId="4" fontId="51" fillId="102" borderId="81" applyNumberFormat="0" applyProtection="0">
      <alignment vertical="center"/>
    </xf>
    <xf numFmtId="0" fontId="68" fillId="0" borderId="0"/>
    <xf numFmtId="4" fontId="163" fillId="102" borderId="81" applyNumberFormat="0" applyProtection="0">
      <alignment vertical="center"/>
    </xf>
    <xf numFmtId="4" fontId="163" fillId="102" borderId="81" applyNumberFormat="0" applyProtection="0">
      <alignment vertical="center"/>
    </xf>
    <xf numFmtId="4" fontId="164" fillId="65" borderId="83" applyNumberFormat="0" applyProtection="0">
      <alignmen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3" fillId="102" borderId="81" applyNumberFormat="0" applyProtection="0">
      <alignment vertical="center"/>
    </xf>
    <xf numFmtId="4" fontId="163" fillId="102" borderId="81" applyNumberFormat="0" applyProtection="0">
      <alignment vertical="center"/>
    </xf>
    <xf numFmtId="4" fontId="163" fillId="102" borderId="81" applyNumberFormat="0" applyProtection="0">
      <alignment vertical="center"/>
    </xf>
    <xf numFmtId="4" fontId="163" fillId="102" borderId="81" applyNumberFormat="0" applyProtection="0">
      <alignment vertical="center"/>
    </xf>
    <xf numFmtId="4" fontId="163" fillId="102" borderId="81" applyNumberFormat="0" applyProtection="0">
      <alignment vertical="center"/>
    </xf>
    <xf numFmtId="4" fontId="163" fillId="102" borderId="81" applyNumberFormat="0" applyProtection="0">
      <alignment vertical="center"/>
    </xf>
    <xf numFmtId="0" fontId="68" fillId="0" borderId="0"/>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162" fillId="65" borderId="83"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3" fillId="102" borderId="84" applyNumberFormat="0" applyProtection="0">
      <alignment horizontal="left" vertical="center" indent="1"/>
    </xf>
    <xf numFmtId="4" fontId="53" fillId="102" borderId="84" applyNumberFormat="0" applyProtection="0">
      <alignment horizontal="left" vertical="center" indent="1"/>
    </xf>
    <xf numFmtId="4" fontId="53" fillId="102" borderId="84" applyNumberFormat="0" applyProtection="0">
      <alignment horizontal="left" vertical="center" indent="1"/>
    </xf>
    <xf numFmtId="0" fontId="68" fillId="0" borderId="0"/>
    <xf numFmtId="0" fontId="68" fillId="0" borderId="0"/>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0" fontId="68" fillId="0" borderId="0"/>
    <xf numFmtId="4" fontId="51" fillId="102" borderId="81" applyNumberFormat="0" applyProtection="0">
      <alignment horizontal="left" vertical="center" indent="1"/>
    </xf>
    <xf numFmtId="4" fontId="51" fillId="102" borderId="81" applyNumberFormat="0" applyProtection="0">
      <alignment horizontal="left" vertical="center" indent="1"/>
    </xf>
    <xf numFmtId="0" fontId="162" fillId="65" borderId="83" applyNumberFormat="0" applyProtection="0">
      <alignment horizontal="left" vertical="top"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4" fontId="51" fillId="102" borderId="81" applyNumberFormat="0" applyProtection="0">
      <alignment horizontal="left" vertical="center" indent="1"/>
    </xf>
    <xf numFmtId="0" fontId="68" fillId="0" borderId="0"/>
    <xf numFmtId="0" fontId="8" fillId="106" borderId="0" applyNumberFormat="0" applyProtection="0">
      <alignment horizontal="left" vertical="center" indent="1"/>
    </xf>
    <xf numFmtId="0" fontId="8" fillId="106" borderId="0" applyNumberFormat="0" applyProtection="0">
      <alignment horizontal="left" vertical="center" indent="1"/>
    </xf>
    <xf numFmtId="0" fontId="8" fillId="0" borderId="0"/>
    <xf numFmtId="0" fontId="8" fillId="0" borderId="0"/>
    <xf numFmtId="0" fontId="68" fillId="0" borderId="0"/>
    <xf numFmtId="0" fontId="8" fillId="0" borderId="0"/>
    <xf numFmtId="0" fontId="68" fillId="0" borderId="0"/>
    <xf numFmtId="0" fontId="8" fillId="0" borderId="0"/>
    <xf numFmtId="4" fontId="53" fillId="71" borderId="84" applyNumberFormat="0" applyProtection="0">
      <alignment horizontal="left" vertical="center" indent="1"/>
    </xf>
    <xf numFmtId="4" fontId="53" fillId="71" borderId="84" applyNumberFormat="0" applyProtection="0">
      <alignment horizontal="left" vertical="center" indent="1"/>
    </xf>
    <xf numFmtId="4" fontId="53" fillId="71" borderId="84" applyNumberFormat="0" applyProtection="0">
      <alignment horizontal="left" vertical="center" indent="1"/>
    </xf>
    <xf numFmtId="0" fontId="68" fillId="0" borderId="0"/>
    <xf numFmtId="4" fontId="53" fillId="71" borderId="84" applyNumberFormat="0" applyProtection="0">
      <alignment horizontal="left" vertical="center" indent="1"/>
    </xf>
    <xf numFmtId="4" fontId="53" fillId="71" borderId="84" applyNumberFormat="0" applyProtection="0">
      <alignment horizontal="left" vertical="center" indent="1"/>
    </xf>
    <xf numFmtId="0" fontId="68" fillId="0" borderId="0"/>
    <xf numFmtId="0" fontId="68" fillId="0" borderId="0"/>
    <xf numFmtId="4" fontId="162" fillId="51" borderId="0" applyNumberFormat="0" applyProtection="0">
      <alignment horizontal="left" vertical="center" indent="1"/>
    </xf>
    <xf numFmtId="4" fontId="162" fillId="51" borderId="0" applyNumberFormat="0" applyProtection="0">
      <alignment horizontal="left" vertical="center" indent="1"/>
    </xf>
    <xf numFmtId="4" fontId="162" fillId="51" borderId="0" applyNumberFormat="0" applyProtection="0">
      <alignment horizontal="left" vertical="center" indent="1"/>
    </xf>
    <xf numFmtId="4" fontId="162" fillId="51" borderId="0" applyNumberFormat="0" applyProtection="0">
      <alignment horizontal="left" vertical="center" indent="1"/>
    </xf>
    <xf numFmtId="4" fontId="162" fillId="51" borderId="0" applyNumberFormat="0" applyProtection="0">
      <alignment horizontal="left" vertical="center" indent="1"/>
    </xf>
    <xf numFmtId="0" fontId="68" fillId="0" borderId="0"/>
    <xf numFmtId="4" fontId="51" fillId="107" borderId="81" applyNumberFormat="0" applyProtection="0">
      <alignment horizontal="right" vertical="center"/>
    </xf>
    <xf numFmtId="4" fontId="51" fillId="107" borderId="81" applyNumberFormat="0" applyProtection="0">
      <alignment horizontal="right" vertical="center"/>
    </xf>
    <xf numFmtId="4" fontId="51" fillId="55"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7" borderId="81" applyNumberFormat="0" applyProtection="0">
      <alignment horizontal="right" vertical="center"/>
    </xf>
    <xf numFmtId="4" fontId="51" fillId="107" borderId="81" applyNumberFormat="0" applyProtection="0">
      <alignment horizontal="right" vertical="center"/>
    </xf>
    <xf numFmtId="4" fontId="51" fillId="107" borderId="81" applyNumberFormat="0" applyProtection="0">
      <alignment horizontal="right" vertical="center"/>
    </xf>
    <xf numFmtId="4" fontId="51" fillId="107" borderId="81" applyNumberFormat="0" applyProtection="0">
      <alignment horizontal="right" vertical="center"/>
    </xf>
    <xf numFmtId="4" fontId="51" fillId="107" borderId="81" applyNumberFormat="0" applyProtection="0">
      <alignment horizontal="right" vertical="center"/>
    </xf>
    <xf numFmtId="4" fontId="51" fillId="107" borderId="81" applyNumberFormat="0" applyProtection="0">
      <alignment horizontal="right" vertical="center"/>
    </xf>
    <xf numFmtId="0" fontId="68" fillId="0" borderId="0"/>
    <xf numFmtId="4" fontId="51" fillId="108" borderId="81" applyNumberFormat="0" applyProtection="0">
      <alignment horizontal="right" vertical="center"/>
    </xf>
    <xf numFmtId="4" fontId="51" fillId="108" borderId="81" applyNumberFormat="0" applyProtection="0">
      <alignment horizontal="right" vertical="center"/>
    </xf>
    <xf numFmtId="4" fontId="51" fillId="54"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8" borderId="81" applyNumberFormat="0" applyProtection="0">
      <alignment horizontal="right" vertical="center"/>
    </xf>
    <xf numFmtId="4" fontId="51" fillId="108" borderId="81" applyNumberFormat="0" applyProtection="0">
      <alignment horizontal="right" vertical="center"/>
    </xf>
    <xf numFmtId="4" fontId="51" fillId="108" borderId="81" applyNumberFormat="0" applyProtection="0">
      <alignment horizontal="right" vertical="center"/>
    </xf>
    <xf numFmtId="4" fontId="51" fillId="108" borderId="81" applyNumberFormat="0" applyProtection="0">
      <alignment horizontal="right" vertical="center"/>
    </xf>
    <xf numFmtId="4" fontId="51" fillId="108" borderId="81" applyNumberFormat="0" applyProtection="0">
      <alignment horizontal="right" vertical="center"/>
    </xf>
    <xf numFmtId="4" fontId="51" fillId="108" borderId="81" applyNumberFormat="0" applyProtection="0">
      <alignment horizontal="right" vertical="center"/>
    </xf>
    <xf numFmtId="0" fontId="68" fillId="0" borderId="0"/>
    <xf numFmtId="4" fontId="51" fillId="109" borderId="81" applyNumberFormat="0" applyProtection="0">
      <alignment horizontal="right" vertical="center"/>
    </xf>
    <xf numFmtId="4" fontId="51" fillId="109" borderId="81" applyNumberFormat="0" applyProtection="0">
      <alignment horizontal="right" vertical="center"/>
    </xf>
    <xf numFmtId="4" fontId="51" fillId="82"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9" borderId="81" applyNumberFormat="0" applyProtection="0">
      <alignment horizontal="right" vertical="center"/>
    </xf>
    <xf numFmtId="4" fontId="51" fillId="109" borderId="81" applyNumberFormat="0" applyProtection="0">
      <alignment horizontal="right" vertical="center"/>
    </xf>
    <xf numFmtId="4" fontId="51" fillId="109" borderId="81" applyNumberFormat="0" applyProtection="0">
      <alignment horizontal="right" vertical="center"/>
    </xf>
    <xf numFmtId="4" fontId="51" fillId="109" borderId="81" applyNumberFormat="0" applyProtection="0">
      <alignment horizontal="right" vertical="center"/>
    </xf>
    <xf numFmtId="4" fontId="51" fillId="109" borderId="81" applyNumberFormat="0" applyProtection="0">
      <alignment horizontal="right" vertical="center"/>
    </xf>
    <xf numFmtId="4" fontId="51" fillId="109" borderId="81" applyNumberFormat="0" applyProtection="0">
      <alignment horizontal="right" vertical="center"/>
    </xf>
    <xf numFmtId="0" fontId="68" fillId="0" borderId="0"/>
    <xf numFmtId="4" fontId="51" fillId="110" borderId="81" applyNumberFormat="0" applyProtection="0">
      <alignment horizontal="right" vertical="center"/>
    </xf>
    <xf numFmtId="4" fontId="51" fillId="110" borderId="81" applyNumberFormat="0" applyProtection="0">
      <alignment horizontal="right" vertical="center"/>
    </xf>
    <xf numFmtId="4" fontId="51" fillId="67"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0" borderId="81" applyNumberFormat="0" applyProtection="0">
      <alignment horizontal="right" vertical="center"/>
    </xf>
    <xf numFmtId="4" fontId="51" fillId="110" borderId="81" applyNumberFormat="0" applyProtection="0">
      <alignment horizontal="right" vertical="center"/>
    </xf>
    <xf numFmtId="4" fontId="51" fillId="110" borderId="81" applyNumberFormat="0" applyProtection="0">
      <alignment horizontal="right" vertical="center"/>
    </xf>
    <xf numFmtId="4" fontId="51" fillId="110" borderId="81" applyNumberFormat="0" applyProtection="0">
      <alignment horizontal="right" vertical="center"/>
    </xf>
    <xf numFmtId="4" fontId="51" fillId="110" borderId="81" applyNumberFormat="0" applyProtection="0">
      <alignment horizontal="right" vertical="center"/>
    </xf>
    <xf numFmtId="4" fontId="51" fillId="110" borderId="81" applyNumberFormat="0" applyProtection="0">
      <alignment horizontal="right" vertical="center"/>
    </xf>
    <xf numFmtId="0" fontId="68" fillId="0" borderId="0"/>
    <xf numFmtId="4" fontId="51" fillId="111" borderId="81" applyNumberFormat="0" applyProtection="0">
      <alignment horizontal="right" vertical="center"/>
    </xf>
    <xf numFmtId="4" fontId="51" fillId="111" borderId="81" applyNumberFormat="0" applyProtection="0">
      <alignment horizontal="right" vertical="center"/>
    </xf>
    <xf numFmtId="4" fontId="51" fillId="72"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1" borderId="81" applyNumberFormat="0" applyProtection="0">
      <alignment horizontal="right" vertical="center"/>
    </xf>
    <xf numFmtId="4" fontId="51" fillId="111" borderId="81" applyNumberFormat="0" applyProtection="0">
      <alignment horizontal="right" vertical="center"/>
    </xf>
    <xf numFmtId="4" fontId="51" fillId="111" borderId="81" applyNumberFormat="0" applyProtection="0">
      <alignment horizontal="right" vertical="center"/>
    </xf>
    <xf numFmtId="4" fontId="51" fillId="111" borderId="81" applyNumberFormat="0" applyProtection="0">
      <alignment horizontal="right" vertical="center"/>
    </xf>
    <xf numFmtId="4" fontId="51" fillId="111" borderId="81" applyNumberFormat="0" applyProtection="0">
      <alignment horizontal="right" vertical="center"/>
    </xf>
    <xf numFmtId="4" fontId="51" fillId="111" borderId="81" applyNumberFormat="0" applyProtection="0">
      <alignment horizontal="right" vertical="center"/>
    </xf>
    <xf numFmtId="0" fontId="68" fillId="0" borderId="0"/>
    <xf numFmtId="4" fontId="51" fillId="112" borderId="81" applyNumberFormat="0" applyProtection="0">
      <alignment horizontal="right" vertical="center"/>
    </xf>
    <xf numFmtId="4" fontId="51" fillId="112" borderId="81" applyNumberFormat="0" applyProtection="0">
      <alignment horizontal="right" vertical="center"/>
    </xf>
    <xf numFmtId="4" fontId="51" fillId="69"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2" borderId="81" applyNumberFormat="0" applyProtection="0">
      <alignment horizontal="right" vertical="center"/>
    </xf>
    <xf numFmtId="4" fontId="51" fillId="112" borderId="81" applyNumberFormat="0" applyProtection="0">
      <alignment horizontal="right" vertical="center"/>
    </xf>
    <xf numFmtId="4" fontId="51" fillId="112" borderId="81" applyNumberFormat="0" applyProtection="0">
      <alignment horizontal="right" vertical="center"/>
    </xf>
    <xf numFmtId="4" fontId="51" fillId="112" borderId="81" applyNumberFormat="0" applyProtection="0">
      <alignment horizontal="right" vertical="center"/>
    </xf>
    <xf numFmtId="4" fontId="51" fillId="112" borderId="81" applyNumberFormat="0" applyProtection="0">
      <alignment horizontal="right" vertical="center"/>
    </xf>
    <xf numFmtId="4" fontId="51" fillId="112" borderId="81" applyNumberFormat="0" applyProtection="0">
      <alignment horizontal="right" vertical="center"/>
    </xf>
    <xf numFmtId="0" fontId="68" fillId="0" borderId="0"/>
    <xf numFmtId="4" fontId="51" fillId="113" borderId="81" applyNumberFormat="0" applyProtection="0">
      <alignment horizontal="right" vertical="center"/>
    </xf>
    <xf numFmtId="4" fontId="51" fillId="113" borderId="81" applyNumberFormat="0" applyProtection="0">
      <alignment horizontal="right" vertical="center"/>
    </xf>
    <xf numFmtId="4" fontId="51" fillId="63"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3" borderId="81" applyNumberFormat="0" applyProtection="0">
      <alignment horizontal="right" vertical="center"/>
    </xf>
    <xf numFmtId="4" fontId="51" fillId="113" borderId="81" applyNumberFormat="0" applyProtection="0">
      <alignment horizontal="right" vertical="center"/>
    </xf>
    <xf numFmtId="4" fontId="51" fillId="113" borderId="81" applyNumberFormat="0" applyProtection="0">
      <alignment horizontal="right" vertical="center"/>
    </xf>
    <xf numFmtId="4" fontId="51" fillId="113" borderId="81" applyNumberFormat="0" applyProtection="0">
      <alignment horizontal="right" vertical="center"/>
    </xf>
    <xf numFmtId="4" fontId="51" fillId="113" borderId="81" applyNumberFormat="0" applyProtection="0">
      <alignment horizontal="right" vertical="center"/>
    </xf>
    <xf numFmtId="4" fontId="51" fillId="113" borderId="81" applyNumberFormat="0" applyProtection="0">
      <alignment horizontal="right" vertical="center"/>
    </xf>
    <xf numFmtId="0" fontId="68" fillId="0" borderId="0"/>
    <xf numFmtId="4" fontId="51" fillId="114" borderId="81" applyNumberFormat="0" applyProtection="0">
      <alignment horizontal="right" vertical="center"/>
    </xf>
    <xf numFmtId="4" fontId="51" fillId="114" borderId="81" applyNumberFormat="0" applyProtection="0">
      <alignment horizontal="right" vertical="center"/>
    </xf>
    <xf numFmtId="4" fontId="51" fillId="115"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4" borderId="81" applyNumberFormat="0" applyProtection="0">
      <alignment horizontal="right" vertical="center"/>
    </xf>
    <xf numFmtId="4" fontId="51" fillId="114" borderId="81" applyNumberFormat="0" applyProtection="0">
      <alignment horizontal="right" vertical="center"/>
    </xf>
    <xf numFmtId="4" fontId="51" fillId="114" borderId="81" applyNumberFormat="0" applyProtection="0">
      <alignment horizontal="right" vertical="center"/>
    </xf>
    <xf numFmtId="4" fontId="51" fillId="114" borderId="81" applyNumberFormat="0" applyProtection="0">
      <alignment horizontal="right" vertical="center"/>
    </xf>
    <xf numFmtId="4" fontId="51" fillId="114" borderId="81" applyNumberFormat="0" applyProtection="0">
      <alignment horizontal="right" vertical="center"/>
    </xf>
    <xf numFmtId="4" fontId="51" fillId="114" borderId="81" applyNumberFormat="0" applyProtection="0">
      <alignment horizontal="right" vertical="center"/>
    </xf>
    <xf numFmtId="0" fontId="68" fillId="0" borderId="0"/>
    <xf numFmtId="4" fontId="51" fillId="116" borderId="81" applyNumberFormat="0" applyProtection="0">
      <alignment horizontal="right" vertical="center"/>
    </xf>
    <xf numFmtId="4" fontId="51" fillId="116" borderId="81" applyNumberFormat="0" applyProtection="0">
      <alignment horizontal="right" vertical="center"/>
    </xf>
    <xf numFmtId="4" fontId="51" fillId="64"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6" borderId="81" applyNumberFormat="0" applyProtection="0">
      <alignment horizontal="right" vertical="center"/>
    </xf>
    <xf numFmtId="4" fontId="51" fillId="116" borderId="81" applyNumberFormat="0" applyProtection="0">
      <alignment horizontal="right" vertical="center"/>
    </xf>
    <xf numFmtId="4" fontId="51" fillId="116" borderId="81" applyNumberFormat="0" applyProtection="0">
      <alignment horizontal="right" vertical="center"/>
    </xf>
    <xf numFmtId="4" fontId="51" fillId="116" borderId="81" applyNumberFormat="0" applyProtection="0">
      <alignment horizontal="right" vertical="center"/>
    </xf>
    <xf numFmtId="4" fontId="51" fillId="116" borderId="81" applyNumberFormat="0" applyProtection="0">
      <alignment horizontal="right" vertical="center"/>
    </xf>
    <xf numFmtId="4" fontId="51" fillId="116" borderId="81" applyNumberFormat="0" applyProtection="0">
      <alignment horizontal="right" vertical="center"/>
    </xf>
    <xf numFmtId="0" fontId="68" fillId="0" borderId="0"/>
    <xf numFmtId="4" fontId="162" fillId="117"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2" fillId="118" borderId="85" applyNumberFormat="0" applyProtection="0">
      <alignment horizontal="left" vertical="center" indent="1"/>
    </xf>
    <xf numFmtId="4" fontId="162" fillId="118" borderId="85" applyNumberFormat="0" applyProtection="0">
      <alignment horizontal="left" vertical="center" indent="1"/>
    </xf>
    <xf numFmtId="4" fontId="162" fillId="118" borderId="85" applyNumberFormat="0" applyProtection="0">
      <alignment horizontal="left" vertical="center" indent="1"/>
    </xf>
    <xf numFmtId="4" fontId="162" fillId="118" borderId="85" applyNumberFormat="0" applyProtection="0">
      <alignment horizontal="left" vertical="center" indent="1"/>
    </xf>
    <xf numFmtId="4" fontId="162" fillId="118" borderId="85" applyNumberFormat="0" applyProtection="0">
      <alignment horizontal="left" vertical="center" indent="1"/>
    </xf>
    <xf numFmtId="0" fontId="68" fillId="0" borderId="0"/>
    <xf numFmtId="4" fontId="51" fillId="100"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68" fillId="0" borderId="0"/>
    <xf numFmtId="4" fontId="165" fillId="120"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5" fillId="62" borderId="0" applyNumberFormat="0" applyProtection="0">
      <alignment horizontal="left" vertical="center" indent="1"/>
    </xf>
    <xf numFmtId="4" fontId="165" fillId="62" borderId="0" applyNumberFormat="0" applyProtection="0">
      <alignment horizontal="left" vertical="center" indent="1"/>
    </xf>
    <xf numFmtId="4" fontId="165" fillId="62" borderId="0" applyNumberFormat="0" applyProtection="0">
      <alignment horizontal="left" vertical="center" indent="1"/>
    </xf>
    <xf numFmtId="4" fontId="165" fillId="62" borderId="0" applyNumberFormat="0" applyProtection="0">
      <alignment horizontal="left" vertical="center" indent="1"/>
    </xf>
    <xf numFmtId="4" fontId="165" fillId="62" borderId="0" applyNumberFormat="0" applyProtection="0">
      <alignment horizontal="left" vertical="center" indent="1"/>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4" fontId="51" fillId="51" borderId="83" applyNumberFormat="0" applyProtection="0">
      <alignment horizontal="right" vertical="center"/>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4" fontId="166" fillId="0"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68" fillId="0" borderId="0"/>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8" fillId="0" borderId="0"/>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4" fontId="51" fillId="119" borderId="0" applyNumberFormat="0" applyProtection="0">
      <alignment horizontal="left" vertical="center" indent="1"/>
    </xf>
    <xf numFmtId="0" fontId="68" fillId="0" borderId="0"/>
    <xf numFmtId="4" fontId="166" fillId="0"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0" fontId="68" fillId="0" borderId="0"/>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0" fontId="8" fillId="0" borderId="0"/>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4" fontId="51" fillId="51" borderId="0" applyNumberFormat="0" applyProtection="0">
      <alignment horizontal="left" vertical="center" indent="1"/>
    </xf>
    <xf numFmtId="0" fontId="6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62" borderId="83"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62" borderId="83" applyNumberFormat="0" applyProtection="0">
      <alignment horizontal="left" vertical="center" indent="1"/>
    </xf>
    <xf numFmtId="0" fontId="8" fillId="0" borderId="0"/>
    <xf numFmtId="0" fontId="8" fillId="0" borderId="0"/>
    <xf numFmtId="0" fontId="68" fillId="0" borderId="0"/>
    <xf numFmtId="0" fontId="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68" fillId="0" borderId="0"/>
    <xf numFmtId="0" fontId="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6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62" borderId="83" applyNumberFormat="0" applyProtection="0">
      <alignment horizontal="left" vertical="top"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62" borderId="83" applyNumberFormat="0" applyProtection="0">
      <alignment horizontal="left" vertical="top" indent="1"/>
    </xf>
    <xf numFmtId="0" fontId="8" fillId="0" borderId="0"/>
    <xf numFmtId="0" fontId="8" fillId="0" borderId="0"/>
    <xf numFmtId="0" fontId="68" fillId="0" borderId="0"/>
    <xf numFmtId="0" fontId="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68" fillId="0" borderId="0"/>
    <xf numFmtId="0" fontId="8" fillId="0" borderId="0"/>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8" fillId="122" borderId="81" applyNumberFormat="0" applyProtection="0">
      <alignment horizontal="left" vertical="center" indent="1"/>
    </xf>
    <xf numFmtId="0" fontId="6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51" borderId="83"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51" borderId="83" applyNumberFormat="0" applyProtection="0">
      <alignment horizontal="left" vertical="center" indent="1"/>
    </xf>
    <xf numFmtId="0" fontId="8" fillId="0" borderId="0"/>
    <xf numFmtId="0" fontId="8" fillId="0" borderId="0"/>
    <xf numFmtId="0" fontId="68" fillId="0" borderId="0"/>
    <xf numFmtId="0" fontId="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68" fillId="0" borderId="0"/>
    <xf numFmtId="0" fontId="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6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51" borderId="83" applyNumberFormat="0" applyProtection="0">
      <alignment horizontal="left" vertical="top"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51" borderId="83" applyNumberFormat="0" applyProtection="0">
      <alignment horizontal="left" vertical="top" indent="1"/>
    </xf>
    <xf numFmtId="0" fontId="8" fillId="0" borderId="0"/>
    <xf numFmtId="0" fontId="8" fillId="0" borderId="0"/>
    <xf numFmtId="0" fontId="68" fillId="0" borderId="0"/>
    <xf numFmtId="0" fontId="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68" fillId="0" borderId="0"/>
    <xf numFmtId="0" fontId="8" fillId="0" borderId="0"/>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8" fillId="123" borderId="81" applyNumberFormat="0" applyProtection="0">
      <alignment horizontal="left" vertical="center" indent="1"/>
    </xf>
    <xf numFmtId="0" fontId="6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53" borderId="83"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53" borderId="83" applyNumberFormat="0" applyProtection="0">
      <alignment horizontal="left" vertical="center" indent="1"/>
    </xf>
    <xf numFmtId="0" fontId="8" fillId="0" borderId="0"/>
    <xf numFmtId="0" fontId="8" fillId="0" borderId="0"/>
    <xf numFmtId="0" fontId="68" fillId="0" borderId="0"/>
    <xf numFmtId="0" fontId="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68" fillId="0" borderId="0"/>
    <xf numFmtId="0" fontId="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6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53" borderId="83" applyNumberFormat="0" applyProtection="0">
      <alignment horizontal="left" vertical="top"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53" borderId="83" applyNumberFormat="0" applyProtection="0">
      <alignment horizontal="left" vertical="top" indent="1"/>
    </xf>
    <xf numFmtId="0" fontId="8" fillId="0" borderId="0"/>
    <xf numFmtId="0" fontId="8" fillId="0" borderId="0"/>
    <xf numFmtId="0" fontId="68" fillId="0" borderId="0"/>
    <xf numFmtId="0" fontId="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68" fillId="0" borderId="0"/>
    <xf numFmtId="0" fontId="8" fillId="0" borderId="0"/>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8" fillId="96" borderId="81" applyNumberFormat="0" applyProtection="0">
      <alignment horizontal="left" vertical="center" indent="1"/>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19" borderId="83"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19" borderId="83" applyNumberFormat="0" applyProtection="0">
      <alignment horizontal="left" vertical="center"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19" borderId="83" applyNumberFormat="0" applyProtection="0">
      <alignment horizontal="left" vertical="top"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19" borderId="83" applyNumberFormat="0" applyProtection="0">
      <alignment horizontal="left" vertical="top"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58" borderId="9" applyNumberFormat="0">
      <protection locked="0"/>
    </xf>
    <xf numFmtId="0" fontId="8" fillId="0" borderId="0"/>
    <xf numFmtId="0" fontId="8" fillId="0" borderId="0"/>
    <xf numFmtId="0" fontId="8" fillId="58" borderId="9" applyNumberFormat="0">
      <protection locked="0"/>
    </xf>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4" fontId="51" fillId="103" borderId="81" applyNumberFormat="0" applyProtection="0">
      <alignment vertical="center"/>
    </xf>
    <xf numFmtId="4" fontId="51" fillId="103" borderId="81" applyNumberFormat="0" applyProtection="0">
      <alignment vertical="center"/>
    </xf>
    <xf numFmtId="4" fontId="51" fillId="56" borderId="83" applyNumberFormat="0" applyProtection="0">
      <alignmen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3" borderId="81" applyNumberFormat="0" applyProtection="0">
      <alignment vertical="center"/>
    </xf>
    <xf numFmtId="4" fontId="51" fillId="103" borderId="81" applyNumberFormat="0" applyProtection="0">
      <alignment vertical="center"/>
    </xf>
    <xf numFmtId="4" fontId="51" fillId="103" borderId="81" applyNumberFormat="0" applyProtection="0">
      <alignment vertical="center"/>
    </xf>
    <xf numFmtId="4" fontId="51" fillId="103" borderId="81" applyNumberFormat="0" applyProtection="0">
      <alignment vertical="center"/>
    </xf>
    <xf numFmtId="4" fontId="51" fillId="103" borderId="81" applyNumberFormat="0" applyProtection="0">
      <alignment vertical="center"/>
    </xf>
    <xf numFmtId="4" fontId="51" fillId="103" borderId="81" applyNumberFormat="0" applyProtection="0">
      <alignment vertical="center"/>
    </xf>
    <xf numFmtId="0" fontId="68" fillId="0" borderId="0"/>
    <xf numFmtId="4" fontId="163" fillId="103" borderId="81" applyNumberFormat="0" applyProtection="0">
      <alignment vertical="center"/>
    </xf>
    <xf numFmtId="4" fontId="163" fillId="103" borderId="81" applyNumberFormat="0" applyProtection="0">
      <alignment vertical="center"/>
    </xf>
    <xf numFmtId="4" fontId="163" fillId="56" borderId="83" applyNumberFormat="0" applyProtection="0">
      <alignmen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3" fillId="103" borderId="81" applyNumberFormat="0" applyProtection="0">
      <alignment vertical="center"/>
    </xf>
    <xf numFmtId="4" fontId="163" fillId="103" borderId="81" applyNumberFormat="0" applyProtection="0">
      <alignment vertical="center"/>
    </xf>
    <xf numFmtId="4" fontId="163" fillId="103" borderId="81" applyNumberFormat="0" applyProtection="0">
      <alignment vertical="center"/>
    </xf>
    <xf numFmtId="4" fontId="163" fillId="103" borderId="81" applyNumberFormat="0" applyProtection="0">
      <alignment vertical="center"/>
    </xf>
    <xf numFmtId="4" fontId="163" fillId="103" borderId="81" applyNumberFormat="0" applyProtection="0">
      <alignment vertical="center"/>
    </xf>
    <xf numFmtId="4" fontId="163" fillId="103" borderId="81" applyNumberFormat="0" applyProtection="0">
      <alignment vertical="center"/>
    </xf>
    <xf numFmtId="0" fontId="68" fillId="0" borderId="0"/>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56" borderId="83" applyNumberFormat="0" applyProtection="0">
      <alignment horizontal="left" vertical="center"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0" fontId="68" fillId="0" borderId="0"/>
    <xf numFmtId="4" fontId="51" fillId="103" borderId="81" applyNumberFormat="0" applyProtection="0">
      <alignment horizontal="left" vertical="center" indent="1"/>
    </xf>
    <xf numFmtId="4" fontId="51" fillId="103" borderId="81" applyNumberFormat="0" applyProtection="0">
      <alignment horizontal="left" vertical="center" indent="1"/>
    </xf>
    <xf numFmtId="0" fontId="51" fillId="56" borderId="83" applyNumberFormat="0" applyProtection="0">
      <alignment horizontal="left" vertical="top" indent="1"/>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4" fontId="51" fillId="103" borderId="81" applyNumberFormat="0" applyProtection="0">
      <alignment horizontal="left" vertical="center" indent="1"/>
    </xf>
    <xf numFmtId="0" fontId="68" fillId="0" borderId="0"/>
    <xf numFmtId="4" fontId="51" fillId="100" borderId="81" applyNumberFormat="0" applyProtection="0">
      <alignment horizontal="right" vertical="center"/>
    </xf>
    <xf numFmtId="4" fontId="51" fillId="100" borderId="81" applyNumberFormat="0" applyProtection="0">
      <alignment horizontal="right" vertical="center"/>
    </xf>
    <xf numFmtId="4" fontId="51" fillId="119" borderId="83"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0" fontId="8" fillId="0" borderId="0"/>
    <xf numFmtId="0" fontId="8" fillId="0" borderId="0"/>
    <xf numFmtId="0" fontId="68" fillId="0" borderId="0"/>
    <xf numFmtId="0" fontId="8" fillId="0" borderId="0"/>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4" fontId="53" fillId="0" borderId="84" applyNumberFormat="0" applyProtection="0">
      <alignment horizontal="right" vertical="center"/>
    </xf>
    <xf numFmtId="4" fontId="53" fillId="0" borderId="84" applyNumberFormat="0" applyProtection="0">
      <alignment horizontal="right" vertical="center"/>
    </xf>
    <xf numFmtId="4" fontId="53" fillId="0" borderId="84" applyNumberFormat="0" applyProtection="0">
      <alignment horizontal="right" vertical="center"/>
    </xf>
    <xf numFmtId="0" fontId="68" fillId="0" borderId="0"/>
    <xf numFmtId="0" fontId="68" fillId="0" borderId="0"/>
    <xf numFmtId="4" fontId="51" fillId="100" borderId="81" applyNumberFormat="0" applyProtection="0">
      <alignment horizontal="right" vertical="center"/>
    </xf>
    <xf numFmtId="4" fontId="51" fillId="100" borderId="81" applyNumberFormat="0" applyProtection="0">
      <alignment horizontal="right" vertical="center"/>
    </xf>
    <xf numFmtId="4" fontId="51" fillId="100" borderId="81" applyNumberFormat="0" applyProtection="0">
      <alignment horizontal="right" vertical="center"/>
    </xf>
    <xf numFmtId="0" fontId="68" fillId="0" borderId="0"/>
    <xf numFmtId="4" fontId="163" fillId="100" borderId="81" applyNumberFormat="0" applyProtection="0">
      <alignment horizontal="right" vertical="center"/>
    </xf>
    <xf numFmtId="4" fontId="163" fillId="119" borderId="83" applyNumberFormat="0" applyProtection="0">
      <alignment horizontal="right" vertical="center"/>
    </xf>
    <xf numFmtId="4" fontId="163" fillId="100" borderId="81"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3" fillId="100" borderId="81" applyNumberFormat="0" applyProtection="0">
      <alignment horizontal="right" vertical="center"/>
    </xf>
    <xf numFmtId="4" fontId="163" fillId="100" borderId="81" applyNumberFormat="0" applyProtection="0">
      <alignment horizontal="right" vertical="center"/>
    </xf>
    <xf numFmtId="4" fontId="163" fillId="100" borderId="81" applyNumberFormat="0" applyProtection="0">
      <alignment horizontal="right" vertical="center"/>
    </xf>
    <xf numFmtId="4" fontId="163" fillId="100" borderId="81" applyNumberFormat="0" applyProtection="0">
      <alignment horizontal="right" vertical="center"/>
    </xf>
    <xf numFmtId="4" fontId="163" fillId="119" borderId="83" applyNumberFormat="0" applyProtection="0">
      <alignment horizontal="right" vertical="center"/>
    </xf>
    <xf numFmtId="4" fontId="163" fillId="119" borderId="83" applyNumberFormat="0" applyProtection="0">
      <alignment horizontal="right" vertical="center"/>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4" fontId="51" fillId="51" borderId="83"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4" fontId="53" fillId="71" borderId="84" applyNumberFormat="0" applyProtection="0">
      <alignment horizontal="left" vertical="center" indent="1"/>
    </xf>
    <xf numFmtId="4" fontId="53" fillId="71" borderId="84" applyNumberFormat="0" applyProtection="0">
      <alignment horizontal="left" vertical="center" indent="1"/>
    </xf>
    <xf numFmtId="4" fontId="53" fillId="71" borderId="84" applyNumberFormat="0" applyProtection="0">
      <alignment horizontal="left" vertical="center" indent="1"/>
    </xf>
    <xf numFmtId="0" fontId="68" fillId="0" borderId="0"/>
    <xf numFmtId="4" fontId="53" fillId="71" borderId="84" applyNumberFormat="0" applyProtection="0">
      <alignment horizontal="left" vertical="center" indent="1"/>
    </xf>
    <xf numFmtId="4" fontId="53" fillId="71" borderId="84" applyNumberFormat="0" applyProtection="0">
      <alignment horizontal="left" vertical="center" indent="1"/>
    </xf>
    <xf numFmtId="0" fontId="68" fillId="0" borderId="0"/>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51" fillId="51" borderId="83" applyNumberFormat="0" applyProtection="0">
      <alignment horizontal="left" vertical="top"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0" borderId="0"/>
    <xf numFmtId="0" fontId="8" fillId="0" borderId="0"/>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8" fillId="0" borderId="0"/>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8" fillId="121" borderId="81" applyNumberFormat="0" applyProtection="0">
      <alignment horizontal="left" vertical="center" indent="1"/>
    </xf>
    <xf numFmtId="0" fontId="68" fillId="0" borderId="0"/>
    <xf numFmtId="0" fontId="167" fillId="0" borderId="0" applyNumberFormat="0" applyProtection="0">
      <alignment horizontal="left" indent="5"/>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8" fillId="124" borderId="0" applyNumberFormat="0" applyProtection="0">
      <alignment horizontal="left" vertical="center" indent="1"/>
    </xf>
    <xf numFmtId="4" fontId="168" fillId="124" borderId="0" applyNumberFormat="0" applyProtection="0">
      <alignment horizontal="left" vertical="center" indent="1"/>
    </xf>
    <xf numFmtId="4" fontId="168" fillId="124" borderId="0" applyNumberFormat="0" applyProtection="0">
      <alignment horizontal="left" vertical="center" indent="1"/>
    </xf>
    <xf numFmtId="4" fontId="168" fillId="124" borderId="0" applyNumberFormat="0" applyProtection="0">
      <alignment horizontal="left" vertical="center" indent="1"/>
    </xf>
    <xf numFmtId="4" fontId="168" fillId="124" borderId="0" applyNumberFormat="0" applyProtection="0">
      <alignment horizontal="left" vertical="center" indent="1"/>
    </xf>
    <xf numFmtId="0" fontId="68" fillId="0" borderId="0"/>
    <xf numFmtId="0" fontId="8" fillId="0" borderId="0"/>
    <xf numFmtId="0" fontId="8" fillId="0" borderId="0"/>
    <xf numFmtId="0" fontId="68" fillId="0" borderId="0"/>
    <xf numFmtId="4" fontId="169" fillId="100" borderId="81" applyNumberFormat="0" applyProtection="0">
      <alignment horizontal="right" vertical="center"/>
    </xf>
    <xf numFmtId="4" fontId="169" fillId="100" borderId="81" applyNumberFormat="0" applyProtection="0">
      <alignment horizontal="right" vertical="center"/>
    </xf>
    <xf numFmtId="4" fontId="169" fillId="119" borderId="83" applyNumberFormat="0" applyProtection="0">
      <alignment horizontal="righ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4" fontId="169" fillId="100" borderId="81" applyNumberFormat="0" applyProtection="0">
      <alignment horizontal="right" vertical="center"/>
    </xf>
    <xf numFmtId="4" fontId="169" fillId="100" borderId="81" applyNumberFormat="0" applyProtection="0">
      <alignment horizontal="right" vertical="center"/>
    </xf>
    <xf numFmtId="4" fontId="169" fillId="100" borderId="81" applyNumberFormat="0" applyProtection="0">
      <alignment horizontal="right" vertical="center"/>
    </xf>
    <xf numFmtId="4" fontId="169" fillId="100" borderId="81" applyNumberFormat="0" applyProtection="0">
      <alignment horizontal="right" vertical="center"/>
    </xf>
    <xf numFmtId="4" fontId="169" fillId="100" borderId="81" applyNumberFormat="0" applyProtection="0">
      <alignment horizontal="right" vertical="center"/>
    </xf>
    <xf numFmtId="4" fontId="169" fillId="100" borderId="81" applyNumberFormat="0" applyProtection="0">
      <alignment horizontal="right" vertical="center"/>
    </xf>
    <xf numFmtId="0" fontId="68" fillId="0" borderId="0"/>
    <xf numFmtId="39" fontId="8" fillId="125" borderId="0"/>
    <xf numFmtId="38" fontId="8" fillId="126" borderId="0" applyNumberFormat="0" applyFont="0" applyBorder="0" applyAlignment="0" applyProtection="0"/>
    <xf numFmtId="39" fontId="8" fillId="125" borderId="0"/>
    <xf numFmtId="39" fontId="8" fillId="125"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39" fontId="8" fillId="125" borderId="0"/>
    <xf numFmtId="39" fontId="8" fillId="125" borderId="0"/>
    <xf numFmtId="0" fontId="8" fillId="0" borderId="0"/>
    <xf numFmtId="0" fontId="68" fillId="0" borderId="0"/>
    <xf numFmtId="0" fontId="8" fillId="0" borderId="0"/>
    <xf numFmtId="0" fontId="68" fillId="0" borderId="0"/>
    <xf numFmtId="39" fontId="8" fillId="125" borderId="0"/>
    <xf numFmtId="39" fontId="8" fillId="125" borderId="0"/>
    <xf numFmtId="0" fontId="8" fillId="0" borderId="0"/>
    <xf numFmtId="0" fontId="8" fillId="0" borderId="0"/>
    <xf numFmtId="0" fontId="68" fillId="0" borderId="0"/>
    <xf numFmtId="0" fontId="8" fillId="0" borderId="0"/>
    <xf numFmtId="0" fontId="68" fillId="0" borderId="0"/>
    <xf numFmtId="39" fontId="8" fillId="125" borderId="0"/>
    <xf numFmtId="0" fontId="8" fillId="0" borderId="0"/>
    <xf numFmtId="0" fontId="68" fillId="0" borderId="0"/>
    <xf numFmtId="0" fontId="8" fillId="0" borderId="0"/>
    <xf numFmtId="0" fontId="68" fillId="0" borderId="0"/>
    <xf numFmtId="39" fontId="8" fillId="125" borderId="0"/>
    <xf numFmtId="39" fontId="8" fillId="125" borderId="0"/>
    <xf numFmtId="0" fontId="8" fillId="0" borderId="0"/>
    <xf numFmtId="0" fontId="68" fillId="0" borderId="0"/>
    <xf numFmtId="0" fontId="8" fillId="0" borderId="0"/>
    <xf numFmtId="0" fontId="68" fillId="0" borderId="0"/>
    <xf numFmtId="39" fontId="8" fillId="125" borderId="0"/>
    <xf numFmtId="39" fontId="8" fillId="125"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39" fontId="8" fillId="125" borderId="0"/>
    <xf numFmtId="0" fontId="170" fillId="0" borderId="0" applyNumberFormat="0" applyFill="0" applyBorder="0" applyAlignment="0" applyProtection="0"/>
    <xf numFmtId="0" fontId="8" fillId="0" borderId="0"/>
    <xf numFmtId="0" fontId="8" fillId="0" borderId="0"/>
    <xf numFmtId="0" fontId="68" fillId="0" borderId="0"/>
    <xf numFmtId="38" fontId="53" fillId="0" borderId="86"/>
    <xf numFmtId="38" fontId="53" fillId="0" borderId="86"/>
    <xf numFmtId="38" fontId="53" fillId="0" borderId="86"/>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8" fontId="53" fillId="0" borderId="86"/>
    <xf numFmtId="38" fontId="53" fillId="0" borderId="86"/>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8" fontId="53" fillId="0" borderId="86"/>
    <xf numFmtId="38" fontId="53" fillId="0" borderId="86"/>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38" fontId="53" fillId="0" borderId="86"/>
    <xf numFmtId="38" fontId="53" fillId="0" borderId="86"/>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38" fontId="53" fillId="0" borderId="86"/>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0" fontId="8" fillId="0" borderId="0"/>
    <xf numFmtId="0" fontId="8" fillId="0" borderId="0"/>
    <xf numFmtId="0" fontId="68" fillId="0" borderId="0"/>
    <xf numFmtId="0" fontId="8" fillId="0" borderId="0"/>
    <xf numFmtId="38" fontId="87" fillId="0" borderId="2"/>
    <xf numFmtId="38" fontId="87" fillId="0" borderId="2"/>
    <xf numFmtId="38" fontId="87" fillId="0" borderId="2"/>
    <xf numFmtId="38" fontId="87" fillId="0" borderId="2"/>
    <xf numFmtId="38" fontId="87" fillId="0" borderId="2"/>
    <xf numFmtId="38" fontId="87" fillId="0" borderId="2"/>
    <xf numFmtId="0" fontId="68" fillId="0" borderId="0"/>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0" fontId="8" fillId="0" borderId="0"/>
    <xf numFmtId="38" fontId="87" fillId="0" borderId="2"/>
    <xf numFmtId="38" fontId="87" fillId="0" borderId="2"/>
    <xf numFmtId="38" fontId="87" fillId="0" borderId="2"/>
    <xf numFmtId="0" fontId="68" fillId="0" borderId="0"/>
    <xf numFmtId="0" fontId="8" fillId="0" borderId="0"/>
    <xf numFmtId="0" fontId="8" fillId="0" borderId="0"/>
    <xf numFmtId="0" fontId="68" fillId="0" borderId="0"/>
    <xf numFmtId="0" fontId="8" fillId="0" borderId="0"/>
    <xf numFmtId="38" fontId="87" fillId="0" borderId="2"/>
    <xf numFmtId="38" fontId="87" fillId="0" borderId="2"/>
    <xf numFmtId="38" fontId="87" fillId="0" borderId="2"/>
    <xf numFmtId="0" fontId="68" fillId="0" borderId="0"/>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0" fontId="8" fillId="0" borderId="0"/>
    <xf numFmtId="0" fontId="8" fillId="0" borderId="0"/>
    <xf numFmtId="38" fontId="87" fillId="0" borderId="2"/>
    <xf numFmtId="0" fontId="68" fillId="0" borderId="0"/>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38" fontId="87" fillId="0" borderId="2"/>
    <xf numFmtId="0" fontId="8" fillId="0" borderId="0"/>
    <xf numFmtId="38" fontId="87" fillId="0" borderId="2"/>
    <xf numFmtId="38" fontId="87" fillId="0" borderId="2"/>
    <xf numFmtId="38" fontId="87" fillId="0" borderId="2"/>
    <xf numFmtId="38" fontId="87" fillId="0" borderId="2"/>
    <xf numFmtId="38" fontId="87" fillId="0" borderId="2"/>
    <xf numFmtId="0" fontId="68" fillId="0" borderId="0"/>
    <xf numFmtId="39" fontId="149" fillId="127" borderId="0"/>
    <xf numFmtId="39" fontId="8" fillId="127"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183"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68" fillId="0" borderId="0"/>
    <xf numFmtId="0" fontId="8" fillId="0" borderId="0"/>
    <xf numFmtId="0" fontId="68" fillId="0" borderId="0"/>
    <xf numFmtId="182"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166" fontId="8" fillId="0" borderId="0">
      <alignment horizontal="left" wrapText="1"/>
    </xf>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68" fillId="0" borderId="0"/>
    <xf numFmtId="182" fontId="8" fillId="0" borderId="0">
      <alignment horizontal="left" wrapText="1"/>
    </xf>
    <xf numFmtId="0" fontId="8" fillId="0" borderId="0"/>
    <xf numFmtId="0" fontId="68" fillId="0" borderId="0"/>
    <xf numFmtId="183" fontId="8" fillId="0" borderId="0">
      <alignment horizontal="left" wrapText="1"/>
    </xf>
    <xf numFmtId="183" fontId="8" fillId="0" borderId="0">
      <alignment horizontal="left" wrapText="1"/>
    </xf>
    <xf numFmtId="0" fontId="68" fillId="0" borderId="0"/>
    <xf numFmtId="183" fontId="8" fillId="0" borderId="0">
      <alignment horizontal="left" wrapText="1"/>
    </xf>
    <xf numFmtId="183" fontId="8" fillId="0" borderId="0">
      <alignment horizontal="left" wrapText="1"/>
    </xf>
    <xf numFmtId="0" fontId="68" fillId="0" borderId="0"/>
    <xf numFmtId="182" fontId="8" fillId="0" borderId="0">
      <alignment horizontal="left" wrapText="1"/>
    </xf>
    <xf numFmtId="166" fontId="8" fillId="0" borderId="0">
      <alignment horizontal="left" wrapText="1"/>
    </xf>
    <xf numFmtId="166" fontId="8" fillId="0" borderId="0">
      <alignment horizontal="left" wrapText="1"/>
    </xf>
    <xf numFmtId="171"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8" fillId="0" borderId="0">
      <alignment horizontal="left" wrapText="1"/>
    </xf>
    <xf numFmtId="169"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66" fontId="8" fillId="0" borderId="0">
      <alignment horizontal="left" wrapText="1"/>
    </xf>
    <xf numFmtId="166"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222" fontId="8" fillId="0" borderId="0">
      <alignment horizontal="left" wrapText="1"/>
    </xf>
    <xf numFmtId="222" fontId="8" fillId="0" borderId="0">
      <alignment horizontal="left" wrapText="1"/>
    </xf>
    <xf numFmtId="0" fontId="8" fillId="0" borderId="0"/>
    <xf numFmtId="0" fontId="8" fillId="0" borderId="0"/>
    <xf numFmtId="0" fontId="68" fillId="0" borderId="0"/>
    <xf numFmtId="0" fontId="8" fillId="0" borderId="0"/>
    <xf numFmtId="0" fontId="68" fillId="0" borderId="0"/>
    <xf numFmtId="182"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171"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0" fontId="8" fillId="0" borderId="0">
      <alignment horizontal="left" wrapText="1"/>
    </xf>
    <xf numFmtId="171"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69" fontId="8" fillId="0" borderId="0">
      <alignment horizontal="left" wrapText="1"/>
    </xf>
    <xf numFmtId="169"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68" fillId="0" borderId="0"/>
    <xf numFmtId="171" fontId="8" fillId="0"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83" fontId="8" fillId="0" borderId="0">
      <alignment horizontal="left" wrapText="1"/>
    </xf>
    <xf numFmtId="183" fontId="8" fillId="0" borderId="0">
      <alignment horizontal="lef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66" fontId="8" fillId="0" borderId="0">
      <alignment horizontal="left"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lignment horizontal="left"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8" fillId="0" borderId="0"/>
    <xf numFmtId="0" fontId="8" fillId="0" borderId="0"/>
    <xf numFmtId="0" fontId="68" fillId="0" borderId="0"/>
    <xf numFmtId="0" fontId="8" fillId="0" borderId="0"/>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68" fillId="0" borderId="0"/>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7" fillId="128" borderId="87" applyNumberFormat="0" applyProtection="0">
      <alignment horizontal="center" wrapText="1"/>
    </xf>
    <xf numFmtId="0" fontId="68" fillId="0" borderId="0"/>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8" fillId="0" borderId="0"/>
    <xf numFmtId="0" fontId="8" fillId="0" borderId="0"/>
    <xf numFmtId="0" fontId="68" fillId="0" borderId="0"/>
    <xf numFmtId="0" fontId="8" fillId="0" borderId="0"/>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68" fillId="0" borderId="0"/>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7" fillId="128" borderId="88" applyNumberFormat="0" applyAlignment="0" applyProtection="0">
      <alignment wrapText="1"/>
    </xf>
    <xf numFmtId="0" fontId="68" fillId="0" borderId="0"/>
    <xf numFmtId="0" fontId="8" fillId="129" borderId="0" applyNumberFormat="0" applyBorder="0">
      <alignment horizontal="center" wrapText="1"/>
    </xf>
    <xf numFmtId="0" fontId="8" fillId="129" borderId="0" applyNumberFormat="0" applyBorder="0">
      <alignment horizontal="center" wrapText="1"/>
    </xf>
    <xf numFmtId="0" fontId="8" fillId="0" borderId="0"/>
    <xf numFmtId="0" fontId="68" fillId="0" borderId="0"/>
    <xf numFmtId="0" fontId="8" fillId="0" borderId="0"/>
    <xf numFmtId="0" fontId="68" fillId="0" borderId="0"/>
    <xf numFmtId="0" fontId="8" fillId="130" borderId="89" applyNumberFormat="0">
      <alignment wrapText="1"/>
    </xf>
    <xf numFmtId="0" fontId="8" fillId="130" borderId="89" applyNumberFormat="0">
      <alignment wrapText="1"/>
    </xf>
    <xf numFmtId="0" fontId="8" fillId="0" borderId="0"/>
    <xf numFmtId="0" fontId="8" fillId="130" borderId="89" applyNumberFormat="0">
      <alignment wrapText="1"/>
    </xf>
    <xf numFmtId="0" fontId="8" fillId="130" borderId="89" applyNumberFormat="0">
      <alignment wrapText="1"/>
    </xf>
    <xf numFmtId="0" fontId="8" fillId="130" borderId="89" applyNumberFormat="0">
      <alignment wrapText="1"/>
    </xf>
    <xf numFmtId="0" fontId="68" fillId="0" borderId="0"/>
    <xf numFmtId="0" fontId="8" fillId="130" borderId="89" applyNumberFormat="0">
      <alignment wrapText="1"/>
    </xf>
    <xf numFmtId="0" fontId="8" fillId="130" borderId="89" applyNumberFormat="0">
      <alignment wrapText="1"/>
    </xf>
    <xf numFmtId="0" fontId="8" fillId="130" borderId="89" applyNumberFormat="0">
      <alignment wrapText="1"/>
    </xf>
    <xf numFmtId="0" fontId="68" fillId="0" borderId="0"/>
    <xf numFmtId="0" fontId="8" fillId="0" borderId="0"/>
    <xf numFmtId="0" fontId="8" fillId="130" borderId="89" applyNumberFormat="0">
      <alignment wrapText="1"/>
    </xf>
    <xf numFmtId="0" fontId="8" fillId="130" borderId="89" applyNumberFormat="0">
      <alignment wrapText="1"/>
    </xf>
    <xf numFmtId="0" fontId="8" fillId="130" borderId="89" applyNumberFormat="0">
      <alignment wrapText="1"/>
    </xf>
    <xf numFmtId="0" fontId="68" fillId="0" borderId="0"/>
    <xf numFmtId="0" fontId="8" fillId="130" borderId="89" applyNumberFormat="0">
      <alignment wrapText="1"/>
    </xf>
    <xf numFmtId="0" fontId="8" fillId="130" borderId="89" applyNumberFormat="0">
      <alignment wrapText="1"/>
    </xf>
    <xf numFmtId="0" fontId="8" fillId="130" borderId="89" applyNumberFormat="0">
      <alignment wrapText="1"/>
    </xf>
    <xf numFmtId="0" fontId="68" fillId="0" borderId="0"/>
    <xf numFmtId="0" fontId="8" fillId="130" borderId="0" applyNumberFormat="0" applyBorder="0">
      <alignment wrapText="1"/>
    </xf>
    <xf numFmtId="0" fontId="8" fillId="130" borderId="0" applyNumberFormat="0" applyBorder="0">
      <alignment wrapText="1"/>
    </xf>
    <xf numFmtId="0" fontId="8" fillId="0" borderId="0"/>
    <xf numFmtId="0" fontId="68" fillId="0" borderId="0"/>
    <xf numFmtId="0" fontId="8" fillId="0" borderId="0"/>
    <xf numFmtId="0" fontId="68" fillId="0" borderId="0"/>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xf numFmtId="0" fontId="68" fillId="0" borderId="0"/>
    <xf numFmtId="0" fontId="8" fillId="0" borderId="0"/>
    <xf numFmtId="0" fontId="68" fillId="0" borderId="0"/>
    <xf numFmtId="223" fontId="8" fillId="0" borderId="0" applyFill="0" applyBorder="0" applyAlignment="0" applyProtection="0">
      <alignment wrapText="1"/>
    </xf>
    <xf numFmtId="223" fontId="8" fillId="0" borderId="0" applyFill="0" applyBorder="0" applyAlignment="0" applyProtection="0">
      <alignment wrapText="1"/>
    </xf>
    <xf numFmtId="0" fontId="8" fillId="0" borderId="0"/>
    <xf numFmtId="0" fontId="68" fillId="0" borderId="0"/>
    <xf numFmtId="0" fontId="8" fillId="0" borderId="0"/>
    <xf numFmtId="0" fontId="68" fillId="0" borderId="0"/>
    <xf numFmtId="224" fontId="8" fillId="0" borderId="0" applyFill="0" applyBorder="0" applyAlignment="0" applyProtection="0">
      <alignment wrapText="1"/>
    </xf>
    <xf numFmtId="224" fontId="8" fillId="0" borderId="0" applyFill="0" applyBorder="0" applyAlignment="0" applyProtection="0">
      <alignment wrapText="1"/>
    </xf>
    <xf numFmtId="0" fontId="8" fillId="0" borderId="0"/>
    <xf numFmtId="0" fontId="68" fillId="0" borderId="0"/>
    <xf numFmtId="0" fontId="8" fillId="0" borderId="0"/>
    <xf numFmtId="0" fontId="68" fillId="0" borderId="0"/>
    <xf numFmtId="224" fontId="8" fillId="0" borderId="0" applyFill="0" applyBorder="0" applyAlignment="0" applyProtection="0">
      <alignment wrapText="1"/>
    </xf>
    <xf numFmtId="224" fontId="8" fillId="0" borderId="0" applyFill="0" applyBorder="0" applyAlignment="0" applyProtection="0">
      <alignmen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applyNumberFormat="0" applyFill="0" applyBorder="0">
      <alignment horizontal="right" wrapText="1"/>
    </xf>
    <xf numFmtId="0" fontId="8" fillId="0" borderId="0" applyNumberFormat="0" applyFill="0" applyBorder="0">
      <alignment horizontal="right" wrapText="1"/>
    </xf>
    <xf numFmtId="0" fontId="8" fillId="0" borderId="0"/>
    <xf numFmtId="0" fontId="68" fillId="0" borderId="0"/>
    <xf numFmtId="0" fontId="8" fillId="0" borderId="0"/>
    <xf numFmtId="0" fontId="68" fillId="0" borderId="0"/>
    <xf numFmtId="17" fontId="8" fillId="0" borderId="0" applyFill="0" applyBorder="0">
      <alignment horizontal="right" wrapText="1"/>
    </xf>
    <xf numFmtId="17" fontId="8" fillId="0" borderId="0" applyFill="0" applyBorder="0">
      <alignment horizontal="right" wrapText="1"/>
    </xf>
    <xf numFmtId="0" fontId="8" fillId="0" borderId="0"/>
    <xf numFmtId="0" fontId="68" fillId="0" borderId="0"/>
    <xf numFmtId="0" fontId="8" fillId="0" borderId="0"/>
    <xf numFmtId="0" fontId="68" fillId="0" borderId="0"/>
    <xf numFmtId="8" fontId="8" fillId="0" borderId="0" applyFill="0" applyBorder="0" applyAlignment="0" applyProtection="0">
      <alignment wrapText="1"/>
    </xf>
    <xf numFmtId="8" fontId="8" fillId="0" borderId="0" applyFill="0" applyBorder="0" applyAlignment="0" applyProtection="0">
      <alignment wrapText="1"/>
    </xf>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 fillId="0" borderId="0" applyNumberFormat="0" applyFill="0" applyBorder="0">
      <alignment horizontal="center"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 fillId="0" borderId="0" applyNumberFormat="0" applyFill="0" applyBorder="0">
      <alignment horizontal="center"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 fillId="0" borderId="0" applyNumberFormat="0" applyFill="0" applyBorder="0">
      <alignment horizontal="center" wrapText="1"/>
    </xf>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51" fillId="0" borderId="0" applyNumberFormat="0" applyBorder="0" applyAlignment="0"/>
    <xf numFmtId="0" fontId="51" fillId="0" borderId="0" applyNumberFormat="0" applyBorder="0" applyAlignment="0"/>
    <xf numFmtId="0" fontId="68" fillId="0" borderId="0"/>
    <xf numFmtId="0" fontId="171" fillId="0" borderId="0" applyNumberFormat="0" applyBorder="0" applyAlignment="0"/>
    <xf numFmtId="0" fontId="171" fillId="0" borderId="0" applyNumberFormat="0" applyBorder="0" applyAlignment="0"/>
    <xf numFmtId="0" fontId="68" fillId="0" borderId="0"/>
    <xf numFmtId="0" fontId="162" fillId="0" borderId="0" applyNumberFormat="0" applyBorder="0" applyAlignment="0"/>
    <xf numFmtId="0" fontId="162" fillId="0" borderId="0" applyNumberFormat="0" applyBorder="0" applyAlignment="0"/>
    <xf numFmtId="0" fontId="68" fillId="0" borderId="0"/>
    <xf numFmtId="0" fontId="172" fillId="0" borderId="0"/>
    <xf numFmtId="0" fontId="173" fillId="0" borderId="0"/>
    <xf numFmtId="0" fontId="72" fillId="0" borderId="0"/>
    <xf numFmtId="221" fontId="174" fillId="0" borderId="0"/>
    <xf numFmtId="195" fontId="26" fillId="0" borderId="0"/>
    <xf numFmtId="0" fontId="175" fillId="0" borderId="0"/>
    <xf numFmtId="0" fontId="122" fillId="0" borderId="90"/>
    <xf numFmtId="0" fontId="122" fillId="0" borderId="90"/>
    <xf numFmtId="0" fontId="68" fillId="0" borderId="0"/>
    <xf numFmtId="40" fontId="176" fillId="0" borderId="0" applyBorder="0">
      <alignment horizontal="right"/>
    </xf>
    <xf numFmtId="41" fontId="177" fillId="94"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8" fillId="0" borderId="0"/>
    <xf numFmtId="0" fontId="8" fillId="0" borderId="0"/>
    <xf numFmtId="0" fontId="68" fillId="0" borderId="0"/>
    <xf numFmtId="0" fontId="68" fillId="0" borderId="0"/>
    <xf numFmtId="0" fontId="68" fillId="0" borderId="0"/>
    <xf numFmtId="0" fontId="68" fillId="0" borderId="0"/>
    <xf numFmtId="0" fontId="8" fillId="0" borderId="0"/>
    <xf numFmtId="0" fontId="8" fillId="0" borderId="0"/>
    <xf numFmtId="0" fontId="68" fillId="0" borderId="0"/>
    <xf numFmtId="0" fontId="68" fillId="0" borderId="0"/>
    <xf numFmtId="0" fontId="68" fillId="0" borderId="0"/>
    <xf numFmtId="0" fontId="68" fillId="0" borderId="0"/>
    <xf numFmtId="221" fontId="178" fillId="131" borderId="0" applyFont="0" applyBorder="0" applyAlignment="0">
      <alignment vertical="top" wrapText="1"/>
    </xf>
    <xf numFmtId="221" fontId="179" fillId="131" borderId="91" applyBorder="0">
      <alignment horizontal="right" vertical="top" wrapText="1"/>
    </xf>
    <xf numFmtId="221" fontId="179" fillId="131" borderId="91" applyBorder="0">
      <alignment horizontal="righ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8" fillId="102" borderId="0" applyNumberFormat="0" applyBorder="0" applyProtection="0">
      <alignment vertical="top" wrapText="1"/>
    </xf>
    <xf numFmtId="0" fontId="8" fillId="102" borderId="0" applyNumberFormat="0" applyBorder="0" applyProtection="0">
      <alignment vertical="top" wrapText="1"/>
    </xf>
    <xf numFmtId="0" fontId="8" fillId="102" borderId="0" applyNumberFormat="0" applyBorder="0" applyProtection="0">
      <alignment vertical="top" wrapText="1"/>
    </xf>
    <xf numFmtId="0" fontId="68" fillId="0" borderId="0"/>
    <xf numFmtId="0" fontId="68" fillId="0" borderId="0"/>
    <xf numFmtId="0" fontId="180"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49" fontId="8" fillId="132" borderId="0" applyFont="0" applyBorder="0" applyAlignment="0" applyProtection="0"/>
    <xf numFmtId="49" fontId="8" fillId="132" borderId="0" applyFont="0" applyBorder="0" applyAlignment="0" applyProtection="0"/>
    <xf numFmtId="49" fontId="8" fillId="132" borderId="0" applyFont="0" applyBorder="0" applyAlignment="0" applyProtection="0"/>
    <xf numFmtId="0" fontId="68" fillId="0" borderId="0"/>
    <xf numFmtId="0" fontId="68" fillId="0" borderId="0"/>
    <xf numFmtId="0" fontId="181" fillId="0" borderId="0" applyFill="0" applyBorder="0" applyProtection="0">
      <alignment horizontal="left" vertical="top"/>
    </xf>
    <xf numFmtId="0" fontId="39"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70" fillId="0" borderId="0" applyNumberFormat="0" applyFill="0" applyBorder="0" applyAlignment="0" applyProtection="0"/>
    <xf numFmtId="0" fontId="182" fillId="0" borderId="0" applyNumberFormat="0" applyFill="0" applyBorder="0" applyAlignment="0" applyProtection="0"/>
    <xf numFmtId="0" fontId="170"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7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70"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182" fillId="0" borderId="0" applyNumberFormat="0" applyFill="0" applyBorder="0" applyAlignment="0" applyProtection="0"/>
    <xf numFmtId="0" fontId="17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182"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39"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8" fillId="0" borderId="0"/>
    <xf numFmtId="0" fontId="8" fillId="0" borderId="0"/>
    <xf numFmtId="0" fontId="8" fillId="0" borderId="0"/>
    <xf numFmtId="0" fontId="68" fillId="0" borderId="0"/>
    <xf numFmtId="0" fontId="8"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68" fillId="0" borderId="0"/>
    <xf numFmtId="0" fontId="8" fillId="0" borderId="0"/>
    <xf numFmtId="0" fontId="8" fillId="0" borderId="0"/>
    <xf numFmtId="0" fontId="170" fillId="0" borderId="0" applyNumberFormat="0" applyFill="0" applyBorder="0" applyAlignment="0" applyProtection="0"/>
    <xf numFmtId="0" fontId="68" fillId="0" borderId="0"/>
    <xf numFmtId="0" fontId="170" fillId="0" borderId="0" applyNumberFormat="0" applyFill="0" applyBorder="0" applyAlignment="0" applyProtection="0"/>
    <xf numFmtId="0" fontId="170" fillId="0" borderId="0" applyNumberFormat="0" applyFill="0" applyBorder="0" applyAlignment="0" applyProtection="0"/>
    <xf numFmtId="225" fontId="183" fillId="94" borderId="0">
      <alignment horizontal="lef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7" fillId="94" borderId="0">
      <alignment horizontal="left" wrapText="1"/>
    </xf>
    <xf numFmtId="0" fontId="7" fillId="94" borderId="0">
      <alignment horizontal="left" wrapText="1"/>
    </xf>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84" fillId="0" borderId="0">
      <alignment horizontal="left" vertical="center"/>
    </xf>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90" fontId="57" fillId="0" borderId="0"/>
    <xf numFmtId="0" fontId="2" fillId="0" borderId="54" applyNumberFormat="0" applyFill="0" applyAlignment="0" applyProtection="0"/>
    <xf numFmtId="0" fontId="110" fillId="0" borderId="92" applyNumberFormat="0" applyFill="0" applyAlignment="0" applyProtection="0"/>
    <xf numFmtId="0" fontId="110" fillId="0" borderId="92" applyNumberFormat="0" applyFill="0" applyAlignment="0" applyProtection="0"/>
    <xf numFmtId="0" fontId="110" fillId="0" borderId="92" applyNumberFormat="0" applyFill="0" applyAlignment="0" applyProtection="0"/>
    <xf numFmtId="0" fontId="2" fillId="0" borderId="54" applyNumberFormat="0" applyFill="0" applyAlignment="0" applyProtection="0"/>
    <xf numFmtId="0" fontId="2" fillId="0" borderId="54" applyNumberFormat="0" applyFill="0" applyAlignment="0" applyProtection="0"/>
    <xf numFmtId="0" fontId="101" fillId="0" borderId="93" applyNumberFormat="0" applyFont="0" applyFill="0" applyAlignment="0" applyProtection="0"/>
    <xf numFmtId="0" fontId="110" fillId="0" borderId="92" applyNumberFormat="0" applyFill="0" applyAlignment="0" applyProtection="0"/>
    <xf numFmtId="0" fontId="101" fillId="0" borderId="93" applyNumberFormat="0" applyFont="0" applyFill="0" applyAlignment="0" applyProtection="0"/>
    <xf numFmtId="0" fontId="110" fillId="0" borderId="92" applyNumberFormat="0" applyFill="0" applyAlignment="0" applyProtection="0"/>
    <xf numFmtId="0" fontId="110" fillId="0" borderId="94" applyNumberFormat="0" applyFill="0" applyAlignment="0" applyProtection="0"/>
    <xf numFmtId="0" fontId="110" fillId="0" borderId="94" applyNumberFormat="0" applyFill="0" applyAlignment="0" applyProtection="0"/>
    <xf numFmtId="0" fontId="101" fillId="0" borderId="93" applyNumberFormat="0" applyFont="0" applyFill="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110" fillId="0" borderId="94" applyNumberFormat="0" applyFill="0" applyAlignment="0" applyProtection="0"/>
    <xf numFmtId="0" fontId="110" fillId="0" borderId="94" applyNumberFormat="0" applyFill="0" applyAlignment="0" applyProtection="0"/>
    <xf numFmtId="0" fontId="110" fillId="0" borderId="94" applyNumberFormat="0" applyFill="0" applyAlignment="0" applyProtection="0"/>
    <xf numFmtId="0" fontId="110" fillId="0" borderId="94" applyNumberFormat="0" applyFill="0" applyAlignment="0" applyProtection="0"/>
    <xf numFmtId="0" fontId="68" fillId="0" borderId="0"/>
    <xf numFmtId="0" fontId="2" fillId="0" borderId="95" applyNumberFormat="0" applyFill="0" applyAlignment="0" applyProtection="0"/>
    <xf numFmtId="0" fontId="2" fillId="0" borderId="95"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2" fillId="0" borderId="95" applyNumberFormat="0" applyFill="0" applyAlignment="0" applyProtection="0"/>
    <xf numFmtId="0" fontId="2" fillId="0" borderId="95" applyNumberFormat="0" applyFill="0" applyAlignment="0" applyProtection="0"/>
    <xf numFmtId="0" fontId="2" fillId="0" borderId="95" applyNumberFormat="0" applyFill="0" applyAlignment="0" applyProtection="0"/>
    <xf numFmtId="0" fontId="2" fillId="0" borderId="95" applyNumberFormat="0" applyFill="0" applyAlignment="0" applyProtection="0"/>
    <xf numFmtId="0" fontId="68" fillId="0" borderId="0"/>
    <xf numFmtId="0" fontId="110" fillId="0" borderId="95" applyNumberFormat="0" applyFill="0" applyAlignment="0" applyProtection="0"/>
    <xf numFmtId="0" fontId="110" fillId="0" borderId="95" applyNumberFormat="0" applyFill="0" applyAlignment="0" applyProtection="0"/>
    <xf numFmtId="0" fontId="8" fillId="0" borderId="0"/>
    <xf numFmtId="0" fontId="8" fillId="0" borderId="0"/>
    <xf numFmtId="0" fontId="68" fillId="0" borderId="0"/>
    <xf numFmtId="0" fontId="8" fillId="0" borderId="0"/>
    <xf numFmtId="0" fontId="110" fillId="0" borderId="95" applyNumberFormat="0" applyFill="0" applyAlignment="0" applyProtection="0"/>
    <xf numFmtId="0" fontId="110" fillId="0" borderId="95" applyNumberFormat="0" applyFill="0" applyAlignment="0" applyProtection="0"/>
    <xf numFmtId="0" fontId="110" fillId="0" borderId="95" applyNumberFormat="0" applyFill="0" applyAlignment="0" applyProtection="0"/>
    <xf numFmtId="0" fontId="110" fillId="0" borderId="95" applyNumberFormat="0" applyFill="0" applyAlignment="0" applyProtection="0"/>
    <xf numFmtId="0" fontId="110" fillId="0" borderId="95" applyNumberFormat="0" applyFill="0" applyAlignment="0" applyProtection="0"/>
    <xf numFmtId="0" fontId="110" fillId="0" borderId="95" applyNumberFormat="0" applyFill="0" applyAlignment="0" applyProtection="0"/>
    <xf numFmtId="0" fontId="68" fillId="0" borderId="0"/>
    <xf numFmtId="0" fontId="8" fillId="0" borderId="0"/>
    <xf numFmtId="0" fontId="8" fillId="0" borderId="0"/>
    <xf numFmtId="0" fontId="68" fillId="0" borderId="0"/>
    <xf numFmtId="0" fontId="8" fillId="0" borderId="0"/>
    <xf numFmtId="0" fontId="110" fillId="0" borderId="92" applyNumberFormat="0" applyFill="0" applyAlignment="0" applyProtection="0"/>
    <xf numFmtId="0" fontId="110" fillId="0" borderId="92" applyNumberFormat="0" applyFill="0" applyAlignment="0" applyProtection="0"/>
    <xf numFmtId="0" fontId="110" fillId="0" borderId="92" applyNumberFormat="0" applyFill="0" applyAlignment="0" applyProtection="0"/>
    <xf numFmtId="0" fontId="68" fillId="0" borderId="0"/>
    <xf numFmtId="0" fontId="101" fillId="0" borderId="93" applyNumberFormat="0" applyFont="0" applyFill="0" applyAlignment="0" applyProtection="0"/>
    <xf numFmtId="0" fontId="8" fillId="0" borderId="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01" fillId="0" borderId="93" applyNumberFormat="0" applyFont="0" applyFill="0" applyAlignment="0" applyProtection="0"/>
    <xf numFmtId="0" fontId="101" fillId="0" borderId="93" applyNumberFormat="0" applyFont="0" applyFill="0" applyAlignment="0" applyProtection="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2" fillId="0" borderId="54" applyNumberFormat="0" applyFill="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101" fillId="0" borderId="93" applyNumberFormat="0" applyFont="0" applyFill="0" applyAlignment="0" applyProtection="0"/>
    <xf numFmtId="0" fontId="101" fillId="0" borderId="93" applyNumberFormat="0" applyFont="0" applyFill="0" applyAlignment="0" applyProtection="0"/>
    <xf numFmtId="0" fontId="101" fillId="0" borderId="93" applyNumberFormat="0" applyFont="0" applyFill="0" applyAlignment="0" applyProtection="0"/>
    <xf numFmtId="0" fontId="101" fillId="0" borderId="93" applyNumberFormat="0" applyFont="0" applyFill="0" applyAlignment="0" applyProtection="0"/>
    <xf numFmtId="0" fontId="101" fillId="0" borderId="93" applyNumberFormat="0" applyFont="0" applyFill="0" applyAlignment="0" applyProtection="0"/>
    <xf numFmtId="0" fontId="68" fillId="0" borderId="0"/>
    <xf numFmtId="0" fontId="8" fillId="0" borderId="0"/>
    <xf numFmtId="0" fontId="8" fillId="0" borderId="0"/>
    <xf numFmtId="0" fontId="101" fillId="0" borderId="93" applyNumberFormat="0" applyFont="0" applyFill="0" applyAlignment="0" applyProtection="0"/>
    <xf numFmtId="0" fontId="68" fillId="0" borderId="0"/>
    <xf numFmtId="0" fontId="2" fillId="0" borderId="54" applyNumberFormat="0" applyFill="0" applyAlignment="0" applyProtection="0"/>
    <xf numFmtId="0" fontId="101" fillId="0" borderId="93" applyNumberFormat="0" applyFont="0" applyFill="0" applyAlignment="0" applyProtection="0"/>
    <xf numFmtId="0" fontId="2" fillId="0" borderId="54" applyNumberFormat="0" applyFill="0" applyAlignment="0" applyProtection="0"/>
    <xf numFmtId="0" fontId="101" fillId="0" borderId="93" applyNumberFormat="0" applyFont="0" applyFill="0" applyAlignment="0" applyProtection="0"/>
    <xf numFmtId="0" fontId="8" fillId="0" borderId="0"/>
    <xf numFmtId="0" fontId="8" fillId="0" borderId="0"/>
    <xf numFmtId="0" fontId="101" fillId="0" borderId="93" applyNumberFormat="0" applyFont="0" applyFill="0" applyAlignment="0" applyProtection="0"/>
    <xf numFmtId="0" fontId="68" fillId="0" borderId="0"/>
    <xf numFmtId="0" fontId="103" fillId="0" borderId="96"/>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190" fontId="87" fillId="0" borderId="37"/>
    <xf numFmtId="213" fontId="95" fillId="0" borderId="37" applyAlignment="0"/>
    <xf numFmtId="214" fontId="95" fillId="0" borderId="37" applyAlignment="0"/>
    <xf numFmtId="221" fontId="95" fillId="0" borderId="37" applyAlignment="0">
      <alignment horizontal="right"/>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226" fontId="156" fillId="96" borderId="12" applyBorder="0">
      <alignment horizontal="right" vertical="center"/>
      <protection locked="0"/>
    </xf>
    <xf numFmtId="0" fontId="68" fillId="0" borderId="0"/>
    <xf numFmtId="0" fontId="68" fillId="0" borderId="0"/>
    <xf numFmtId="0" fontId="3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31"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8" fillId="0" borderId="0"/>
    <xf numFmtId="0" fontId="6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0" fillId="0" borderId="0" applyNumberFormat="0" applyFill="0" applyBorder="0" applyAlignment="0" applyProtection="0"/>
    <xf numFmtId="0" fontId="8" fillId="0" borderId="0"/>
    <xf numFmtId="0" fontId="8" fillId="0" borderId="0"/>
    <xf numFmtId="0" fontId="68" fillId="0" borderId="0"/>
    <xf numFmtId="0" fontId="8" fillId="0" borderId="0"/>
    <xf numFmtId="0" fontId="8" fillId="0" borderId="0"/>
    <xf numFmtId="0" fontId="68" fillId="0" borderId="0"/>
    <xf numFmtId="0" fontId="8" fillId="0" borderId="0"/>
    <xf numFmtId="0" fontId="68" fillId="0" borderId="0"/>
    <xf numFmtId="0" fontId="140" fillId="0" borderId="0" applyNumberFormat="0" applyFill="0" applyBorder="0" applyAlignment="0" applyProtection="0"/>
    <xf numFmtId="0" fontId="8" fillId="0" borderId="0"/>
    <xf numFmtId="0" fontId="8" fillId="0" borderId="0"/>
    <xf numFmtId="0" fontId="68" fillId="0" borderId="0"/>
    <xf numFmtId="0" fontId="8" fillId="0" borderId="0"/>
    <xf numFmtId="0" fontId="68" fillId="0" borderId="0"/>
    <xf numFmtId="0" fontId="185" fillId="0" borderId="0" applyNumberFormat="0" applyFill="0" applyBorder="0" applyAlignment="0" applyProtection="0"/>
    <xf numFmtId="0" fontId="8" fillId="0" borderId="0"/>
    <xf numFmtId="0" fontId="8" fillId="0" borderId="0"/>
    <xf numFmtId="0" fontId="68" fillId="0" borderId="0"/>
    <xf numFmtId="0" fontId="8"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68" fillId="0" borderId="0"/>
    <xf numFmtId="0" fontId="31" fillId="0" borderId="0" applyNumberFormat="0" applyFill="0" applyBorder="0" applyAlignment="0" applyProtection="0"/>
    <xf numFmtId="0" fontId="140" fillId="0" borderId="0" applyNumberFormat="0" applyFill="0" applyBorder="0" applyAlignment="0" applyProtection="0"/>
    <xf numFmtId="0" fontId="3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 fontId="8" fillId="0" borderId="0">
      <alignment horizontal="center"/>
    </xf>
    <xf numFmtId="1" fontId="8" fillId="0" borderId="0">
      <alignment horizontal="center"/>
    </xf>
    <xf numFmtId="0" fontId="68" fillId="0" borderId="0"/>
    <xf numFmtId="9" fontId="1" fillId="0" borderId="0" applyFont="0" applyFill="0" applyBorder="0" applyAlignment="0" applyProtection="0"/>
  </cellStyleXfs>
  <cellXfs count="367">
    <xf numFmtId="0" fontId="0" fillId="0" borderId="0" xfId="0"/>
    <xf numFmtId="0" fontId="3" fillId="0" borderId="0" xfId="0" applyFont="1" applyFill="1" applyAlignment="1">
      <alignment horizontal="centerContinuous"/>
    </xf>
    <xf numFmtId="0" fontId="4" fillId="0" borderId="0" xfId="0" applyFont="1" applyFill="1" applyAlignment="1">
      <alignment horizontal="centerContinuous"/>
    </xf>
    <xf numFmtId="15" fontId="4" fillId="0" borderId="0" xfId="0" applyNumberFormat="1" applyFont="1" applyFill="1" applyAlignment="1">
      <alignment horizontal="centerContinuous"/>
    </xf>
    <xf numFmtId="0"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protection locked="0"/>
    </xf>
    <xf numFmtId="0" fontId="4" fillId="0" borderId="0" xfId="0" applyNumberFormat="1" applyFont="1" applyFill="1" applyAlignment="1"/>
    <xf numFmtId="0" fontId="5" fillId="0" borderId="0" xfId="0" applyNumberFormat="1" applyFont="1" applyFill="1" applyAlignment="1">
      <alignment horizontal="center"/>
    </xf>
    <xf numFmtId="0" fontId="4" fillId="0" borderId="0" xfId="0" applyNumberFormat="1" applyFont="1" applyFill="1" applyAlignment="1">
      <alignment horizontal="center"/>
    </xf>
    <xf numFmtId="0" fontId="4" fillId="0" borderId="0" xfId="0" applyNumberFormat="1" applyFont="1" applyFill="1" applyAlignment="1" applyProtection="1">
      <protection locked="0"/>
    </xf>
    <xf numFmtId="42" fontId="4" fillId="0" borderId="0" xfId="0" applyNumberFormat="1" applyFont="1" applyFill="1" applyAlignment="1" applyProtection="1">
      <alignment horizontal="center"/>
      <protection locked="0"/>
    </xf>
    <xf numFmtId="0" fontId="4" fillId="0" borderId="0" xfId="0" applyNumberFormat="1" applyFont="1" applyFill="1" applyAlignment="1" applyProtection="1">
      <alignment horizontal="center"/>
      <protection locked="0"/>
    </xf>
    <xf numFmtId="0" fontId="6" fillId="0" borderId="0" xfId="0" applyNumberFormat="1" applyFont="1" applyFill="1" applyAlignment="1">
      <alignment horizontal="center"/>
    </xf>
    <xf numFmtId="0" fontId="6" fillId="0" borderId="0" xfId="0" applyFont="1" applyFill="1" applyBorder="1" applyAlignment="1">
      <alignment horizontal="left" indent="1"/>
    </xf>
    <xf numFmtId="0" fontId="6" fillId="0" borderId="0" xfId="0" applyNumberFormat="1" applyFont="1" applyFill="1" applyAlignment="1"/>
    <xf numFmtId="164" fontId="6" fillId="0" borderId="0" xfId="0" applyNumberFormat="1" applyFont="1" applyFill="1" applyBorder="1" applyAlignment="1"/>
    <xf numFmtId="165" fontId="6" fillId="0" borderId="0" xfId="0" applyNumberFormat="1"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164" fontId="6" fillId="0" borderId="2" xfId="0" applyNumberFormat="1" applyFont="1" applyFill="1" applyBorder="1" applyAlignment="1"/>
    <xf numFmtId="0" fontId="7" fillId="0" borderId="0" xfId="0" applyNumberFormat="1" applyFont="1" applyFill="1" applyBorder="1" applyAlignment="1">
      <alignment horizontal="left" indent="1"/>
    </xf>
    <xf numFmtId="165" fontId="9" fillId="0" borderId="0" xfId="0" applyNumberFormat="1" applyFont="1" applyFill="1" applyBorder="1"/>
    <xf numFmtId="0" fontId="8" fillId="0" borderId="0" xfId="0" applyFont="1" applyFill="1" applyBorder="1"/>
    <xf numFmtId="17" fontId="7" fillId="0" borderId="1" xfId="0" applyNumberFormat="1" applyFont="1" applyFill="1" applyBorder="1" applyAlignment="1">
      <alignment horizontal="center"/>
    </xf>
    <xf numFmtId="0" fontId="10" fillId="0" borderId="0" xfId="0" applyFont="1" applyFill="1" applyBorder="1"/>
    <xf numFmtId="164" fontId="7" fillId="0" borderId="3" xfId="0" applyNumberFormat="1" applyFont="1" applyFill="1" applyBorder="1" applyAlignment="1"/>
    <xf numFmtId="0" fontId="7" fillId="0" borderId="3" xfId="0" applyNumberFormat="1" applyFont="1" applyFill="1" applyBorder="1" applyAlignment="1">
      <alignment horizontal="left" indent="1"/>
    </xf>
    <xf numFmtId="164" fontId="8" fillId="0" borderId="0" xfId="0" applyNumberFormat="1" applyFont="1" applyFill="1" applyBorder="1" applyAlignment="1"/>
    <xf numFmtId="0" fontId="8" fillId="0" borderId="0" xfId="0" applyNumberFormat="1" applyFont="1" applyFill="1" applyBorder="1" applyAlignment="1"/>
    <xf numFmtId="164" fontId="7" fillId="0" borderId="6" xfId="0" applyNumberFormat="1" applyFont="1" applyFill="1" applyBorder="1" applyAlignment="1"/>
    <xf numFmtId="164" fontId="8" fillId="0" borderId="7" xfId="0" applyNumberFormat="1" applyFont="1" applyFill="1" applyBorder="1" applyAlignment="1"/>
    <xf numFmtId="0" fontId="7" fillId="0" borderId="0" xfId="0" applyNumberFormat="1" applyFont="1" applyFill="1" applyBorder="1" applyAlignment="1">
      <alignment horizontal="center"/>
    </xf>
    <xf numFmtId="17" fontId="7" fillId="0" borderId="9" xfId="0" applyNumberFormat="1" applyFont="1" applyFill="1" applyBorder="1" applyAlignment="1">
      <alignment horizontal="center" wrapText="1"/>
    </xf>
    <xf numFmtId="0" fontId="0" fillId="0" borderId="1" xfId="0" applyFont="1" applyBorder="1" applyAlignment="1">
      <alignment horizontal="left"/>
    </xf>
    <xf numFmtId="0" fontId="11" fillId="0" borderId="0" xfId="0" applyNumberFormat="1" applyFont="1" applyFill="1" applyBorder="1" applyAlignment="1"/>
    <xf numFmtId="17" fontId="7" fillId="0" borderId="0" xfId="0" applyNumberFormat="1" applyFont="1" applyFill="1" applyBorder="1" applyAlignment="1">
      <alignment horizontal="centerContinuous" wrapText="1"/>
    </xf>
    <xf numFmtId="0" fontId="0" fillId="0" borderId="0" xfId="0" applyAlignment="1"/>
    <xf numFmtId="0" fontId="8" fillId="0" borderId="0" xfId="0" applyNumberFormat="1" applyFont="1" applyFill="1" applyBorder="1" applyAlignment="1">
      <alignment horizontal="center" wrapText="1"/>
    </xf>
    <xf numFmtId="166" fontId="12" fillId="0" borderId="0" xfId="0" applyNumberFormat="1" applyFont="1" applyFill="1" applyBorder="1" applyAlignment="1">
      <alignment horizontal="left"/>
    </xf>
    <xf numFmtId="0" fontId="13" fillId="0" borderId="0" xfId="0" applyFont="1" applyFill="1" applyBorder="1"/>
    <xf numFmtId="0" fontId="13" fillId="0" borderId="0" xfId="0" applyFont="1" applyFill="1" applyBorder="1" applyAlignment="1"/>
    <xf numFmtId="0" fontId="6" fillId="0" borderId="0" xfId="0" applyFont="1" applyAlignment="1">
      <alignment horizontal="left"/>
    </xf>
    <xf numFmtId="0" fontId="6" fillId="0" borderId="0" xfId="0" applyFont="1" applyAlignment="1">
      <alignment horizontal="right"/>
    </xf>
    <xf numFmtId="41" fontId="6" fillId="0" borderId="0" xfId="0" applyNumberFormat="1" applyFont="1" applyAlignment="1">
      <alignment horizontal="right"/>
    </xf>
    <xf numFmtId="9" fontId="6" fillId="0" borderId="0" xfId="0" applyNumberFormat="1" applyFont="1" applyAlignment="1">
      <alignment horizontal="right"/>
    </xf>
    <xf numFmtId="0" fontId="4" fillId="0" borderId="0" xfId="0" applyFont="1" applyFill="1" applyAlignment="1" applyProtection="1">
      <alignment horizontal="centerContinuous"/>
      <protection locked="0"/>
    </xf>
    <xf numFmtId="17" fontId="0" fillId="0" borderId="0" xfId="0" applyNumberFormat="1"/>
    <xf numFmtId="165" fontId="0" fillId="0" borderId="0" xfId="0" applyNumberFormat="1" applyBorder="1"/>
    <xf numFmtId="165" fontId="0" fillId="0" borderId="17" xfId="0" applyNumberFormat="1" applyFont="1" applyBorder="1"/>
    <xf numFmtId="165" fontId="0" fillId="0" borderId="12" xfId="0" applyNumberFormat="1" applyFont="1" applyBorder="1"/>
    <xf numFmtId="165" fontId="0" fillId="0" borderId="19" xfId="0" applyNumberFormat="1" applyFont="1" applyBorder="1"/>
    <xf numFmtId="17" fontId="2" fillId="3" borderId="14" xfId="0" applyNumberFormat="1" applyFont="1" applyFill="1" applyBorder="1" applyAlignment="1">
      <alignment horizontal="center"/>
    </xf>
    <xf numFmtId="17" fontId="2" fillId="3" borderId="15" xfId="0" applyNumberFormat="1" applyFont="1" applyFill="1" applyBorder="1" applyAlignment="1">
      <alignment horizontal="center"/>
    </xf>
    <xf numFmtId="17" fontId="2" fillId="3" borderId="16" xfId="0" applyNumberFormat="1" applyFont="1" applyFill="1" applyBorder="1" applyAlignment="1">
      <alignment horizontal="center"/>
    </xf>
    <xf numFmtId="43" fontId="0" fillId="0" borderId="0" xfId="0" applyNumberFormat="1" applyFont="1"/>
    <xf numFmtId="0" fontId="2" fillId="0" borderId="0" xfId="0" applyFont="1"/>
    <xf numFmtId="43" fontId="0" fillId="0" borderId="3" xfId="0" applyNumberFormat="1" applyFont="1" applyBorder="1"/>
    <xf numFmtId="17" fontId="0" fillId="4" borderId="0" xfId="0" applyNumberFormat="1" applyFill="1"/>
    <xf numFmtId="43" fontId="0" fillId="0" borderId="0" xfId="0" applyNumberFormat="1" applyFont="1" applyFill="1"/>
    <xf numFmtId="43" fontId="0" fillId="4" borderId="0" xfId="0" applyNumberFormat="1" applyFont="1" applyFill="1"/>
    <xf numFmtId="17" fontId="0" fillId="0" borderId="0" xfId="0" applyNumberFormat="1" applyFill="1"/>
    <xf numFmtId="0" fontId="15" fillId="0" borderId="0" xfId="0" applyFont="1" applyFill="1" applyBorder="1" applyAlignment="1">
      <alignment horizontal="left" indent="1"/>
    </xf>
    <xf numFmtId="0" fontId="15" fillId="0" borderId="0" xfId="0" applyFont="1" applyFill="1" applyBorder="1" applyAlignment="1"/>
    <xf numFmtId="0" fontId="15" fillId="0" borderId="0" xfId="0" applyFont="1" applyFill="1" applyBorder="1" applyAlignment="1">
      <alignment horizontal="left"/>
    </xf>
    <xf numFmtId="167" fontId="14" fillId="0" borderId="0" xfId="0" applyNumberFormat="1" applyFont="1" applyBorder="1" applyAlignment="1">
      <alignment horizontal="center"/>
    </xf>
    <xf numFmtId="0" fontId="14" fillId="0" borderId="14" xfId="0" applyNumberFormat="1" applyFont="1" applyBorder="1" applyAlignment="1">
      <alignment horizontal="centerContinuous"/>
    </xf>
    <xf numFmtId="0" fontId="14" fillId="0" borderId="16" xfId="0" applyNumberFormat="1" applyFont="1" applyBorder="1" applyAlignment="1">
      <alignment horizontal="centerContinuous"/>
    </xf>
    <xf numFmtId="165" fontId="0" fillId="0" borderId="0" xfId="0" applyNumberFormat="1"/>
    <xf numFmtId="168" fontId="14" fillId="0" borderId="0" xfId="0" applyNumberFormat="1" applyFont="1" applyBorder="1" applyAlignment="1">
      <alignment horizontal="center"/>
    </xf>
    <xf numFmtId="165" fontId="0" fillId="0" borderId="0" xfId="0" applyNumberFormat="1" applyFont="1" applyBorder="1"/>
    <xf numFmtId="0" fontId="0" fillId="0" borderId="0" xfId="0" applyFont="1" applyBorder="1" applyAlignment="1">
      <alignment horizontal="left"/>
    </xf>
    <xf numFmtId="0" fontId="14" fillId="0" borderId="11" xfId="0" applyNumberFormat="1" applyFont="1" applyBorder="1" applyAlignment="1">
      <alignment horizontal="centerContinuous"/>
    </xf>
    <xf numFmtId="0" fontId="14" fillId="0" borderId="8" xfId="0" applyNumberFormat="1" applyFont="1" applyBorder="1" applyAlignment="1">
      <alignment horizontal="centerContinuous"/>
    </xf>
    <xf numFmtId="0" fontId="7" fillId="0" borderId="11" xfId="0" applyNumberFormat="1" applyFont="1" applyFill="1" applyBorder="1" applyAlignment="1">
      <alignment horizontal="left" indent="1"/>
    </xf>
    <xf numFmtId="165" fontId="0" fillId="0" borderId="2" xfId="0" applyNumberFormat="1" applyBorder="1"/>
    <xf numFmtId="165" fontId="0" fillId="0" borderId="8" xfId="0" applyNumberFormat="1" applyBorder="1"/>
    <xf numFmtId="0" fontId="7" fillId="0" borderId="12" xfId="0" applyNumberFormat="1" applyFont="1" applyFill="1" applyBorder="1" applyAlignment="1">
      <alignment horizontal="left" indent="1"/>
    </xf>
    <xf numFmtId="165" fontId="0" fillId="0" borderId="4" xfId="0" applyNumberFormat="1" applyBorder="1"/>
    <xf numFmtId="165" fontId="0" fillId="5" borderId="0" xfId="0" applyNumberFormat="1" applyFill="1" applyBorder="1"/>
    <xf numFmtId="165" fontId="0" fillId="5" borderId="4" xfId="0" applyNumberFormat="1" applyFill="1" applyBorder="1"/>
    <xf numFmtId="0" fontId="7" fillId="0" borderId="30" xfId="0" applyNumberFormat="1" applyFont="1" applyFill="1" applyBorder="1" applyAlignment="1">
      <alignment horizontal="left" indent="1"/>
    </xf>
    <xf numFmtId="164" fontId="7" fillId="0" borderId="31" xfId="0" applyNumberFormat="1" applyFont="1" applyFill="1" applyBorder="1" applyAlignment="1"/>
    <xf numFmtId="164" fontId="7" fillId="0" borderId="32" xfId="0" applyNumberFormat="1" applyFont="1" applyFill="1" applyBorder="1" applyAlignment="1"/>
    <xf numFmtId="165" fontId="0" fillId="0" borderId="10" xfId="0" applyNumberFormat="1" applyBorder="1"/>
    <xf numFmtId="165" fontId="0" fillId="0" borderId="7" xfId="0" applyNumberFormat="1" applyBorder="1"/>
    <xf numFmtId="164" fontId="7" fillId="0" borderId="9" xfId="0" applyNumberFormat="1" applyFont="1" applyFill="1" applyBorder="1" applyAlignment="1"/>
    <xf numFmtId="0" fontId="2" fillId="4" borderId="23" xfId="0" applyFont="1" applyFill="1" applyBorder="1" applyAlignment="1">
      <alignment horizontal="center"/>
    </xf>
    <xf numFmtId="0" fontId="2" fillId="4" borderId="27" xfId="0" applyFont="1" applyFill="1" applyBorder="1" applyAlignment="1">
      <alignment horizontal="center"/>
    </xf>
    <xf numFmtId="165" fontId="0" fillId="4" borderId="25" xfId="0" applyNumberFormat="1" applyFill="1" applyBorder="1"/>
    <xf numFmtId="165" fontId="0" fillId="4" borderId="24" xfId="0" applyNumberFormat="1" applyFill="1" applyBorder="1"/>
    <xf numFmtId="165" fontId="0" fillId="4" borderId="26" xfId="0" applyNumberFormat="1" applyFill="1" applyBorder="1"/>
    <xf numFmtId="17" fontId="2" fillId="6" borderId="14" xfId="0" applyNumberFormat="1" applyFont="1" applyFill="1" applyBorder="1" applyAlignment="1">
      <alignment horizontal="center"/>
    </xf>
    <xf numFmtId="17" fontId="2" fillId="6" borderId="15" xfId="0" applyNumberFormat="1" applyFont="1" applyFill="1" applyBorder="1" applyAlignment="1">
      <alignment horizontal="center"/>
    </xf>
    <xf numFmtId="17" fontId="2" fillId="6" borderId="0" xfId="0" applyNumberFormat="1"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0" fontId="0" fillId="0" borderId="1" xfId="0" quotePrefix="1" applyFill="1" applyBorder="1" applyAlignment="1">
      <alignment horizontal="center" wrapText="1"/>
    </xf>
    <xf numFmtId="0" fontId="0" fillId="0" borderId="1" xfId="0" applyFill="1" applyBorder="1" applyAlignment="1">
      <alignment horizontal="center" wrapText="1"/>
    </xf>
    <xf numFmtId="0" fontId="0" fillId="0" borderId="1" xfId="0" quotePrefix="1" applyBorder="1" applyAlignment="1">
      <alignment horizontal="center" wrapText="1"/>
    </xf>
    <xf numFmtId="0" fontId="0" fillId="0" borderId="0" xfId="0" applyAlignment="1">
      <alignment horizontal="center"/>
    </xf>
    <xf numFmtId="49" fontId="0" fillId="0" borderId="0" xfId="0" applyNumberFormat="1"/>
    <xf numFmtId="165" fontId="0" fillId="0" borderId="0" xfId="0" applyNumberFormat="1" applyFont="1" applyFill="1"/>
    <xf numFmtId="165" fontId="0" fillId="0" borderId="0" xfId="0" applyNumberFormat="1" applyFill="1"/>
    <xf numFmtId="49" fontId="0" fillId="0" borderId="0" xfId="0" quotePrefix="1" applyNumberFormat="1" applyAlignment="1">
      <alignment horizontal="left"/>
    </xf>
    <xf numFmtId="0" fontId="0" fillId="0" borderId="0" xfId="0" applyFill="1"/>
    <xf numFmtId="165" fontId="0" fillId="0" borderId="0" xfId="0" applyNumberFormat="1" applyFont="1"/>
    <xf numFmtId="167" fontId="0" fillId="0" borderId="0" xfId="0" applyNumberFormat="1" applyFont="1"/>
    <xf numFmtId="167" fontId="0" fillId="0" borderId="0" xfId="0" applyNumberFormat="1"/>
    <xf numFmtId="0" fontId="16" fillId="0" borderId="0" xfId="0" applyFont="1"/>
    <xf numFmtId="17" fontId="17" fillId="0" borderId="0" xfId="0" applyNumberFormat="1" applyFont="1" applyAlignment="1">
      <alignment horizontal="center" wrapText="1"/>
    </xf>
    <xf numFmtId="0" fontId="0" fillId="0" borderId="0" xfId="0" applyAlignment="1">
      <alignment wrapText="1"/>
    </xf>
    <xf numFmtId="0" fontId="0" fillId="2" borderId="0" xfId="0" applyFill="1" applyBorder="1" applyAlignment="1">
      <alignment horizontal="center" wrapText="1"/>
    </xf>
    <xf numFmtId="0" fontId="0" fillId="2" borderId="0" xfId="0" applyFill="1" applyAlignment="1">
      <alignment horizontal="center"/>
    </xf>
    <xf numFmtId="165" fontId="0" fillId="0" borderId="0" xfId="0" applyNumberFormat="1" applyFont="1"/>
    <xf numFmtId="0" fontId="0" fillId="0" borderId="0" xfId="0" applyBorder="1" applyAlignment="1">
      <alignment horizontal="center" wrapText="1"/>
    </xf>
    <xf numFmtId="0" fontId="0" fillId="0" borderId="0" xfId="0" applyAlignment="1">
      <alignment horizontal="center" wrapText="1"/>
    </xf>
    <xf numFmtId="0" fontId="18" fillId="0" borderId="0" xfId="0" applyFont="1"/>
    <xf numFmtId="0" fontId="0" fillId="0" borderId="0" xfId="0" applyFill="1" applyAlignment="1">
      <alignment horizontal="center"/>
    </xf>
    <xf numFmtId="0" fontId="0" fillId="0" borderId="17" xfId="0" applyFill="1"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0" fontId="0" fillId="0" borderId="17" xfId="0" applyFill="1" applyBorder="1"/>
    <xf numFmtId="0" fontId="0" fillId="0" borderId="0" xfId="0" applyFill="1" applyBorder="1"/>
    <xf numFmtId="0" fontId="0" fillId="0" borderId="18" xfId="0" applyFill="1" applyBorder="1"/>
    <xf numFmtId="14" fontId="0" fillId="0" borderId="0" xfId="0" applyNumberFormat="1" applyFill="1"/>
    <xf numFmtId="165" fontId="0" fillId="0" borderId="17" xfId="0" applyNumberFormat="1" applyFont="1" applyFill="1" applyBorder="1"/>
    <xf numFmtId="165" fontId="0" fillId="0" borderId="0" xfId="0" applyNumberFormat="1" applyFont="1" applyFill="1" applyBorder="1"/>
    <xf numFmtId="165" fontId="0" fillId="0" borderId="18" xfId="0" applyNumberFormat="1" applyFont="1" applyFill="1" applyBorder="1"/>
    <xf numFmtId="165" fontId="0" fillId="0" borderId="28" xfId="0" applyNumberFormat="1" applyFont="1" applyFill="1" applyBorder="1"/>
    <xf numFmtId="165" fontId="0" fillId="0" borderId="36" xfId="0" applyNumberFormat="1" applyFont="1" applyFill="1" applyBorder="1"/>
    <xf numFmtId="165" fontId="0" fillId="0" borderId="29" xfId="0" applyNumberFormat="1" applyFont="1" applyFill="1" applyBorder="1"/>
    <xf numFmtId="165" fontId="0" fillId="0" borderId="14" xfId="0" applyNumberFormat="1" applyFont="1" applyFill="1" applyBorder="1"/>
    <xf numFmtId="165" fontId="0" fillId="0" borderId="15" xfId="0" applyNumberFormat="1" applyFont="1" applyFill="1" applyBorder="1"/>
    <xf numFmtId="165" fontId="0" fillId="0" borderId="16" xfId="0" applyNumberFormat="1" applyFont="1" applyFill="1" applyBorder="1"/>
    <xf numFmtId="0" fontId="0" fillId="4" borderId="0" xfId="0" applyFill="1" applyAlignment="1">
      <alignment horizontal="center"/>
    </xf>
    <xf numFmtId="14" fontId="0" fillId="4" borderId="0" xfId="0" applyNumberFormat="1" applyFill="1"/>
    <xf numFmtId="0" fontId="0" fillId="4" borderId="0" xfId="0" applyFill="1"/>
    <xf numFmtId="165" fontId="0" fillId="4" borderId="17" xfId="0" applyNumberFormat="1" applyFont="1" applyFill="1" applyBorder="1"/>
    <xf numFmtId="165" fontId="0" fillId="4" borderId="0" xfId="0" applyNumberFormat="1" applyFont="1" applyFill="1" applyBorder="1"/>
    <xf numFmtId="165" fontId="0" fillId="4" borderId="18" xfId="0" applyNumberFormat="1" applyFont="1" applyFill="1" applyBorder="1"/>
    <xf numFmtId="165" fontId="0" fillId="4" borderId="0" xfId="0" applyNumberFormat="1" applyFill="1"/>
    <xf numFmtId="14" fontId="0" fillId="0" borderId="0" xfId="0" applyNumberFormat="1"/>
    <xf numFmtId="167" fontId="14" fillId="4" borderId="13" xfId="0" applyNumberFormat="1" applyFont="1" applyFill="1" applyBorder="1" applyAlignment="1">
      <alignment horizontal="center"/>
    </xf>
    <xf numFmtId="168" fontId="14" fillId="4" borderId="5" xfId="0" applyNumberFormat="1" applyFont="1" applyFill="1" applyBorder="1" applyAlignment="1">
      <alignment horizontal="center"/>
    </xf>
    <xf numFmtId="42" fontId="6" fillId="4" borderId="9" xfId="0" applyNumberFormat="1" applyFont="1" applyFill="1" applyBorder="1" applyAlignment="1">
      <alignment horizontal="right"/>
    </xf>
    <xf numFmtId="0" fontId="23" fillId="0" borderId="0" xfId="0" applyFont="1"/>
    <xf numFmtId="0" fontId="24" fillId="0" borderId="0" xfId="0" applyFont="1" applyAlignment="1">
      <alignment horizontal="center"/>
    </xf>
    <xf numFmtId="167" fontId="14" fillId="8" borderId="28" xfId="0" applyNumberFormat="1" applyFont="1" applyFill="1" applyBorder="1" applyAlignment="1">
      <alignment horizontal="center"/>
    </xf>
    <xf numFmtId="0" fontId="2" fillId="8" borderId="0" xfId="0" applyFont="1" applyFill="1"/>
    <xf numFmtId="0" fontId="0" fillId="8" borderId="0" xfId="0" applyFill="1"/>
    <xf numFmtId="0" fontId="4" fillId="0" borderId="0" xfId="0" applyNumberFormat="1" applyFont="1" applyFill="1" applyBorder="1" applyAlignment="1">
      <alignment horizontal="center"/>
    </xf>
    <xf numFmtId="0" fontId="4" fillId="0" borderId="0" xfId="0" applyNumberFormat="1" applyFont="1" applyFill="1" applyBorder="1" applyAlignment="1"/>
    <xf numFmtId="0" fontId="4" fillId="0" borderId="0" xfId="0" applyNumberFormat="1" applyFont="1" applyFill="1" applyBorder="1" applyAlignment="1" applyProtection="1">
      <alignment horizontal="center"/>
      <protection locked="0"/>
    </xf>
    <xf numFmtId="0" fontId="6" fillId="0" borderId="2" xfId="0" applyNumberFormat="1" applyFont="1" applyFill="1" applyBorder="1" applyAlignment="1">
      <alignment horizontal="fill"/>
    </xf>
    <xf numFmtId="0" fontId="6" fillId="0" borderId="2" xfId="0" applyNumberFormat="1" applyFont="1" applyFill="1" applyBorder="1" applyAlignment="1" applyProtection="1">
      <alignment horizontal="fill"/>
      <protection locked="0"/>
    </xf>
    <xf numFmtId="165" fontId="0" fillId="4" borderId="20" xfId="0" applyNumberFormat="1" applyFont="1" applyFill="1" applyBorder="1"/>
    <xf numFmtId="165" fontId="0" fillId="4" borderId="21" xfId="0" applyNumberFormat="1" applyFont="1" applyFill="1" applyBorder="1"/>
    <xf numFmtId="165" fontId="0" fillId="4" borderId="22" xfId="0" applyNumberFormat="1" applyFont="1" applyFill="1" applyBorder="1"/>
    <xf numFmtId="164" fontId="0" fillId="0" borderId="0" xfId="0" applyNumberFormat="1"/>
    <xf numFmtId="165" fontId="0" fillId="0" borderId="0" xfId="2" applyNumberFormat="1" applyFont="1"/>
    <xf numFmtId="0" fontId="4" fillId="0" borderId="0" xfId="0" applyNumberFormat="1" applyFont="1" applyFill="1" applyAlignment="1">
      <alignment horizontal="right"/>
    </xf>
    <xf numFmtId="172" fontId="4" fillId="0" borderId="38" xfId="0" applyNumberFormat="1" applyFont="1" applyFill="1" applyBorder="1" applyAlignment="1">
      <alignment horizontal="center"/>
    </xf>
    <xf numFmtId="0" fontId="3" fillId="0" borderId="0" xfId="0" applyNumberFormat="1" applyFont="1" applyFill="1" applyAlignment="1">
      <alignment horizontal="centerContinuous"/>
    </xf>
    <xf numFmtId="18" fontId="4" fillId="0" borderId="0" xfId="0" applyNumberFormat="1" applyFont="1" applyFill="1" applyAlignment="1">
      <alignment horizontal="centerContinuous"/>
    </xf>
    <xf numFmtId="0" fontId="4" fillId="0" borderId="0" xfId="0" applyNumberFormat="1" applyFont="1" applyFill="1" applyAlignment="1">
      <alignment horizontal="centerContinuous" vertical="center"/>
    </xf>
    <xf numFmtId="0" fontId="4" fillId="0" borderId="1" xfId="0" applyNumberFormat="1" applyFont="1" applyFill="1" applyBorder="1" applyAlignment="1" applyProtection="1">
      <alignment horizontal="center"/>
      <protection locked="0"/>
    </xf>
    <xf numFmtId="0" fontId="4" fillId="0" borderId="1" xfId="0" applyNumberFormat="1" applyFont="1" applyFill="1" applyBorder="1" applyAlignment="1" applyProtection="1">
      <protection locked="0"/>
    </xf>
    <xf numFmtId="0" fontId="4" fillId="0" borderId="1" xfId="0" applyNumberFormat="1" applyFont="1" applyFill="1" applyBorder="1" applyAlignment="1">
      <alignment horizontal="center"/>
    </xf>
    <xf numFmtId="0" fontId="6" fillId="0" borderId="0" xfId="0" applyNumberFormat="1" applyFont="1" applyFill="1" applyBorder="1" applyAlignment="1"/>
    <xf numFmtId="0" fontId="6" fillId="0" borderId="0"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0" applyFont="1" applyAlignment="1"/>
    <xf numFmtId="0" fontId="6" fillId="0" borderId="0" xfId="0" applyFont="1" applyFill="1" applyAlignment="1">
      <alignment horizontal="left" indent="1"/>
    </xf>
    <xf numFmtId="169" fontId="6" fillId="0" borderId="0" xfId="0" applyNumberFormat="1" applyFont="1" applyAlignment="1"/>
    <xf numFmtId="0" fontId="6" fillId="0" borderId="0" xfId="0" applyFont="1" applyFill="1" applyAlignment="1"/>
    <xf numFmtId="42" fontId="6" fillId="0" borderId="2" xfId="0" applyNumberFormat="1" applyFont="1" applyBorder="1" applyAlignment="1" applyProtection="1">
      <protection locked="0"/>
    </xf>
    <xf numFmtId="0" fontId="6" fillId="0" borderId="0" xfId="0" applyFont="1" applyFill="1" applyAlignment="1">
      <alignment horizontal="left"/>
    </xf>
    <xf numFmtId="173" fontId="6" fillId="0" borderId="0" xfId="0" applyNumberFormat="1" applyFont="1" applyBorder="1" applyAlignment="1" applyProtection="1">
      <protection locked="0"/>
    </xf>
    <xf numFmtId="173" fontId="6" fillId="0" borderId="0" xfId="0" applyNumberFormat="1" applyFont="1" applyAlignment="1" applyProtection="1">
      <alignment horizontal="center"/>
      <protection locked="0"/>
    </xf>
    <xf numFmtId="164" fontId="6" fillId="0" borderId="0" xfId="3" applyNumberFormat="1" applyFont="1" applyFill="1" applyBorder="1" applyAlignment="1"/>
    <xf numFmtId="173" fontId="6" fillId="0" borderId="0" xfId="0" applyNumberFormat="1" applyFont="1" applyBorder="1" applyAlignment="1" applyProtection="1">
      <alignment horizontal="center"/>
      <protection locked="0"/>
    </xf>
    <xf numFmtId="41" fontId="6" fillId="0" borderId="1" xfId="0" applyNumberFormat="1" applyFont="1" applyFill="1" applyBorder="1" applyAlignment="1" applyProtection="1">
      <protection locked="0"/>
    </xf>
    <xf numFmtId="173" fontId="6" fillId="0" borderId="0" xfId="0" applyNumberFormat="1" applyFont="1" applyAlignment="1" applyProtection="1">
      <alignment horizontal="right"/>
      <protection locked="0"/>
    </xf>
    <xf numFmtId="165" fontId="6" fillId="0" borderId="2" xfId="0" applyNumberFormat="1" applyFont="1" applyFill="1" applyBorder="1" applyAlignment="1"/>
    <xf numFmtId="173" fontId="6" fillId="0" borderId="0" xfId="0" applyNumberFormat="1" applyFont="1" applyAlignment="1" applyProtection="1">
      <protection locked="0"/>
    </xf>
    <xf numFmtId="9" fontId="33" fillId="11" borderId="0" xfId="0" applyNumberFormat="1" applyFont="1" applyFill="1" applyAlignment="1"/>
    <xf numFmtId="165" fontId="33" fillId="11" borderId="0" xfId="0" applyNumberFormat="1" applyFont="1" applyFill="1" applyBorder="1" applyAlignment="1"/>
    <xf numFmtId="9" fontId="6" fillId="0" borderId="0" xfId="0" applyNumberFormat="1" applyFont="1" applyAlignment="1"/>
    <xf numFmtId="37" fontId="6" fillId="0" borderId="0" xfId="0" applyNumberFormat="1" applyFont="1" applyAlignment="1"/>
    <xf numFmtId="164" fontId="33" fillId="11" borderId="3" xfId="3" applyNumberFormat="1" applyFont="1" applyFill="1" applyBorder="1" applyAlignment="1"/>
    <xf numFmtId="173" fontId="6" fillId="0" borderId="0" xfId="0" applyNumberFormat="1" applyFont="1" applyFill="1" applyAlignment="1"/>
    <xf numFmtId="43" fontId="6" fillId="0" borderId="0" xfId="0" applyNumberFormat="1" applyFont="1" applyFill="1" applyAlignment="1"/>
    <xf numFmtId="0" fontId="34" fillId="0" borderId="0" xfId="0" applyFont="1"/>
    <xf numFmtId="0" fontId="0" fillId="0" borderId="39" xfId="0" applyBorder="1"/>
    <xf numFmtId="165" fontId="0" fillId="0" borderId="30" xfId="0" applyNumberFormat="1" applyBorder="1"/>
    <xf numFmtId="165" fontId="0" fillId="0" borderId="31" xfId="0" applyNumberFormat="1" applyBorder="1"/>
    <xf numFmtId="165" fontId="0" fillId="0" borderId="32" xfId="0" applyNumberFormat="1" applyBorder="1"/>
    <xf numFmtId="165" fontId="0" fillId="0" borderId="40" xfId="0" applyNumberFormat="1" applyBorder="1"/>
    <xf numFmtId="0" fontId="0" fillId="0" borderId="41" xfId="0" applyBorder="1"/>
    <xf numFmtId="165" fontId="0" fillId="0" borderId="12" xfId="0" applyNumberFormat="1" applyBorder="1"/>
    <xf numFmtId="165" fontId="0" fillId="0" borderId="42" xfId="0" applyNumberFormat="1" applyBorder="1"/>
    <xf numFmtId="0" fontId="0" fillId="0" borderId="43" xfId="0" applyBorder="1"/>
    <xf numFmtId="165" fontId="0" fillId="0" borderId="13" xfId="0" applyNumberFormat="1" applyBorder="1"/>
    <xf numFmtId="165" fontId="0" fillId="0" borderId="1" xfId="0" applyNumberFormat="1" applyBorder="1"/>
    <xf numFmtId="165" fontId="0" fillId="0" borderId="5" xfId="0" applyNumberFormat="1" applyBorder="1"/>
    <xf numFmtId="165" fontId="0" fillId="0" borderId="44" xfId="0" applyNumberFormat="1" applyBorder="1"/>
    <xf numFmtId="0" fontId="0" fillId="10" borderId="30" xfId="0" applyFill="1" applyBorder="1"/>
    <xf numFmtId="165" fontId="0" fillId="10" borderId="30" xfId="0" applyNumberFormat="1" applyFill="1" applyBorder="1"/>
    <xf numFmtId="165" fontId="0" fillId="10" borderId="31" xfId="0" applyNumberFormat="1" applyFill="1" applyBorder="1"/>
    <xf numFmtId="165" fontId="0" fillId="10" borderId="32" xfId="0" applyNumberFormat="1" applyFill="1" applyBorder="1"/>
    <xf numFmtId="0" fontId="0" fillId="0" borderId="11" xfId="0" applyBorder="1"/>
    <xf numFmtId="165" fontId="0" fillId="0" borderId="11" xfId="0" applyNumberFormat="1" applyBorder="1"/>
    <xf numFmtId="0" fontId="0" fillId="0" borderId="12" xfId="0" applyBorder="1"/>
    <xf numFmtId="165" fontId="31" fillId="0" borderId="0" xfId="0" applyNumberFormat="1" applyFont="1"/>
    <xf numFmtId="0" fontId="31" fillId="0" borderId="0" xfId="0" applyFont="1" applyAlignment="1">
      <alignment horizontal="right"/>
    </xf>
    <xf numFmtId="0" fontId="7" fillId="0" borderId="0" xfId="0" applyNumberFormat="1" applyFont="1" applyFill="1" applyAlignment="1"/>
    <xf numFmtId="0" fontId="8" fillId="0" borderId="0" xfId="0" applyNumberFormat="1" applyFont="1" applyFill="1" applyAlignment="1"/>
    <xf numFmtId="5" fontId="13" fillId="0" borderId="0" xfId="0" applyNumberFormat="1" applyFont="1" applyFill="1" applyAlignment="1"/>
    <xf numFmtId="5" fontId="13" fillId="4" borderId="0" xfId="0" applyNumberFormat="1" applyFont="1" applyFill="1" applyAlignment="1"/>
    <xf numFmtId="5" fontId="8" fillId="0" borderId="3" xfId="0" applyNumberFormat="1" applyFont="1" applyFill="1" applyBorder="1" applyAlignment="1"/>
    <xf numFmtId="0" fontId="0" fillId="0" borderId="0" xfId="0" applyNumberFormat="1" applyFont="1" applyFill="1" applyAlignment="1"/>
    <xf numFmtId="0" fontId="35" fillId="0" borderId="0" xfId="0" applyFont="1" applyAlignment="1">
      <alignment horizontal="centerContinuous"/>
    </xf>
    <xf numFmtId="0" fontId="36" fillId="0" borderId="0" xfId="0" applyFont="1" applyAlignment="1">
      <alignment horizontal="centerContinuous"/>
    </xf>
    <xf numFmtId="0" fontId="36" fillId="0" borderId="0" xfId="0" applyFont="1"/>
    <xf numFmtId="0" fontId="36" fillId="0" borderId="0" xfId="0" applyFont="1" applyAlignment="1">
      <alignment horizontal="center"/>
    </xf>
    <xf numFmtId="0" fontId="36" fillId="0" borderId="1" xfId="0" applyFont="1" applyBorder="1" applyAlignment="1">
      <alignment horizontal="centerContinuous"/>
    </xf>
    <xf numFmtId="0" fontId="36" fillId="0" borderId="1" xfId="0" applyFont="1" applyBorder="1" applyAlignment="1">
      <alignment horizontal="center"/>
    </xf>
    <xf numFmtId="175" fontId="36" fillId="0" borderId="0" xfId="3" applyNumberFormat="1" applyFont="1"/>
    <xf numFmtId="176" fontId="36" fillId="0" borderId="0" xfId="3" applyNumberFormat="1" applyFont="1"/>
    <xf numFmtId="177" fontId="36" fillId="0" borderId="0" xfId="0" applyNumberFormat="1" applyFont="1"/>
    <xf numFmtId="178" fontId="36" fillId="0" borderId="0" xfId="0" applyNumberFormat="1" applyFont="1"/>
    <xf numFmtId="0" fontId="36" fillId="0" borderId="2" xfId="0" applyFont="1" applyBorder="1"/>
    <xf numFmtId="175" fontId="36" fillId="0" borderId="45" xfId="0" applyNumberFormat="1" applyFont="1" applyBorder="1"/>
    <xf numFmtId="179" fontId="36" fillId="0" borderId="45" xfId="0" applyNumberFormat="1" applyFont="1" applyBorder="1"/>
    <xf numFmtId="0" fontId="36" fillId="7" borderId="11" xfId="0" applyFont="1" applyFill="1" applyBorder="1" applyAlignment="1">
      <alignment horizontal="center"/>
    </xf>
    <xf numFmtId="0" fontId="37" fillId="7" borderId="2" xfId="0" applyFont="1" applyFill="1" applyBorder="1"/>
    <xf numFmtId="0" fontId="36" fillId="7" borderId="2" xfId="0" applyFont="1" applyFill="1" applyBorder="1"/>
    <xf numFmtId="0" fontId="36" fillId="7" borderId="8" xfId="0" applyFont="1" applyFill="1" applyBorder="1"/>
    <xf numFmtId="0" fontId="36" fillId="7" borderId="12" xfId="0" applyFont="1" applyFill="1" applyBorder="1" applyAlignment="1">
      <alignment horizontal="center"/>
    </xf>
    <xf numFmtId="0" fontId="36" fillId="7" borderId="0" xfId="0" applyFont="1" applyFill="1" applyBorder="1"/>
    <xf numFmtId="0" fontId="37" fillId="7" borderId="0" xfId="0" applyFont="1" applyFill="1" applyBorder="1"/>
    <xf numFmtId="0" fontId="37" fillId="7" borderId="4" xfId="0" applyFont="1" applyFill="1" applyBorder="1" applyAlignment="1">
      <alignment horizontal="center"/>
    </xf>
    <xf numFmtId="10" fontId="36" fillId="7" borderId="0" xfId="0" applyNumberFormat="1" applyFont="1" applyFill="1" applyBorder="1"/>
    <xf numFmtId="0" fontId="36" fillId="7" borderId="4" xfId="0" applyFont="1" applyFill="1" applyBorder="1" applyAlignment="1">
      <alignment horizontal="left" indent="1"/>
    </xf>
    <xf numFmtId="5" fontId="36" fillId="7" borderId="0" xfId="0" applyNumberFormat="1" applyFont="1" applyFill="1" applyBorder="1"/>
    <xf numFmtId="166" fontId="36" fillId="7" borderId="0" xfId="3" applyNumberFormat="1" applyFont="1" applyFill="1" applyBorder="1"/>
    <xf numFmtId="165" fontId="36" fillId="7" borderId="0" xfId="2" applyNumberFormat="1" applyFont="1" applyFill="1" applyBorder="1"/>
    <xf numFmtId="0" fontId="38" fillId="7" borderId="4" xfId="0" applyFont="1" applyFill="1" applyBorder="1" applyAlignment="1">
      <alignment horizontal="left" indent="1"/>
    </xf>
    <xf numFmtId="5" fontId="36" fillId="7" borderId="2" xfId="0" applyNumberFormat="1" applyFont="1" applyFill="1" applyBorder="1"/>
    <xf numFmtId="0" fontId="36" fillId="7" borderId="0" xfId="0" applyFont="1" applyFill="1" applyBorder="1" applyAlignment="1">
      <alignment horizontal="right"/>
    </xf>
    <xf numFmtId="0" fontId="36" fillId="7" borderId="13" xfId="0" applyFont="1" applyFill="1" applyBorder="1" applyAlignment="1">
      <alignment horizontal="center"/>
    </xf>
    <xf numFmtId="0" fontId="36" fillId="7" borderId="1" xfId="0" applyFont="1" applyFill="1" applyBorder="1"/>
    <xf numFmtId="5" fontId="36" fillId="7" borderId="1" xfId="0" applyNumberFormat="1" applyFont="1" applyFill="1" applyBorder="1"/>
    <xf numFmtId="0" fontId="36" fillId="7" borderId="5" xfId="0" applyFont="1" applyFill="1" applyBorder="1"/>
    <xf numFmtId="165" fontId="0" fillId="12" borderId="0" xfId="2" applyNumberFormat="1" applyFont="1" applyFill="1"/>
    <xf numFmtId="165" fontId="32" fillId="12" borderId="0" xfId="2" applyNumberFormat="1" applyFont="1" applyFill="1"/>
    <xf numFmtId="0" fontId="30" fillId="12" borderId="0" xfId="0" applyFont="1" applyFill="1"/>
    <xf numFmtId="0" fontId="8" fillId="0" borderId="0" xfId="7" applyFont="1"/>
    <xf numFmtId="0" fontId="8" fillId="0" borderId="0" xfId="7" applyFont="1" applyAlignment="1">
      <alignment horizontal="left"/>
    </xf>
    <xf numFmtId="37" fontId="8" fillId="0" borderId="0" xfId="7" applyNumberFormat="1" applyFont="1"/>
    <xf numFmtId="180" fontId="8" fillId="0" borderId="0" xfId="7" applyNumberFormat="1" applyFont="1"/>
    <xf numFmtId="37" fontId="52" fillId="44" borderId="0" xfId="7" applyNumberFormat="1" applyFont="1" applyFill="1" applyBorder="1" applyAlignment="1">
      <alignment horizontal="right" vertical="center" wrapText="1"/>
    </xf>
    <xf numFmtId="14" fontId="29" fillId="0" borderId="0" xfId="7" applyNumberFormat="1" applyFont="1" applyBorder="1" applyAlignment="1">
      <alignment horizontal="center" vertical="center"/>
    </xf>
    <xf numFmtId="0" fontId="53" fillId="0" borderId="0" xfId="7" applyFont="1" applyBorder="1" applyAlignment="1">
      <alignment horizontal="left" vertical="center" wrapText="1"/>
    </xf>
    <xf numFmtId="37" fontId="52" fillId="45" borderId="55" xfId="7" applyNumberFormat="1" applyFont="1" applyFill="1" applyBorder="1" applyAlignment="1">
      <alignment horizontal="right" vertical="center" wrapText="1"/>
    </xf>
    <xf numFmtId="0" fontId="54" fillId="0" borderId="0" xfId="7" applyFont="1"/>
    <xf numFmtId="37" fontId="52" fillId="44" borderId="56" xfId="7" applyNumberFormat="1" applyFont="1" applyFill="1" applyBorder="1" applyAlignment="1">
      <alignment horizontal="right" vertical="center" wrapText="1"/>
    </xf>
    <xf numFmtId="37" fontId="52" fillId="44" borderId="55" xfId="7" applyNumberFormat="1" applyFont="1" applyFill="1" applyBorder="1" applyAlignment="1">
      <alignment horizontal="right" vertical="center" wrapText="1"/>
    </xf>
    <xf numFmtId="14" fontId="29" fillId="44" borderId="55" xfId="7" applyNumberFormat="1" applyFont="1" applyFill="1" applyBorder="1" applyAlignment="1">
      <alignment horizontal="center" vertical="center"/>
    </xf>
    <xf numFmtId="37" fontId="29" fillId="0" borderId="55" xfId="7" applyNumberFormat="1" applyFont="1" applyBorder="1" applyAlignment="1">
      <alignment horizontal="center" vertical="center"/>
    </xf>
    <xf numFmtId="14" fontId="29" fillId="0" borderId="55" xfId="7" applyNumberFormat="1" applyFont="1" applyBorder="1" applyAlignment="1">
      <alignment horizontal="center" vertical="center"/>
    </xf>
    <xf numFmtId="0" fontId="53" fillId="0" borderId="55" xfId="7" applyFont="1" applyBorder="1" applyAlignment="1">
      <alignment horizontal="left" vertical="center" wrapText="1"/>
    </xf>
    <xf numFmtId="1" fontId="29" fillId="44" borderId="55" xfId="7" applyNumberFormat="1" applyFont="1" applyFill="1" applyBorder="1" applyAlignment="1">
      <alignment horizontal="center" vertical="center"/>
    </xf>
    <xf numFmtId="170" fontId="29" fillId="44" borderId="55" xfId="7" applyNumberFormat="1" applyFont="1" applyFill="1" applyBorder="1" applyAlignment="1">
      <alignment horizontal="center" vertical="center"/>
    </xf>
    <xf numFmtId="0" fontId="53" fillId="44" borderId="55" xfId="7" applyFont="1" applyFill="1" applyBorder="1" applyAlignment="1">
      <alignment horizontal="left" vertical="center" wrapText="1"/>
    </xf>
    <xf numFmtId="0" fontId="8" fillId="0" borderId="0" xfId="7" applyFont="1" applyAlignment="1">
      <alignment vertical="center"/>
    </xf>
    <xf numFmtId="0" fontId="53" fillId="7" borderId="55" xfId="7" applyFont="1" applyFill="1" applyBorder="1" applyAlignment="1">
      <alignment horizontal="left" vertical="center" wrapText="1"/>
    </xf>
    <xf numFmtId="170" fontId="29" fillId="44" borderId="55" xfId="7" applyNumberFormat="1" applyFont="1" applyFill="1" applyBorder="1" applyAlignment="1">
      <alignment horizontal="center" vertical="center" wrapText="1"/>
    </xf>
    <xf numFmtId="0" fontId="29" fillId="44" borderId="55" xfId="7" applyNumberFormat="1" applyFont="1" applyFill="1" applyBorder="1" applyAlignment="1">
      <alignment horizontal="center" vertical="center"/>
    </xf>
    <xf numFmtId="0" fontId="53" fillId="0" borderId="55" xfId="7" applyFont="1" applyBorder="1" applyAlignment="1">
      <alignment horizontal="left" vertical="center"/>
    </xf>
    <xf numFmtId="1" fontId="8" fillId="0" borderId="55" xfId="7" applyNumberFormat="1" applyFont="1" applyBorder="1" applyAlignment="1">
      <alignment vertical="center"/>
    </xf>
    <xf numFmtId="37" fontId="29" fillId="44" borderId="0" xfId="7" applyNumberFormat="1" applyFont="1" applyFill="1" applyBorder="1" applyAlignment="1">
      <alignment horizontal="center" vertical="center"/>
    </xf>
    <xf numFmtId="1" fontId="29" fillId="44" borderId="0" xfId="7" applyNumberFormat="1" applyFont="1" applyFill="1" applyBorder="1" applyAlignment="1">
      <alignment horizontal="center" vertical="center"/>
    </xf>
    <xf numFmtId="181" fontId="29" fillId="49" borderId="57" xfId="7" applyNumberFormat="1" applyFont="1" applyFill="1" applyBorder="1" applyAlignment="1">
      <alignment horizontal="left" vertical="top" wrapText="1"/>
    </xf>
    <xf numFmtId="0" fontId="29" fillId="48" borderId="58" xfId="7" applyFont="1" applyFill="1" applyBorder="1" applyAlignment="1">
      <alignment horizontal="center" wrapText="1"/>
    </xf>
    <xf numFmtId="0" fontId="29" fillId="49" borderId="59" xfId="7" applyFont="1" applyFill="1" applyBorder="1" applyAlignment="1">
      <alignment horizontal="center" wrapText="1"/>
    </xf>
    <xf numFmtId="0" fontId="29" fillId="50" borderId="55" xfId="7" applyFont="1" applyFill="1" applyBorder="1" applyAlignment="1">
      <alignment horizontal="center" wrapText="1"/>
    </xf>
    <xf numFmtId="0" fontId="29" fillId="49" borderId="59" xfId="7" applyFont="1" applyFill="1" applyBorder="1" applyAlignment="1">
      <alignment horizontal="left" wrapText="1"/>
    </xf>
    <xf numFmtId="0" fontId="8" fillId="49" borderId="59" xfId="7" applyFont="1" applyFill="1" applyBorder="1" applyAlignment="1">
      <alignment horizontal="left" wrapText="1"/>
    </xf>
    <xf numFmtId="0" fontId="29" fillId="49" borderId="55" xfId="7" applyFont="1" applyFill="1" applyBorder="1" applyAlignment="1">
      <alignment horizontal="center" wrapText="1"/>
    </xf>
    <xf numFmtId="37" fontId="61" fillId="0" borderId="0" xfId="7" applyNumberFormat="1" applyFont="1"/>
    <xf numFmtId="37" fontId="62" fillId="0" borderId="0" xfId="7" applyNumberFormat="1" applyFont="1"/>
    <xf numFmtId="0" fontId="63" fillId="0" borderId="0" xfId="7" applyFont="1" applyAlignment="1">
      <alignment horizontal="right"/>
    </xf>
    <xf numFmtId="37" fontId="64" fillId="0" borderId="0" xfId="7" applyNumberFormat="1" applyFont="1"/>
    <xf numFmtId="165" fontId="6" fillId="0" borderId="1" xfId="0" applyNumberFormat="1" applyFont="1" applyBorder="1" applyAlignment="1" applyProtection="1">
      <alignment horizontal="right"/>
      <protection locked="0"/>
    </xf>
    <xf numFmtId="0" fontId="29" fillId="7" borderId="59" xfId="7" applyFont="1" applyFill="1" applyBorder="1" applyAlignment="1">
      <alignment horizontal="center" wrapText="1"/>
    </xf>
    <xf numFmtId="37" fontId="29" fillId="48" borderId="97" xfId="7" applyNumberFormat="1" applyFont="1" applyFill="1" applyBorder="1" applyAlignment="1">
      <alignment horizontal="center" vertical="center"/>
    </xf>
    <xf numFmtId="38" fontId="29" fillId="44" borderId="55" xfId="7" applyNumberFormat="1" applyFont="1" applyFill="1" applyBorder="1" applyAlignment="1">
      <alignment horizontal="center" vertical="center"/>
    </xf>
    <xf numFmtId="37" fontId="29" fillId="44" borderId="98" xfId="7" applyNumberFormat="1" applyFont="1" applyFill="1" applyBorder="1" applyAlignment="1">
      <alignment horizontal="center" vertical="center"/>
    </xf>
    <xf numFmtId="37" fontId="29" fillId="46" borderId="97" xfId="7" applyNumberFormat="1" applyFont="1" applyFill="1" applyBorder="1" applyAlignment="1">
      <alignment horizontal="center" vertical="center"/>
    </xf>
    <xf numFmtId="37" fontId="55" fillId="47" borderId="97" xfId="7" applyNumberFormat="1" applyFont="1" applyFill="1" applyBorder="1" applyAlignment="1">
      <alignment horizontal="center" vertical="center"/>
    </xf>
    <xf numFmtId="0" fontId="8" fillId="0" borderId="98" xfId="7" applyFont="1" applyBorder="1" applyAlignment="1">
      <alignment vertical="center"/>
    </xf>
    <xf numFmtId="37" fontId="55" fillId="46" borderId="97" xfId="7" applyNumberFormat="1" applyFont="1" applyFill="1" applyBorder="1" applyAlignment="1">
      <alignment horizontal="center" vertical="center"/>
    </xf>
    <xf numFmtId="0" fontId="8" fillId="0" borderId="0" xfId="24901"/>
    <xf numFmtId="0" fontId="8" fillId="0" borderId="0" xfId="27024" applyAlignment="1">
      <alignment horizontal="center"/>
    </xf>
    <xf numFmtId="0" fontId="8" fillId="0" borderId="0" xfId="26428" applyFont="1"/>
    <xf numFmtId="37" fontId="8" fillId="0" borderId="0" xfId="27024" applyNumberFormat="1"/>
    <xf numFmtId="37" fontId="8" fillId="0" borderId="0" xfId="26428" applyNumberFormat="1" applyFont="1"/>
    <xf numFmtId="0" fontId="8" fillId="0" borderId="0" xfId="24901" applyAlignment="1">
      <alignment horizontal="left"/>
    </xf>
    <xf numFmtId="41" fontId="0" fillId="0" borderId="0" xfId="0" applyNumberFormat="1"/>
    <xf numFmtId="164" fontId="0" fillId="0" borderId="3" xfId="0" applyNumberFormat="1" applyBorder="1"/>
    <xf numFmtId="0" fontId="0" fillId="0" borderId="0" xfId="0" applyAlignment="1">
      <alignment horizontal="center"/>
    </xf>
    <xf numFmtId="0" fontId="0" fillId="0" borderId="0" xfId="0" quotePrefix="1" applyAlignment="1">
      <alignment horizontal="center"/>
    </xf>
    <xf numFmtId="165" fontId="0" fillId="2" borderId="0" xfId="0" applyNumberFormat="1" applyFont="1" applyFill="1"/>
    <xf numFmtId="165" fontId="14" fillId="0" borderId="17" xfId="0" applyNumberFormat="1" applyFont="1" applyBorder="1"/>
    <xf numFmtId="165" fontId="186" fillId="0" borderId="0" xfId="0" applyNumberFormat="1" applyFont="1" applyFill="1" applyBorder="1" applyAlignment="1"/>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right"/>
    </xf>
    <xf numFmtId="0" fontId="4" fillId="7" borderId="0" xfId="0" applyNumberFormat="1" applyFont="1" applyFill="1" applyBorder="1" applyAlignment="1" applyProtection="1">
      <alignment horizontal="center"/>
      <protection locked="0"/>
    </xf>
    <xf numFmtId="0" fontId="0" fillId="7" borderId="0" xfId="0" applyFill="1"/>
    <xf numFmtId="164" fontId="6" fillId="7" borderId="0" xfId="0" applyNumberFormat="1" applyFont="1" applyFill="1" applyBorder="1" applyAlignment="1"/>
    <xf numFmtId="165" fontId="6" fillId="7" borderId="0" xfId="0" applyNumberFormat="1" applyFont="1" applyFill="1" applyBorder="1" applyAlignment="1"/>
    <xf numFmtId="164" fontId="6" fillId="7" borderId="2" xfId="0" applyNumberFormat="1" applyFont="1" applyFill="1" applyBorder="1" applyAlignment="1"/>
    <xf numFmtId="165" fontId="6" fillId="7" borderId="9" xfId="0" applyNumberFormat="1" applyFont="1" applyFill="1" applyBorder="1" applyAlignment="1"/>
    <xf numFmtId="0" fontId="0" fillId="7" borderId="2" xfId="0" applyFill="1" applyBorder="1"/>
    <xf numFmtId="41" fontId="0" fillId="0" borderId="3" xfId="0" applyNumberFormat="1" applyBorder="1"/>
    <xf numFmtId="0" fontId="2" fillId="3" borderId="28" xfId="0" applyFont="1" applyFill="1" applyBorder="1" applyAlignment="1">
      <alignment horizontal="centerContinuous"/>
    </xf>
    <xf numFmtId="0" fontId="2" fillId="3" borderId="36" xfId="0" applyFont="1" applyFill="1" applyBorder="1" applyAlignment="1">
      <alignment horizontal="centerContinuous"/>
    </xf>
    <xf numFmtId="0" fontId="2" fillId="3" borderId="29" xfId="0" applyFont="1" applyFill="1" applyBorder="1" applyAlignment="1">
      <alignment horizontal="centerContinuous"/>
    </xf>
    <xf numFmtId="0" fontId="22" fillId="6" borderId="28" xfId="0" applyFont="1" applyFill="1" applyBorder="1" applyAlignment="1">
      <alignment horizontal="centerContinuous"/>
    </xf>
    <xf numFmtId="0" fontId="2" fillId="6" borderId="36" xfId="0" applyFont="1" applyFill="1" applyBorder="1" applyAlignment="1">
      <alignment horizontal="centerContinuous"/>
    </xf>
    <xf numFmtId="0" fontId="2" fillId="6" borderId="29" xfId="0" applyFont="1" applyFill="1" applyBorder="1" applyAlignment="1">
      <alignment horizontal="centerContinuous"/>
    </xf>
    <xf numFmtId="167" fontId="14" fillId="8" borderId="29" xfId="32357" applyNumberFormat="1" applyFont="1" applyFill="1" applyBorder="1" applyAlignment="1">
      <alignment horizontal="center"/>
    </xf>
    <xf numFmtId="0" fontId="31" fillId="0" borderId="1" xfId="0" applyFont="1" applyBorder="1" applyAlignment="1">
      <alignment horizontal="left" wrapText="1"/>
    </xf>
    <xf numFmtId="167" fontId="14" fillId="0" borderId="13" xfId="0" applyNumberFormat="1" applyFont="1" applyFill="1" applyBorder="1" applyAlignment="1">
      <alignment horizontal="center"/>
    </xf>
    <xf numFmtId="167" fontId="14" fillId="0" borderId="5" xfId="0" applyNumberFormat="1" applyFont="1" applyFill="1" applyBorder="1" applyAlignment="1">
      <alignment horizontal="center"/>
    </xf>
    <xf numFmtId="164" fontId="7" fillId="0" borderId="0" xfId="0" applyNumberFormat="1" applyFont="1" applyFill="1" applyBorder="1" applyAlignment="1"/>
    <xf numFmtId="164" fontId="27" fillId="0" borderId="0" xfId="0" applyNumberFormat="1" applyFont="1" applyFill="1" applyBorder="1" applyAlignment="1">
      <alignment horizontal="centerContinuous"/>
    </xf>
    <xf numFmtId="41" fontId="8" fillId="0" borderId="0" xfId="0" applyNumberFormat="1" applyFont="1" applyFill="1" applyBorder="1" applyAlignment="1"/>
    <xf numFmtId="41" fontId="8" fillId="0" borderId="0" xfId="0" applyNumberFormat="1" applyFont="1" applyFill="1" applyBorder="1"/>
    <xf numFmtId="41" fontId="8" fillId="0" borderId="7" xfId="0" applyNumberFormat="1" applyFont="1" applyFill="1" applyBorder="1" applyAlignment="1"/>
    <xf numFmtId="44" fontId="0" fillId="0" borderId="0" xfId="0" applyNumberFormat="1"/>
    <xf numFmtId="3" fontId="187" fillId="0" borderId="0" xfId="0" applyNumberFormat="1" applyFont="1" applyFill="1" applyBorder="1" applyAlignment="1"/>
    <xf numFmtId="0" fontId="31" fillId="0" borderId="0" xfId="0" applyFont="1"/>
    <xf numFmtId="37" fontId="188" fillId="9" borderId="0" xfId="0" applyNumberFormat="1" applyFont="1" applyFill="1"/>
    <xf numFmtId="0" fontId="188" fillId="9" borderId="0" xfId="0" applyFont="1" applyFill="1" applyAlignment="1">
      <alignment horizontal="right"/>
    </xf>
    <xf numFmtId="0" fontId="0" fillId="0" borderId="0" xfId="0" applyAlignment="1">
      <alignment horizontal="centerContinuous"/>
    </xf>
    <xf numFmtId="0" fontId="8" fillId="5" borderId="33" xfId="7" applyFont="1" applyFill="1" applyBorder="1" applyAlignment="1">
      <alignment horizontal="center"/>
    </xf>
    <xf numFmtId="0" fontId="8" fillId="5" borderId="34" xfId="7" applyFont="1" applyFill="1" applyBorder="1" applyAlignment="1">
      <alignment horizontal="center"/>
    </xf>
    <xf numFmtId="0" fontId="8" fillId="5" borderId="35" xfId="7"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0" fillId="0" borderId="0" xfId="0" quotePrefix="1" applyFill="1" applyAlignment="1">
      <alignment horizontal="center"/>
    </xf>
    <xf numFmtId="0" fontId="0" fillId="0" borderId="0" xfId="0" applyFill="1" applyAlignment="1">
      <alignment horizontal="center"/>
    </xf>
    <xf numFmtId="0" fontId="0" fillId="0" borderId="0" xfId="0" quotePrefix="1" applyAlignment="1">
      <alignment horizontal="center"/>
    </xf>
    <xf numFmtId="0" fontId="0" fillId="0" borderId="33" xfId="0" quotePrefix="1"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2" borderId="33" xfId="0" quotePrefix="1" applyFill="1" applyBorder="1" applyAlignment="1">
      <alignment horizontal="center" wrapText="1"/>
    </xf>
    <xf numFmtId="0" fontId="0" fillId="2" borderId="34" xfId="0" applyFill="1" applyBorder="1" applyAlignment="1">
      <alignment horizontal="center" wrapText="1"/>
    </xf>
    <xf numFmtId="0" fontId="0" fillId="2" borderId="35" xfId="0" applyFill="1" applyBorder="1" applyAlignment="1">
      <alignment horizontal="center" wrapText="1"/>
    </xf>
    <xf numFmtId="0" fontId="19" fillId="0" borderId="0" xfId="0" applyFont="1" applyAlignment="1">
      <alignment horizontal="center"/>
    </xf>
    <xf numFmtId="0" fontId="20" fillId="0" borderId="0" xfId="0" applyFont="1" applyAlignment="1">
      <alignment horizontal="center"/>
    </xf>
    <xf numFmtId="0" fontId="21" fillId="0" borderId="14" xfId="0" applyFont="1" applyFill="1" applyBorder="1" applyAlignment="1">
      <alignment horizontal="center"/>
    </xf>
    <xf numFmtId="0" fontId="21" fillId="0" borderId="15" xfId="0" applyFont="1" applyFill="1" applyBorder="1" applyAlignment="1">
      <alignment horizontal="center"/>
    </xf>
    <xf numFmtId="0" fontId="21" fillId="0" borderId="16" xfId="0" applyFont="1" applyFill="1" applyBorder="1" applyAlignment="1">
      <alignment horizontal="center"/>
    </xf>
  </cellXfs>
  <cellStyles count="32358">
    <cellStyle name="_x0013_" xfId="9"/>
    <cellStyle name=" 1" xfId="10"/>
    <cellStyle name=" 1 2" xfId="11"/>
    <cellStyle name=" 1 2 2" xfId="12"/>
    <cellStyle name=" 1 2 3" xfId="13"/>
    <cellStyle name=" 1 3" xfId="14"/>
    <cellStyle name=" 1 3 2" xfId="15"/>
    <cellStyle name=" 1 4" xfId="16"/>
    <cellStyle name=" 1 4 2" xfId="17"/>
    <cellStyle name=" 1 5" xfId="18"/>
    <cellStyle name=" 1 6" xfId="19"/>
    <cellStyle name=" 1 6 2" xfId="20"/>
    <cellStyle name=" 1 7" xfId="21"/>
    <cellStyle name=" 1 7 2" xfId="22"/>
    <cellStyle name="_x0013_ 10" xfId="23"/>
    <cellStyle name="_x0013_ 10 2" xfId="24"/>
    <cellStyle name="_x0013_ 11" xfId="25"/>
    <cellStyle name="_x0013_ 11 2" xfId="26"/>
    <cellStyle name="_x0013_ 12" xfId="27"/>
    <cellStyle name="_x0013_ 12 2" xfId="28"/>
    <cellStyle name="_x0013_ 13" xfId="29"/>
    <cellStyle name="_x0013_ 13 2" xfId="30"/>
    <cellStyle name="_x0013_ 14" xfId="31"/>
    <cellStyle name="_x0013_ 14 2" xfId="32"/>
    <cellStyle name="_x0013_ 15" xfId="33"/>
    <cellStyle name="_x0013_ 15 2" xfId="34"/>
    <cellStyle name="_x0013_ 16" xfId="35"/>
    <cellStyle name="_x0013_ 17" xfId="36"/>
    <cellStyle name="_x0013_ 18" xfId="37"/>
    <cellStyle name="_x0013_ 19" xfId="38"/>
    <cellStyle name="_x0013_ 2" xfId="39"/>
    <cellStyle name="_x0013_ 2 2" xfId="40"/>
    <cellStyle name="_x0013_ 2 3" xfId="41"/>
    <cellStyle name="_x0013_ 20" xfId="42"/>
    <cellStyle name="_x0013_ 21" xfId="43"/>
    <cellStyle name="_x0013_ 22" xfId="44"/>
    <cellStyle name="_x0013_ 23" xfId="45"/>
    <cellStyle name="_x0013_ 24" xfId="46"/>
    <cellStyle name="_x0013_ 25" xfId="47"/>
    <cellStyle name="_x0013_ 26" xfId="48"/>
    <cellStyle name="_x0013_ 27" xfId="49"/>
    <cellStyle name="_x0013_ 28" xfId="50"/>
    <cellStyle name="_x0013_ 29" xfId="51"/>
    <cellStyle name="_x0013_ 3" xfId="52"/>
    <cellStyle name="_x0013_ 3 2" xfId="53"/>
    <cellStyle name="_x0013_ 30" xfId="54"/>
    <cellStyle name="_x0013_ 31" xfId="55"/>
    <cellStyle name="_x0013_ 32" xfId="56"/>
    <cellStyle name="_x0013_ 33" xfId="57"/>
    <cellStyle name="_x0013_ 34" xfId="58"/>
    <cellStyle name="_x0013_ 35" xfId="59"/>
    <cellStyle name="_x0013_ 36" xfId="60"/>
    <cellStyle name="_x0013_ 37" xfId="61"/>
    <cellStyle name="_x0013_ 38" xfId="62"/>
    <cellStyle name="_x0013_ 39" xfId="63"/>
    <cellStyle name="_x0013_ 4" xfId="64"/>
    <cellStyle name="_x0013_ 4 2" xfId="65"/>
    <cellStyle name="_x0013_ 40" xfId="66"/>
    <cellStyle name="_x0013_ 41" xfId="67"/>
    <cellStyle name="_x0013_ 42" xfId="68"/>
    <cellStyle name="_x0013_ 43" xfId="69"/>
    <cellStyle name="_x0013_ 44" xfId="70"/>
    <cellStyle name="_x0013_ 45" xfId="71"/>
    <cellStyle name="_x0013_ 46" xfId="72"/>
    <cellStyle name="_x0013_ 47" xfId="73"/>
    <cellStyle name="_x0013_ 48" xfId="74"/>
    <cellStyle name="_x0013_ 49" xfId="75"/>
    <cellStyle name="_x0013_ 5" xfId="76"/>
    <cellStyle name="_x0013_ 5 2" xfId="77"/>
    <cellStyle name="_x0013_ 50" xfId="78"/>
    <cellStyle name="_x0013_ 51" xfId="79"/>
    <cellStyle name="_x0013_ 6" xfId="80"/>
    <cellStyle name="_x0013_ 6 2" xfId="81"/>
    <cellStyle name="_x0013_ 7" xfId="82"/>
    <cellStyle name="_x0013_ 7 2" xfId="83"/>
    <cellStyle name="_x0013_ 8" xfId="84"/>
    <cellStyle name="_x0013_ 8 2" xfId="85"/>
    <cellStyle name="_x0013_ 9" xfId="86"/>
    <cellStyle name="_x0013_ 9 2" xfId="87"/>
    <cellStyle name="_09GRC Gas Transport For Review" xfId="88"/>
    <cellStyle name="_09GRC Gas Transport For Review 2" xfId="89"/>
    <cellStyle name="_09GRC Gas Transport For Review 2 2" xfId="90"/>
    <cellStyle name="_09GRC Gas Transport For Review 3" xfId="91"/>
    <cellStyle name="_09GRC Gas Transport For Review_Book4" xfId="92"/>
    <cellStyle name="_09GRC Gas Transport For Review_Book4 2" xfId="93"/>
    <cellStyle name="_09GRC Gas Transport For Review_Book4 2 2" xfId="94"/>
    <cellStyle name="_09GRC Gas Transport For Review_Book4 3" xfId="95"/>
    <cellStyle name="_09GRC Gas Transport For Review_Book4_DEM-WP(C) ENERG10C--ctn Mid-C_042010 2010GRC" xfId="96"/>
    <cellStyle name="_09GRC Gas Transport For Review_DEM-WP(C) ENERG10C--ctn Mid-C_042010 2010GRC" xfId="97"/>
    <cellStyle name="_x0013__16.07E Wild Horse Wind Expansionwrkingfile" xfId="98"/>
    <cellStyle name="_x0013__16.07E Wild Horse Wind Expansionwrkingfile 2" xfId="99"/>
    <cellStyle name="_x0013__16.07E Wild Horse Wind Expansionwrkingfile 2 2" xfId="100"/>
    <cellStyle name="_x0013__16.07E Wild Horse Wind Expansionwrkingfile 3" xfId="101"/>
    <cellStyle name="_x0013__16.07E Wild Horse Wind Expansionwrkingfile SF" xfId="102"/>
    <cellStyle name="_x0013__16.07E Wild Horse Wind Expansionwrkingfile SF 2" xfId="103"/>
    <cellStyle name="_x0013__16.07E Wild Horse Wind Expansionwrkingfile SF 2 2" xfId="104"/>
    <cellStyle name="_x0013__16.07E Wild Horse Wind Expansionwrkingfile SF 3" xfId="105"/>
    <cellStyle name="_x0013__16.07E Wild Horse Wind Expansionwrkingfile SF_DEM-WP(C) ENERG10C--ctn Mid-C_042010 2010GRC" xfId="106"/>
    <cellStyle name="_x0013__16.07E Wild Horse Wind Expansionwrkingfile_DEM-WP(C) ENERG10C--ctn Mid-C_042010 2010GRC" xfId="107"/>
    <cellStyle name="_x0013__16.37E Wild Horse Expansion DeferralRevwrkingfile SF" xfId="108"/>
    <cellStyle name="_x0013__16.37E Wild Horse Expansion DeferralRevwrkingfile SF 2" xfId="109"/>
    <cellStyle name="_x0013__16.37E Wild Horse Expansion DeferralRevwrkingfile SF 2 2" xfId="110"/>
    <cellStyle name="_x0013__16.37E Wild Horse Expansion DeferralRevwrkingfile SF 3" xfId="111"/>
    <cellStyle name="_x0013__16.37E Wild Horse Expansion DeferralRevwrkingfile SF_DEM-WP(C) ENERG10C--ctn Mid-C_042010 2010GRC" xfId="112"/>
    <cellStyle name="_2008 Strat Plan Power Costs Forecast V2 (2009 Update)" xfId="113"/>
    <cellStyle name="_2008 Strat Plan Power Costs Forecast V2 (2009 Update) 2" xfId="114"/>
    <cellStyle name="_2008 Strat Plan Power Costs Forecast V2 (2009 Update) 2 2" xfId="115"/>
    <cellStyle name="_2008 Strat Plan Power Costs Forecast V2 (2009 Update) 3" xfId="116"/>
    <cellStyle name="_2008 Strat Plan Power Costs Forecast V2 (2009 Update)_DEM-WP(C) ENERG10C--ctn Mid-C_042010 2010GRC" xfId="117"/>
    <cellStyle name="_2008 Strat Plan Power Costs Forecast V2 (2009 Update)_NIM Summary" xfId="118"/>
    <cellStyle name="_2008 Strat Plan Power Costs Forecast V2 (2009 Update)_NIM Summary 2" xfId="119"/>
    <cellStyle name="_2008 Strat Plan Power Costs Forecast V2 (2009 Update)_NIM Summary 2 2" xfId="120"/>
    <cellStyle name="_2008 Strat Plan Power Costs Forecast V2 (2009 Update)_NIM Summary 3" xfId="121"/>
    <cellStyle name="_2008 Strat Plan Power Costs Forecast V2 (2009 Update)_NIM Summary_DEM-WP(C) ENERG10C--ctn Mid-C_042010 2010GRC" xfId="122"/>
    <cellStyle name="_4.06E Pass Throughs" xfId="123"/>
    <cellStyle name="_4.06E Pass Throughs 2" xfId="124"/>
    <cellStyle name="_4.06E Pass Throughs 2 2" xfId="125"/>
    <cellStyle name="_4.06E Pass Throughs 2 2 2" xfId="126"/>
    <cellStyle name="_4.06E Pass Throughs 2 3" xfId="127"/>
    <cellStyle name="_4.06E Pass Throughs 3" xfId="128"/>
    <cellStyle name="_4.06E Pass Throughs 3 2" xfId="129"/>
    <cellStyle name="_4.06E Pass Throughs 4" xfId="130"/>
    <cellStyle name="_4.06E Pass Throughs 4 2" xfId="131"/>
    <cellStyle name="_4.06E Pass Throughs 4 3" xfId="132"/>
    <cellStyle name="_4.06E Pass Throughs 5" xfId="133"/>
    <cellStyle name="_4.06E Pass Throughs 5 2" xfId="134"/>
    <cellStyle name="_4.06E Pass Throughs 5 3" xfId="135"/>
    <cellStyle name="_4.06E Pass Throughs 6" xfId="136"/>
    <cellStyle name="_4.06E Pass Throughs 6 2" xfId="137"/>
    <cellStyle name="_4.06E Pass Throughs 7" xfId="138"/>
    <cellStyle name="_4.06E Pass Throughs 7 2" xfId="139"/>
    <cellStyle name="_4.06E Pass Throughs 8" xfId="140"/>
    <cellStyle name="_4.06E Pass Throughs 8 2" xfId="141"/>
    <cellStyle name="_4.06E Pass Throughs_04 07E Wild Horse Wind Expansion (C) (2)" xfId="142"/>
    <cellStyle name="_4.06E Pass Throughs_04 07E Wild Horse Wind Expansion (C) (2) 2" xfId="143"/>
    <cellStyle name="_4.06E Pass Throughs_04 07E Wild Horse Wind Expansion (C) (2) 2 2" xfId="144"/>
    <cellStyle name="_4.06E Pass Throughs_04 07E Wild Horse Wind Expansion (C) (2) 3" xfId="145"/>
    <cellStyle name="_4.06E Pass Throughs_04 07E Wild Horse Wind Expansion (C) (2)_Adj Bench DR 3 for Initial Briefs (Electric)" xfId="146"/>
    <cellStyle name="_4.06E Pass Throughs_04 07E Wild Horse Wind Expansion (C) (2)_Adj Bench DR 3 for Initial Briefs (Electric) 2" xfId="147"/>
    <cellStyle name="_4.06E Pass Throughs_04 07E Wild Horse Wind Expansion (C) (2)_Adj Bench DR 3 for Initial Briefs (Electric) 2 2" xfId="148"/>
    <cellStyle name="_4.06E Pass Throughs_04 07E Wild Horse Wind Expansion (C) (2)_Adj Bench DR 3 for Initial Briefs (Electric) 3" xfId="149"/>
    <cellStyle name="_4.06E Pass Throughs_04 07E Wild Horse Wind Expansion (C) (2)_Adj Bench DR 3 for Initial Briefs (Electric)_DEM-WP(C) ENERG10C--ctn Mid-C_042010 2010GRC" xfId="150"/>
    <cellStyle name="_4.06E Pass Throughs_04 07E Wild Horse Wind Expansion (C) (2)_Book1" xfId="151"/>
    <cellStyle name="_4.06E Pass Throughs_04 07E Wild Horse Wind Expansion (C) (2)_DEM-WP(C) ENERG10C--ctn Mid-C_042010 2010GRC" xfId="152"/>
    <cellStyle name="_4.06E Pass Throughs_04 07E Wild Horse Wind Expansion (C) (2)_Electric Rev Req Model (2009 GRC) " xfId="153"/>
    <cellStyle name="_4.06E Pass Throughs_04 07E Wild Horse Wind Expansion (C) (2)_Electric Rev Req Model (2009 GRC)  2" xfId="154"/>
    <cellStyle name="_4.06E Pass Throughs_04 07E Wild Horse Wind Expansion (C) (2)_Electric Rev Req Model (2009 GRC)  2 2" xfId="155"/>
    <cellStyle name="_4.06E Pass Throughs_04 07E Wild Horse Wind Expansion (C) (2)_Electric Rev Req Model (2009 GRC)  3" xfId="156"/>
    <cellStyle name="_4.06E Pass Throughs_04 07E Wild Horse Wind Expansion (C) (2)_Electric Rev Req Model (2009 GRC) _DEM-WP(C) ENERG10C--ctn Mid-C_042010 2010GRC" xfId="157"/>
    <cellStyle name="_4.06E Pass Throughs_04 07E Wild Horse Wind Expansion (C) (2)_Electric Rev Req Model (2009 GRC) Rebuttal" xfId="158"/>
    <cellStyle name="_4.06E Pass Throughs_04 07E Wild Horse Wind Expansion (C) (2)_Electric Rev Req Model (2009 GRC) Rebuttal 2" xfId="159"/>
    <cellStyle name="_4.06E Pass Throughs_04 07E Wild Horse Wind Expansion (C) (2)_Electric Rev Req Model (2009 GRC) Rebuttal REmoval of New  WH Solar AdjustMI" xfId="160"/>
    <cellStyle name="_4.06E Pass Throughs_04 07E Wild Horse Wind Expansion (C) (2)_Electric Rev Req Model (2009 GRC) Rebuttal REmoval of New  WH Solar AdjustMI 2" xfId="161"/>
    <cellStyle name="_4.06E Pass Throughs_04 07E Wild Horse Wind Expansion (C) (2)_Electric Rev Req Model (2009 GRC) Rebuttal REmoval of New  WH Solar AdjustMI 2 2" xfId="162"/>
    <cellStyle name="_4.06E Pass Throughs_04 07E Wild Horse Wind Expansion (C) (2)_Electric Rev Req Model (2009 GRC) Rebuttal REmoval of New  WH Solar AdjustMI 3" xfId="163"/>
    <cellStyle name="_4.06E Pass Throughs_04 07E Wild Horse Wind Expansion (C) (2)_Electric Rev Req Model (2009 GRC) Rebuttal REmoval of New  WH Solar AdjustMI_DEM-WP(C) ENERG10C--ctn Mid-C_042010 2010GRC" xfId="164"/>
    <cellStyle name="_4.06E Pass Throughs_04 07E Wild Horse Wind Expansion (C) (2)_Electric Rev Req Model (2009 GRC) Revised 01-18-2010" xfId="165"/>
    <cellStyle name="_4.06E Pass Throughs_04 07E Wild Horse Wind Expansion (C) (2)_Electric Rev Req Model (2009 GRC) Revised 01-18-2010 2" xfId="166"/>
    <cellStyle name="_4.06E Pass Throughs_04 07E Wild Horse Wind Expansion (C) (2)_Electric Rev Req Model (2009 GRC) Revised 01-18-2010 2 2" xfId="167"/>
    <cellStyle name="_4.06E Pass Throughs_04 07E Wild Horse Wind Expansion (C) (2)_Electric Rev Req Model (2009 GRC) Revised 01-18-2010 3" xfId="168"/>
    <cellStyle name="_4.06E Pass Throughs_04 07E Wild Horse Wind Expansion (C) (2)_Electric Rev Req Model (2009 GRC) Revised 01-18-2010_DEM-WP(C) ENERG10C--ctn Mid-C_042010 2010GRC" xfId="169"/>
    <cellStyle name="_4.06E Pass Throughs_04 07E Wild Horse Wind Expansion (C) (2)_Electric Rev Req Model (2010 GRC)" xfId="170"/>
    <cellStyle name="_4.06E Pass Throughs_04 07E Wild Horse Wind Expansion (C) (2)_Electric Rev Req Model (2010 GRC) SF" xfId="171"/>
    <cellStyle name="_4.06E Pass Throughs_04 07E Wild Horse Wind Expansion (C) (2)_Final Order Electric EXHIBIT A-1" xfId="172"/>
    <cellStyle name="_4.06E Pass Throughs_04 07E Wild Horse Wind Expansion (C) (2)_Final Order Electric EXHIBIT A-1 2" xfId="173"/>
    <cellStyle name="_4.06E Pass Throughs_04 07E Wild Horse Wind Expansion (C) (2)_TENASKA REGULATORY ASSET" xfId="174"/>
    <cellStyle name="_4.06E Pass Throughs_04 07E Wild Horse Wind Expansion (C) (2)_TENASKA REGULATORY ASSET 2" xfId="175"/>
    <cellStyle name="_4.06E Pass Throughs_16.37E Wild Horse Expansion DeferralRevwrkingfile SF" xfId="176"/>
    <cellStyle name="_4.06E Pass Throughs_16.37E Wild Horse Expansion DeferralRevwrkingfile SF 2" xfId="177"/>
    <cellStyle name="_4.06E Pass Throughs_16.37E Wild Horse Expansion DeferralRevwrkingfile SF 2 2" xfId="178"/>
    <cellStyle name="_4.06E Pass Throughs_16.37E Wild Horse Expansion DeferralRevwrkingfile SF 3" xfId="179"/>
    <cellStyle name="_4.06E Pass Throughs_16.37E Wild Horse Expansion DeferralRevwrkingfile SF_DEM-WP(C) ENERG10C--ctn Mid-C_042010 2010GRC" xfId="180"/>
    <cellStyle name="_4.06E Pass Throughs_2009 Compliance Filing PCA Exhibits for GRC" xfId="181"/>
    <cellStyle name="_4.06E Pass Throughs_2009 Compliance Filing PCA Exhibits for GRC 2" xfId="182"/>
    <cellStyle name="_4.06E Pass Throughs_2009 GRC Compl Filing - Exhibit D" xfId="183"/>
    <cellStyle name="_4.06E Pass Throughs_2009 GRC Compl Filing - Exhibit D 2" xfId="184"/>
    <cellStyle name="_4.06E Pass Throughs_2009 GRC Compl Filing - Exhibit D 2 2" xfId="185"/>
    <cellStyle name="_4.06E Pass Throughs_2009 GRC Compl Filing - Exhibit D 3" xfId="186"/>
    <cellStyle name="_4.06E Pass Throughs_2009 GRC Compl Filing - Exhibit D_DEM-WP(C) ENERG10C--ctn Mid-C_042010 2010GRC" xfId="187"/>
    <cellStyle name="_4.06E Pass Throughs_3.01 Income Statement" xfId="188"/>
    <cellStyle name="_4.06E Pass Throughs_4 31 Regulatory Assets and Liabilities  7 06- Exhibit D" xfId="189"/>
    <cellStyle name="_4.06E Pass Throughs_4 31 Regulatory Assets and Liabilities  7 06- Exhibit D 2" xfId="190"/>
    <cellStyle name="_4.06E Pass Throughs_4 31 Regulatory Assets and Liabilities  7 06- Exhibit D 2 2" xfId="191"/>
    <cellStyle name="_4.06E Pass Throughs_4 31 Regulatory Assets and Liabilities  7 06- Exhibit D 2 2 2" xfId="192"/>
    <cellStyle name="_4.06E Pass Throughs_4 31 Regulatory Assets and Liabilities  7 06- Exhibit D 3" xfId="193"/>
    <cellStyle name="_4.06E Pass Throughs_4 31 Regulatory Assets and Liabilities  7 06- Exhibit D_DEM-WP(C) ENERG10C--ctn Mid-C_042010 2010GRC" xfId="194"/>
    <cellStyle name="_4.06E Pass Throughs_4 31 Regulatory Assets and Liabilities  7 06- Exhibit D_NIM Summary" xfId="195"/>
    <cellStyle name="_4.06E Pass Throughs_4 31 Regulatory Assets and Liabilities  7 06- Exhibit D_NIM Summary 2" xfId="196"/>
    <cellStyle name="_4.06E Pass Throughs_4 31 Regulatory Assets and Liabilities  7 06- Exhibit D_NIM Summary 2 2" xfId="197"/>
    <cellStyle name="_4.06E Pass Throughs_4 31 Regulatory Assets and Liabilities  7 06- Exhibit D_NIM Summary 3" xfId="198"/>
    <cellStyle name="_4.06E Pass Throughs_4 31 Regulatory Assets and Liabilities  7 06- Exhibit D_NIM Summary_DEM-WP(C) ENERG10C--ctn Mid-C_042010 2010GRC" xfId="199"/>
    <cellStyle name="_4.06E Pass Throughs_4 31 Regulatory Assets and Liabilities  7 06- Exhibit D_NIM+O&amp;M" xfId="200"/>
    <cellStyle name="_4.06E Pass Throughs_4 31 Regulatory Assets and Liabilities  7 06- Exhibit D_NIM+O&amp;M Monthly" xfId="201"/>
    <cellStyle name="_4.06E Pass Throughs_4 31E Reg Asset  Liab and EXH D" xfId="202"/>
    <cellStyle name="_4.06E Pass Throughs_4 31E Reg Asset  Liab and EXH D _ Aug 10 Filing (2)" xfId="203"/>
    <cellStyle name="_4.06E Pass Throughs_4 31E Reg Asset  Liab and EXH D _ Aug 10 Filing (2) 2" xfId="204"/>
    <cellStyle name="_4.06E Pass Throughs_4 31E Reg Asset  Liab and EXH D 2" xfId="205"/>
    <cellStyle name="_4.06E Pass Throughs_4 31E Reg Asset  Liab and EXH D 3" xfId="206"/>
    <cellStyle name="_4.06E Pass Throughs_4 32 Regulatory Assets and Liabilities  7 06- Exhibit D" xfId="207"/>
    <cellStyle name="_4.06E Pass Throughs_4 32 Regulatory Assets and Liabilities  7 06- Exhibit D 2" xfId="208"/>
    <cellStyle name="_4.06E Pass Throughs_4 32 Regulatory Assets and Liabilities  7 06- Exhibit D 2 2" xfId="209"/>
    <cellStyle name="_4.06E Pass Throughs_4 32 Regulatory Assets and Liabilities  7 06- Exhibit D 2 2 2" xfId="210"/>
    <cellStyle name="_4.06E Pass Throughs_4 32 Regulatory Assets and Liabilities  7 06- Exhibit D 3" xfId="211"/>
    <cellStyle name="_4.06E Pass Throughs_4 32 Regulatory Assets and Liabilities  7 06- Exhibit D_DEM-WP(C) ENERG10C--ctn Mid-C_042010 2010GRC" xfId="212"/>
    <cellStyle name="_4.06E Pass Throughs_4 32 Regulatory Assets and Liabilities  7 06- Exhibit D_NIM Summary" xfId="213"/>
    <cellStyle name="_4.06E Pass Throughs_4 32 Regulatory Assets and Liabilities  7 06- Exhibit D_NIM Summary 2" xfId="214"/>
    <cellStyle name="_4.06E Pass Throughs_4 32 Regulatory Assets and Liabilities  7 06- Exhibit D_NIM Summary 2 2" xfId="215"/>
    <cellStyle name="_4.06E Pass Throughs_4 32 Regulatory Assets and Liabilities  7 06- Exhibit D_NIM Summary 3" xfId="216"/>
    <cellStyle name="_4.06E Pass Throughs_4 32 Regulatory Assets and Liabilities  7 06- Exhibit D_NIM Summary_DEM-WP(C) ENERG10C--ctn Mid-C_042010 2010GRC" xfId="217"/>
    <cellStyle name="_4.06E Pass Throughs_4 32 Regulatory Assets and Liabilities  7 06- Exhibit D_NIM+O&amp;M" xfId="218"/>
    <cellStyle name="_4.06E Pass Throughs_4 32 Regulatory Assets and Liabilities  7 06- Exhibit D_NIM+O&amp;M Monthly" xfId="219"/>
    <cellStyle name="_4.06E Pass Throughs_AURORA Total New" xfId="220"/>
    <cellStyle name="_4.06E Pass Throughs_AURORA Total New 2" xfId="221"/>
    <cellStyle name="_4.06E Pass Throughs_AURORA Total New 2 2" xfId="222"/>
    <cellStyle name="_4.06E Pass Throughs_AURORA Total New 3" xfId="223"/>
    <cellStyle name="_4.06E Pass Throughs_Book2" xfId="224"/>
    <cellStyle name="_4.06E Pass Throughs_Book2 2" xfId="225"/>
    <cellStyle name="_4.06E Pass Throughs_Book2 2 2" xfId="226"/>
    <cellStyle name="_4.06E Pass Throughs_Book2 3" xfId="227"/>
    <cellStyle name="_4.06E Pass Throughs_Book2_Adj Bench DR 3 for Initial Briefs (Electric)" xfId="228"/>
    <cellStyle name="_4.06E Pass Throughs_Book2_Adj Bench DR 3 for Initial Briefs (Electric) 2" xfId="229"/>
    <cellStyle name="_4.06E Pass Throughs_Book2_Adj Bench DR 3 for Initial Briefs (Electric) 2 2" xfId="230"/>
    <cellStyle name="_4.06E Pass Throughs_Book2_Adj Bench DR 3 for Initial Briefs (Electric) 3" xfId="231"/>
    <cellStyle name="_4.06E Pass Throughs_Book2_Adj Bench DR 3 for Initial Briefs (Electric)_DEM-WP(C) ENERG10C--ctn Mid-C_042010 2010GRC" xfId="232"/>
    <cellStyle name="_4.06E Pass Throughs_Book2_DEM-WP(C) ENERG10C--ctn Mid-C_042010 2010GRC" xfId="233"/>
    <cellStyle name="_4.06E Pass Throughs_Book2_Electric Rev Req Model (2009 GRC) Rebuttal" xfId="234"/>
    <cellStyle name="_4.06E Pass Throughs_Book2_Electric Rev Req Model (2009 GRC) Rebuttal 2" xfId="235"/>
    <cellStyle name="_4.06E Pass Throughs_Book2_Electric Rev Req Model (2009 GRC) Rebuttal REmoval of New  WH Solar AdjustMI" xfId="236"/>
    <cellStyle name="_4.06E Pass Throughs_Book2_Electric Rev Req Model (2009 GRC) Rebuttal REmoval of New  WH Solar AdjustMI 2" xfId="237"/>
    <cellStyle name="_4.06E Pass Throughs_Book2_Electric Rev Req Model (2009 GRC) Rebuttal REmoval of New  WH Solar AdjustMI 2 2" xfId="238"/>
    <cellStyle name="_4.06E Pass Throughs_Book2_Electric Rev Req Model (2009 GRC) Rebuttal REmoval of New  WH Solar AdjustMI 3" xfId="239"/>
    <cellStyle name="_4.06E Pass Throughs_Book2_Electric Rev Req Model (2009 GRC) Rebuttal REmoval of New  WH Solar AdjustMI_DEM-WP(C) ENERG10C--ctn Mid-C_042010 2010GRC" xfId="240"/>
    <cellStyle name="_4.06E Pass Throughs_Book2_Electric Rev Req Model (2009 GRC) Revised 01-18-2010" xfId="241"/>
    <cellStyle name="_4.06E Pass Throughs_Book2_Electric Rev Req Model (2009 GRC) Revised 01-18-2010 2" xfId="242"/>
    <cellStyle name="_4.06E Pass Throughs_Book2_Electric Rev Req Model (2009 GRC) Revised 01-18-2010 2 2" xfId="243"/>
    <cellStyle name="_4.06E Pass Throughs_Book2_Electric Rev Req Model (2009 GRC) Revised 01-18-2010 3" xfId="244"/>
    <cellStyle name="_4.06E Pass Throughs_Book2_Electric Rev Req Model (2009 GRC) Revised 01-18-2010_DEM-WP(C) ENERG10C--ctn Mid-C_042010 2010GRC" xfId="245"/>
    <cellStyle name="_4.06E Pass Throughs_Book2_Final Order Electric EXHIBIT A-1" xfId="246"/>
    <cellStyle name="_4.06E Pass Throughs_Book2_Final Order Electric EXHIBIT A-1 2" xfId="247"/>
    <cellStyle name="_4.06E Pass Throughs_Book4" xfId="248"/>
    <cellStyle name="_4.06E Pass Throughs_Book4 2" xfId="249"/>
    <cellStyle name="_4.06E Pass Throughs_Book4 2 2" xfId="250"/>
    <cellStyle name="_4.06E Pass Throughs_Book4 3" xfId="251"/>
    <cellStyle name="_4.06E Pass Throughs_Book4_DEM-WP(C) ENERG10C--ctn Mid-C_042010 2010GRC" xfId="252"/>
    <cellStyle name="_4.06E Pass Throughs_Book9" xfId="253"/>
    <cellStyle name="_4.06E Pass Throughs_Book9 2" xfId="254"/>
    <cellStyle name="_4.06E Pass Throughs_Book9 2 2" xfId="255"/>
    <cellStyle name="_4.06E Pass Throughs_Book9 3" xfId="256"/>
    <cellStyle name="_4.06E Pass Throughs_Book9_DEM-WP(C) ENERG10C--ctn Mid-C_042010 2010GRC" xfId="257"/>
    <cellStyle name="_4.06E Pass Throughs_Chelan PUD Power Costs (8-10)" xfId="258"/>
    <cellStyle name="_4.06E Pass Throughs_Chelan PUD Power Costs (8-10) 2" xfId="259"/>
    <cellStyle name="_4.06E Pass Throughs_DEM-WP(C) Chelan Power Costs" xfId="260"/>
    <cellStyle name="_4.06E Pass Throughs_DEM-WP(C) Chelan Power Costs 2" xfId="261"/>
    <cellStyle name="_4.06E Pass Throughs_DEM-WP(C) ENERG10C--ctn Mid-C_042010 2010GRC" xfId="262"/>
    <cellStyle name="_4.06E Pass Throughs_DEM-WP(C) Gas Transport 2010GRC" xfId="263"/>
    <cellStyle name="_4.06E Pass Throughs_DEM-WP(C) Gas Transport 2010GRC 2" xfId="264"/>
    <cellStyle name="_4.06E Pass Throughs_Exh A-1 resulting from UE-112050 effective Jan 1 2012" xfId="265"/>
    <cellStyle name="_4.06E Pass Throughs_Exh G - Klamath Peaker PPA fr C Locke 2-12" xfId="266"/>
    <cellStyle name="_4.06E Pass Throughs_Exhibit A-1 effective 4-1-11 fr S Free 12-11" xfId="267"/>
    <cellStyle name="_4.06E Pass Throughs_Mint Farm Generation BPA" xfId="268"/>
    <cellStyle name="_4.06E Pass Throughs_NIM Summary" xfId="269"/>
    <cellStyle name="_4.06E Pass Throughs_NIM Summary 09GRC" xfId="270"/>
    <cellStyle name="_4.06E Pass Throughs_NIM Summary 09GRC 2" xfId="271"/>
    <cellStyle name="_4.06E Pass Throughs_NIM Summary 09GRC 2 2" xfId="272"/>
    <cellStyle name="_4.06E Pass Throughs_NIM Summary 09GRC 3" xfId="273"/>
    <cellStyle name="_4.06E Pass Throughs_NIM Summary 09GRC_DEM-WP(C) ENERG10C--ctn Mid-C_042010 2010GRC" xfId="274"/>
    <cellStyle name="_4.06E Pass Throughs_NIM Summary 10" xfId="275"/>
    <cellStyle name="_4.06E Pass Throughs_NIM Summary 11" xfId="276"/>
    <cellStyle name="_4.06E Pass Throughs_NIM Summary 12" xfId="277"/>
    <cellStyle name="_4.06E Pass Throughs_NIM Summary 13" xfId="278"/>
    <cellStyle name="_4.06E Pass Throughs_NIM Summary 14" xfId="279"/>
    <cellStyle name="_4.06E Pass Throughs_NIM Summary 15" xfId="280"/>
    <cellStyle name="_4.06E Pass Throughs_NIM Summary 16" xfId="281"/>
    <cellStyle name="_4.06E Pass Throughs_NIM Summary 17" xfId="282"/>
    <cellStyle name="_4.06E Pass Throughs_NIM Summary 18" xfId="283"/>
    <cellStyle name="_4.06E Pass Throughs_NIM Summary 19" xfId="284"/>
    <cellStyle name="_4.06E Pass Throughs_NIM Summary 2" xfId="285"/>
    <cellStyle name="_4.06E Pass Throughs_NIM Summary 2 2" xfId="286"/>
    <cellStyle name="_4.06E Pass Throughs_NIM Summary 20" xfId="287"/>
    <cellStyle name="_4.06E Pass Throughs_NIM Summary 21" xfId="288"/>
    <cellStyle name="_4.06E Pass Throughs_NIM Summary 22" xfId="289"/>
    <cellStyle name="_4.06E Pass Throughs_NIM Summary 23" xfId="290"/>
    <cellStyle name="_4.06E Pass Throughs_NIM Summary 24" xfId="291"/>
    <cellStyle name="_4.06E Pass Throughs_NIM Summary 25" xfId="292"/>
    <cellStyle name="_4.06E Pass Throughs_NIM Summary 26" xfId="293"/>
    <cellStyle name="_4.06E Pass Throughs_NIM Summary 27" xfId="294"/>
    <cellStyle name="_4.06E Pass Throughs_NIM Summary 28" xfId="295"/>
    <cellStyle name="_4.06E Pass Throughs_NIM Summary 29" xfId="296"/>
    <cellStyle name="_4.06E Pass Throughs_NIM Summary 3" xfId="297"/>
    <cellStyle name="_4.06E Pass Throughs_NIM Summary 30" xfId="298"/>
    <cellStyle name="_4.06E Pass Throughs_NIM Summary 31" xfId="299"/>
    <cellStyle name="_4.06E Pass Throughs_NIM Summary 32" xfId="300"/>
    <cellStyle name="_4.06E Pass Throughs_NIM Summary 33" xfId="301"/>
    <cellStyle name="_4.06E Pass Throughs_NIM Summary 34" xfId="302"/>
    <cellStyle name="_4.06E Pass Throughs_NIM Summary 35" xfId="303"/>
    <cellStyle name="_4.06E Pass Throughs_NIM Summary 36" xfId="304"/>
    <cellStyle name="_4.06E Pass Throughs_NIM Summary 37" xfId="305"/>
    <cellStyle name="_4.06E Pass Throughs_NIM Summary 38" xfId="306"/>
    <cellStyle name="_4.06E Pass Throughs_NIM Summary 39" xfId="307"/>
    <cellStyle name="_4.06E Pass Throughs_NIM Summary 4" xfId="308"/>
    <cellStyle name="_4.06E Pass Throughs_NIM Summary 40" xfId="309"/>
    <cellStyle name="_4.06E Pass Throughs_NIM Summary 41" xfId="310"/>
    <cellStyle name="_4.06E Pass Throughs_NIM Summary 42" xfId="311"/>
    <cellStyle name="_4.06E Pass Throughs_NIM Summary 43" xfId="312"/>
    <cellStyle name="_4.06E Pass Throughs_NIM Summary 44" xfId="313"/>
    <cellStyle name="_4.06E Pass Throughs_NIM Summary 45" xfId="314"/>
    <cellStyle name="_4.06E Pass Throughs_NIM Summary 46" xfId="315"/>
    <cellStyle name="_4.06E Pass Throughs_NIM Summary 47" xfId="316"/>
    <cellStyle name="_4.06E Pass Throughs_NIM Summary 48" xfId="317"/>
    <cellStyle name="_4.06E Pass Throughs_NIM Summary 49" xfId="318"/>
    <cellStyle name="_4.06E Pass Throughs_NIM Summary 5" xfId="319"/>
    <cellStyle name="_4.06E Pass Throughs_NIM Summary 50" xfId="320"/>
    <cellStyle name="_4.06E Pass Throughs_NIM Summary 51" xfId="321"/>
    <cellStyle name="_4.06E Pass Throughs_NIM Summary 52" xfId="322"/>
    <cellStyle name="_4.06E Pass Throughs_NIM Summary 6" xfId="323"/>
    <cellStyle name="_4.06E Pass Throughs_NIM Summary 7" xfId="324"/>
    <cellStyle name="_4.06E Pass Throughs_NIM Summary 8" xfId="325"/>
    <cellStyle name="_4.06E Pass Throughs_NIM Summary 9" xfId="326"/>
    <cellStyle name="_4.06E Pass Throughs_NIM Summary_DEM-WP(C) ENERG10C--ctn Mid-C_042010 2010GRC" xfId="327"/>
    <cellStyle name="_4.06E Pass Throughs_NIM+O&amp;M" xfId="328"/>
    <cellStyle name="_4.06E Pass Throughs_NIM+O&amp;M 2" xfId="329"/>
    <cellStyle name="_4.06E Pass Throughs_NIM+O&amp;M Monthly" xfId="330"/>
    <cellStyle name="_4.06E Pass Throughs_NIM+O&amp;M Monthly 2" xfId="331"/>
    <cellStyle name="_4.06E Pass Throughs_PCA 10 -  Exhibit D Dec 2011" xfId="332"/>
    <cellStyle name="_4.06E Pass Throughs_PCA 10 -  Exhibit D from A Kellogg Jan 2011" xfId="333"/>
    <cellStyle name="_4.06E Pass Throughs_PCA 10 -  Exhibit D from A Kellogg July 2011" xfId="334"/>
    <cellStyle name="_4.06E Pass Throughs_PCA 10 -  Exhibit D from S Free Rcv'd 12-11" xfId="335"/>
    <cellStyle name="_4.06E Pass Throughs_PCA 11 -  Exhibit D Jan 2012 fr A Kellogg" xfId="336"/>
    <cellStyle name="_4.06E Pass Throughs_PCA 11 -  Exhibit D Jan 2012 WF" xfId="337"/>
    <cellStyle name="_4.06E Pass Throughs_PCA 9 -  Exhibit D April 2010" xfId="338"/>
    <cellStyle name="_4.06E Pass Throughs_PCA 9 -  Exhibit D April 2010 (3)" xfId="339"/>
    <cellStyle name="_4.06E Pass Throughs_PCA 9 -  Exhibit D April 2010 (3) 2" xfId="340"/>
    <cellStyle name="_4.06E Pass Throughs_PCA 9 -  Exhibit D April 2010 (3) 2 2" xfId="341"/>
    <cellStyle name="_4.06E Pass Throughs_PCA 9 -  Exhibit D April 2010 (3) 3" xfId="342"/>
    <cellStyle name="_4.06E Pass Throughs_PCA 9 -  Exhibit D April 2010 (3)_DEM-WP(C) ENERG10C--ctn Mid-C_042010 2010GRC" xfId="343"/>
    <cellStyle name="_4.06E Pass Throughs_PCA 9 -  Exhibit D April 2010 2" xfId="344"/>
    <cellStyle name="_4.06E Pass Throughs_PCA 9 -  Exhibit D April 2010 3" xfId="345"/>
    <cellStyle name="_4.06E Pass Throughs_PCA 9 -  Exhibit D April 2010 4" xfId="346"/>
    <cellStyle name="_4.06E Pass Throughs_PCA 9 -  Exhibit D April 2010 5" xfId="347"/>
    <cellStyle name="_4.06E Pass Throughs_PCA 9 -  Exhibit D April 2010 6" xfId="348"/>
    <cellStyle name="_4.06E Pass Throughs_PCA 9 -  Exhibit D Nov 2010" xfId="349"/>
    <cellStyle name="_4.06E Pass Throughs_PCA 9 -  Exhibit D Nov 2010 2" xfId="350"/>
    <cellStyle name="_4.06E Pass Throughs_PCA 9 - Exhibit D at August 2010" xfId="351"/>
    <cellStyle name="_4.06E Pass Throughs_PCA 9 - Exhibit D at August 2010 2" xfId="352"/>
    <cellStyle name="_4.06E Pass Throughs_PCA 9 - Exhibit D June 2010 GRC" xfId="353"/>
    <cellStyle name="_4.06E Pass Throughs_PCA 9 - Exhibit D June 2010 GRC 2" xfId="354"/>
    <cellStyle name="_4.06E Pass Throughs_Power Costs - Comparison bx Rbtl-Staff-Jt-PC" xfId="355"/>
    <cellStyle name="_4.06E Pass Throughs_Power Costs - Comparison bx Rbtl-Staff-Jt-PC 2" xfId="356"/>
    <cellStyle name="_4.06E Pass Throughs_Power Costs - Comparison bx Rbtl-Staff-Jt-PC 2 2" xfId="357"/>
    <cellStyle name="_4.06E Pass Throughs_Power Costs - Comparison bx Rbtl-Staff-Jt-PC 3" xfId="358"/>
    <cellStyle name="_4.06E Pass Throughs_Power Costs - Comparison bx Rbtl-Staff-Jt-PC_Adj Bench DR 3 for Initial Briefs (Electric)" xfId="359"/>
    <cellStyle name="_4.06E Pass Throughs_Power Costs - Comparison bx Rbtl-Staff-Jt-PC_Adj Bench DR 3 for Initial Briefs (Electric) 2" xfId="360"/>
    <cellStyle name="_4.06E Pass Throughs_Power Costs - Comparison bx Rbtl-Staff-Jt-PC_Adj Bench DR 3 for Initial Briefs (Electric) 2 2" xfId="361"/>
    <cellStyle name="_4.06E Pass Throughs_Power Costs - Comparison bx Rbtl-Staff-Jt-PC_Adj Bench DR 3 for Initial Briefs (Electric) 3" xfId="362"/>
    <cellStyle name="_4.06E Pass Throughs_Power Costs - Comparison bx Rbtl-Staff-Jt-PC_Adj Bench DR 3 for Initial Briefs (Electric)_DEM-WP(C) ENERG10C--ctn Mid-C_042010 2010GRC" xfId="363"/>
    <cellStyle name="_4.06E Pass Throughs_Power Costs - Comparison bx Rbtl-Staff-Jt-PC_DEM-WP(C) ENERG10C--ctn Mid-C_042010 2010GRC" xfId="364"/>
    <cellStyle name="_4.06E Pass Throughs_Power Costs - Comparison bx Rbtl-Staff-Jt-PC_Electric Rev Req Model (2009 GRC) Rebuttal" xfId="365"/>
    <cellStyle name="_4.06E Pass Throughs_Power Costs - Comparison bx Rbtl-Staff-Jt-PC_Electric Rev Req Model (2009 GRC) Rebuttal 2" xfId="366"/>
    <cellStyle name="_4.06E Pass Throughs_Power Costs - Comparison bx Rbtl-Staff-Jt-PC_Electric Rev Req Model (2009 GRC) Rebuttal REmoval of New  WH Solar AdjustMI" xfId="367"/>
    <cellStyle name="_4.06E Pass Throughs_Power Costs - Comparison bx Rbtl-Staff-Jt-PC_Electric Rev Req Model (2009 GRC) Rebuttal REmoval of New  WH Solar AdjustMI 2" xfId="368"/>
    <cellStyle name="_4.06E Pass Throughs_Power Costs - Comparison bx Rbtl-Staff-Jt-PC_Electric Rev Req Model (2009 GRC) Rebuttal REmoval of New  WH Solar AdjustMI 2 2" xfId="369"/>
    <cellStyle name="_4.06E Pass Throughs_Power Costs - Comparison bx Rbtl-Staff-Jt-PC_Electric Rev Req Model (2009 GRC) Rebuttal REmoval of New  WH Solar AdjustMI 3" xfId="370"/>
    <cellStyle name="_4.06E Pass Throughs_Power Costs - Comparison bx Rbtl-Staff-Jt-PC_Electric Rev Req Model (2009 GRC) Rebuttal REmoval of New  WH Solar AdjustMI_DEM-WP(C) ENERG10C--ctn Mid-C_042010 2010GRC" xfId="371"/>
    <cellStyle name="_4.06E Pass Throughs_Power Costs - Comparison bx Rbtl-Staff-Jt-PC_Electric Rev Req Model (2009 GRC) Revised 01-18-2010" xfId="372"/>
    <cellStyle name="_4.06E Pass Throughs_Power Costs - Comparison bx Rbtl-Staff-Jt-PC_Electric Rev Req Model (2009 GRC) Revised 01-18-2010 2" xfId="373"/>
    <cellStyle name="_4.06E Pass Throughs_Power Costs - Comparison bx Rbtl-Staff-Jt-PC_Electric Rev Req Model (2009 GRC) Revised 01-18-2010 2 2" xfId="374"/>
    <cellStyle name="_4.06E Pass Throughs_Power Costs - Comparison bx Rbtl-Staff-Jt-PC_Electric Rev Req Model (2009 GRC) Revised 01-18-2010 3" xfId="375"/>
    <cellStyle name="_4.06E Pass Throughs_Power Costs - Comparison bx Rbtl-Staff-Jt-PC_Electric Rev Req Model (2009 GRC) Revised 01-18-2010_DEM-WP(C) ENERG10C--ctn Mid-C_042010 2010GRC" xfId="376"/>
    <cellStyle name="_4.06E Pass Throughs_Power Costs - Comparison bx Rbtl-Staff-Jt-PC_Final Order Electric EXHIBIT A-1" xfId="377"/>
    <cellStyle name="_4.06E Pass Throughs_Power Costs - Comparison bx Rbtl-Staff-Jt-PC_Final Order Electric EXHIBIT A-1 2" xfId="378"/>
    <cellStyle name="_4.06E Pass Throughs_Rebuttal Power Costs" xfId="379"/>
    <cellStyle name="_4.06E Pass Throughs_Rebuttal Power Costs 2" xfId="380"/>
    <cellStyle name="_4.06E Pass Throughs_Rebuttal Power Costs 2 2" xfId="381"/>
    <cellStyle name="_4.06E Pass Throughs_Rebuttal Power Costs 3" xfId="382"/>
    <cellStyle name="_4.06E Pass Throughs_Rebuttal Power Costs_Adj Bench DR 3 for Initial Briefs (Electric)" xfId="383"/>
    <cellStyle name="_4.06E Pass Throughs_Rebuttal Power Costs_Adj Bench DR 3 for Initial Briefs (Electric) 2" xfId="384"/>
    <cellStyle name="_4.06E Pass Throughs_Rebuttal Power Costs_Adj Bench DR 3 for Initial Briefs (Electric) 2 2" xfId="385"/>
    <cellStyle name="_4.06E Pass Throughs_Rebuttal Power Costs_Adj Bench DR 3 for Initial Briefs (Electric) 3" xfId="386"/>
    <cellStyle name="_4.06E Pass Throughs_Rebuttal Power Costs_Adj Bench DR 3 for Initial Briefs (Electric)_DEM-WP(C) ENERG10C--ctn Mid-C_042010 2010GRC" xfId="387"/>
    <cellStyle name="_4.06E Pass Throughs_Rebuttal Power Costs_DEM-WP(C) ENERG10C--ctn Mid-C_042010 2010GRC" xfId="388"/>
    <cellStyle name="_4.06E Pass Throughs_Rebuttal Power Costs_Electric Rev Req Model (2009 GRC) Rebuttal" xfId="389"/>
    <cellStyle name="_4.06E Pass Throughs_Rebuttal Power Costs_Electric Rev Req Model (2009 GRC) Rebuttal 2" xfId="390"/>
    <cellStyle name="_4.06E Pass Throughs_Rebuttal Power Costs_Electric Rev Req Model (2009 GRC) Rebuttal REmoval of New  WH Solar AdjustMI" xfId="391"/>
    <cellStyle name="_4.06E Pass Throughs_Rebuttal Power Costs_Electric Rev Req Model (2009 GRC) Rebuttal REmoval of New  WH Solar AdjustMI 2" xfId="392"/>
    <cellStyle name="_4.06E Pass Throughs_Rebuttal Power Costs_Electric Rev Req Model (2009 GRC) Rebuttal REmoval of New  WH Solar AdjustMI 2 2" xfId="393"/>
    <cellStyle name="_4.06E Pass Throughs_Rebuttal Power Costs_Electric Rev Req Model (2009 GRC) Rebuttal REmoval of New  WH Solar AdjustMI 3" xfId="394"/>
    <cellStyle name="_4.06E Pass Throughs_Rebuttal Power Costs_Electric Rev Req Model (2009 GRC) Rebuttal REmoval of New  WH Solar AdjustMI_DEM-WP(C) ENERG10C--ctn Mid-C_042010 2010GRC" xfId="395"/>
    <cellStyle name="_4.06E Pass Throughs_Rebuttal Power Costs_Electric Rev Req Model (2009 GRC) Revised 01-18-2010" xfId="396"/>
    <cellStyle name="_4.06E Pass Throughs_Rebuttal Power Costs_Electric Rev Req Model (2009 GRC) Revised 01-18-2010 2" xfId="397"/>
    <cellStyle name="_4.06E Pass Throughs_Rebuttal Power Costs_Electric Rev Req Model (2009 GRC) Revised 01-18-2010 2 2" xfId="398"/>
    <cellStyle name="_4.06E Pass Throughs_Rebuttal Power Costs_Electric Rev Req Model (2009 GRC) Revised 01-18-2010 3" xfId="399"/>
    <cellStyle name="_4.06E Pass Throughs_Rebuttal Power Costs_Electric Rev Req Model (2009 GRC) Revised 01-18-2010_DEM-WP(C) ENERG10C--ctn Mid-C_042010 2010GRC" xfId="400"/>
    <cellStyle name="_4.06E Pass Throughs_Rebuttal Power Costs_Final Order Electric EXHIBIT A-1" xfId="401"/>
    <cellStyle name="_4.06E Pass Throughs_Rebuttal Power Costs_Final Order Electric EXHIBIT A-1 2" xfId="402"/>
    <cellStyle name="_4.06E Pass Throughs_Wind Integration 10GRC" xfId="403"/>
    <cellStyle name="_4.06E Pass Throughs_Wind Integration 10GRC 2" xfId="404"/>
    <cellStyle name="_4.06E Pass Throughs_Wind Integration 10GRC 2 2" xfId="405"/>
    <cellStyle name="_4.06E Pass Throughs_Wind Integration 10GRC 3" xfId="406"/>
    <cellStyle name="_4.06E Pass Throughs_Wind Integration 10GRC_DEM-WP(C) ENERG10C--ctn Mid-C_042010 2010GRC" xfId="407"/>
    <cellStyle name="_4.13E Montana Energy Tax" xfId="408"/>
    <cellStyle name="_4.13E Montana Energy Tax 2" xfId="409"/>
    <cellStyle name="_4.13E Montana Energy Tax 2 2" xfId="410"/>
    <cellStyle name="_4.13E Montana Energy Tax 2 2 2" xfId="411"/>
    <cellStyle name="_4.13E Montana Energy Tax 2 3" xfId="412"/>
    <cellStyle name="_4.13E Montana Energy Tax 3" xfId="413"/>
    <cellStyle name="_4.13E Montana Energy Tax 3 2" xfId="414"/>
    <cellStyle name="_4.13E Montana Energy Tax 4" xfId="415"/>
    <cellStyle name="_4.13E Montana Energy Tax 4 2" xfId="416"/>
    <cellStyle name="_4.13E Montana Energy Tax 4 3" xfId="417"/>
    <cellStyle name="_4.13E Montana Energy Tax 5" xfId="418"/>
    <cellStyle name="_4.13E Montana Energy Tax 5 2" xfId="419"/>
    <cellStyle name="_4.13E Montana Energy Tax 6" xfId="420"/>
    <cellStyle name="_4.13E Montana Energy Tax 6 2" xfId="421"/>
    <cellStyle name="_4.13E Montana Energy Tax 7" xfId="422"/>
    <cellStyle name="_4.13E Montana Energy Tax 7 2" xfId="423"/>
    <cellStyle name="_4.13E Montana Energy Tax_04 07E Wild Horse Wind Expansion (C) (2)" xfId="424"/>
    <cellStyle name="_4.13E Montana Energy Tax_04 07E Wild Horse Wind Expansion (C) (2) 2" xfId="425"/>
    <cellStyle name="_4.13E Montana Energy Tax_04 07E Wild Horse Wind Expansion (C) (2) 2 2" xfId="426"/>
    <cellStyle name="_4.13E Montana Energy Tax_04 07E Wild Horse Wind Expansion (C) (2) 3" xfId="427"/>
    <cellStyle name="_4.13E Montana Energy Tax_04 07E Wild Horse Wind Expansion (C) (2)_Adj Bench DR 3 for Initial Briefs (Electric)" xfId="428"/>
    <cellStyle name="_4.13E Montana Energy Tax_04 07E Wild Horse Wind Expansion (C) (2)_Adj Bench DR 3 for Initial Briefs (Electric) 2" xfId="429"/>
    <cellStyle name="_4.13E Montana Energy Tax_04 07E Wild Horse Wind Expansion (C) (2)_Adj Bench DR 3 for Initial Briefs (Electric) 2 2" xfId="430"/>
    <cellStyle name="_4.13E Montana Energy Tax_04 07E Wild Horse Wind Expansion (C) (2)_Adj Bench DR 3 for Initial Briefs (Electric) 3" xfId="431"/>
    <cellStyle name="_4.13E Montana Energy Tax_04 07E Wild Horse Wind Expansion (C) (2)_Adj Bench DR 3 for Initial Briefs (Electric)_DEM-WP(C) ENERG10C--ctn Mid-C_042010 2010GRC" xfId="432"/>
    <cellStyle name="_4.13E Montana Energy Tax_04 07E Wild Horse Wind Expansion (C) (2)_Book1" xfId="433"/>
    <cellStyle name="_4.13E Montana Energy Tax_04 07E Wild Horse Wind Expansion (C) (2)_DEM-WP(C) ENERG10C--ctn Mid-C_042010 2010GRC" xfId="434"/>
    <cellStyle name="_4.13E Montana Energy Tax_04 07E Wild Horse Wind Expansion (C) (2)_Electric Rev Req Model (2009 GRC) " xfId="435"/>
    <cellStyle name="_4.13E Montana Energy Tax_04 07E Wild Horse Wind Expansion (C) (2)_Electric Rev Req Model (2009 GRC)  2" xfId="436"/>
    <cellStyle name="_4.13E Montana Energy Tax_04 07E Wild Horse Wind Expansion (C) (2)_Electric Rev Req Model (2009 GRC)  2 2" xfId="437"/>
    <cellStyle name="_4.13E Montana Energy Tax_04 07E Wild Horse Wind Expansion (C) (2)_Electric Rev Req Model (2009 GRC)  3" xfId="438"/>
    <cellStyle name="_4.13E Montana Energy Tax_04 07E Wild Horse Wind Expansion (C) (2)_Electric Rev Req Model (2009 GRC) _DEM-WP(C) ENERG10C--ctn Mid-C_042010 2010GRC" xfId="439"/>
    <cellStyle name="_4.13E Montana Energy Tax_04 07E Wild Horse Wind Expansion (C) (2)_Electric Rev Req Model (2009 GRC) Rebuttal" xfId="440"/>
    <cellStyle name="_4.13E Montana Energy Tax_04 07E Wild Horse Wind Expansion (C) (2)_Electric Rev Req Model (2009 GRC) Rebuttal 2" xfId="441"/>
    <cellStyle name="_4.13E Montana Energy Tax_04 07E Wild Horse Wind Expansion (C) (2)_Electric Rev Req Model (2009 GRC) Rebuttal REmoval of New  WH Solar AdjustMI" xfId="442"/>
    <cellStyle name="_4.13E Montana Energy Tax_04 07E Wild Horse Wind Expansion (C) (2)_Electric Rev Req Model (2009 GRC) Rebuttal REmoval of New  WH Solar AdjustMI 2" xfId="443"/>
    <cellStyle name="_4.13E Montana Energy Tax_04 07E Wild Horse Wind Expansion (C) (2)_Electric Rev Req Model (2009 GRC) Rebuttal REmoval of New  WH Solar AdjustMI 2 2" xfId="444"/>
    <cellStyle name="_4.13E Montana Energy Tax_04 07E Wild Horse Wind Expansion (C) (2)_Electric Rev Req Model (2009 GRC) Rebuttal REmoval of New  WH Solar AdjustMI 3" xfId="445"/>
    <cellStyle name="_4.13E Montana Energy Tax_04 07E Wild Horse Wind Expansion (C) (2)_Electric Rev Req Model (2009 GRC) Rebuttal REmoval of New  WH Solar AdjustMI_DEM-WP(C) ENERG10C--ctn Mid-C_042010 2010GRC" xfId="446"/>
    <cellStyle name="_4.13E Montana Energy Tax_04 07E Wild Horse Wind Expansion (C) (2)_Electric Rev Req Model (2009 GRC) Revised 01-18-2010" xfId="447"/>
    <cellStyle name="_4.13E Montana Energy Tax_04 07E Wild Horse Wind Expansion (C) (2)_Electric Rev Req Model (2009 GRC) Revised 01-18-2010 2" xfId="448"/>
    <cellStyle name="_4.13E Montana Energy Tax_04 07E Wild Horse Wind Expansion (C) (2)_Electric Rev Req Model (2009 GRC) Revised 01-18-2010 2 2" xfId="449"/>
    <cellStyle name="_4.13E Montana Energy Tax_04 07E Wild Horse Wind Expansion (C) (2)_Electric Rev Req Model (2009 GRC) Revised 01-18-2010 3" xfId="450"/>
    <cellStyle name="_4.13E Montana Energy Tax_04 07E Wild Horse Wind Expansion (C) (2)_Electric Rev Req Model (2009 GRC) Revised 01-18-2010_DEM-WP(C) ENERG10C--ctn Mid-C_042010 2010GRC" xfId="451"/>
    <cellStyle name="_4.13E Montana Energy Tax_04 07E Wild Horse Wind Expansion (C) (2)_Electric Rev Req Model (2010 GRC)" xfId="452"/>
    <cellStyle name="_4.13E Montana Energy Tax_04 07E Wild Horse Wind Expansion (C) (2)_Electric Rev Req Model (2010 GRC) SF" xfId="453"/>
    <cellStyle name="_4.13E Montana Energy Tax_04 07E Wild Horse Wind Expansion (C) (2)_Final Order Electric EXHIBIT A-1" xfId="454"/>
    <cellStyle name="_4.13E Montana Energy Tax_04 07E Wild Horse Wind Expansion (C) (2)_Final Order Electric EXHIBIT A-1 2" xfId="455"/>
    <cellStyle name="_4.13E Montana Energy Tax_04 07E Wild Horse Wind Expansion (C) (2)_TENASKA REGULATORY ASSET" xfId="456"/>
    <cellStyle name="_4.13E Montana Energy Tax_04 07E Wild Horse Wind Expansion (C) (2)_TENASKA REGULATORY ASSET 2" xfId="457"/>
    <cellStyle name="_4.13E Montana Energy Tax_16.37E Wild Horse Expansion DeferralRevwrkingfile SF" xfId="458"/>
    <cellStyle name="_4.13E Montana Energy Tax_16.37E Wild Horse Expansion DeferralRevwrkingfile SF 2" xfId="459"/>
    <cellStyle name="_4.13E Montana Energy Tax_16.37E Wild Horse Expansion DeferralRevwrkingfile SF 2 2" xfId="460"/>
    <cellStyle name="_4.13E Montana Energy Tax_16.37E Wild Horse Expansion DeferralRevwrkingfile SF 3" xfId="461"/>
    <cellStyle name="_4.13E Montana Energy Tax_16.37E Wild Horse Expansion DeferralRevwrkingfile SF_DEM-WP(C) ENERG10C--ctn Mid-C_042010 2010GRC" xfId="462"/>
    <cellStyle name="_4.13E Montana Energy Tax_2009 Compliance Filing PCA Exhibits for GRC" xfId="463"/>
    <cellStyle name="_4.13E Montana Energy Tax_2009 Compliance Filing PCA Exhibits for GRC 2" xfId="464"/>
    <cellStyle name="_4.13E Montana Energy Tax_2009 GRC Compl Filing - Exhibit D" xfId="465"/>
    <cellStyle name="_4.13E Montana Energy Tax_2009 GRC Compl Filing - Exhibit D 2" xfId="466"/>
    <cellStyle name="_4.13E Montana Energy Tax_2009 GRC Compl Filing - Exhibit D 2 2" xfId="467"/>
    <cellStyle name="_4.13E Montana Energy Tax_2009 GRC Compl Filing - Exhibit D 3" xfId="468"/>
    <cellStyle name="_4.13E Montana Energy Tax_2009 GRC Compl Filing - Exhibit D_DEM-WP(C) ENERG10C--ctn Mid-C_042010 2010GRC" xfId="469"/>
    <cellStyle name="_4.13E Montana Energy Tax_3.01 Income Statement" xfId="470"/>
    <cellStyle name="_4.13E Montana Energy Tax_4 31 Regulatory Assets and Liabilities  7 06- Exhibit D" xfId="471"/>
    <cellStyle name="_4.13E Montana Energy Tax_4 31 Regulatory Assets and Liabilities  7 06- Exhibit D 2" xfId="472"/>
    <cellStyle name="_4.13E Montana Energy Tax_4 31 Regulatory Assets and Liabilities  7 06- Exhibit D 2 2" xfId="473"/>
    <cellStyle name="_4.13E Montana Energy Tax_4 31 Regulatory Assets and Liabilities  7 06- Exhibit D 3" xfId="474"/>
    <cellStyle name="_4.13E Montana Energy Tax_4 31 Regulatory Assets and Liabilities  7 06- Exhibit D_DEM-WP(C) ENERG10C--ctn Mid-C_042010 2010GRC" xfId="475"/>
    <cellStyle name="_4.13E Montana Energy Tax_4 31 Regulatory Assets and Liabilities  7 06- Exhibit D_NIM Summary" xfId="476"/>
    <cellStyle name="_4.13E Montana Energy Tax_4 31 Regulatory Assets and Liabilities  7 06- Exhibit D_NIM Summary 2" xfId="477"/>
    <cellStyle name="_4.13E Montana Energy Tax_4 31 Regulatory Assets and Liabilities  7 06- Exhibit D_NIM Summary 2 2" xfId="478"/>
    <cellStyle name="_4.13E Montana Energy Tax_4 31 Regulatory Assets and Liabilities  7 06- Exhibit D_NIM Summary 3" xfId="479"/>
    <cellStyle name="_4.13E Montana Energy Tax_4 31 Regulatory Assets and Liabilities  7 06- Exhibit D_NIM Summary_DEM-WP(C) ENERG10C--ctn Mid-C_042010 2010GRC" xfId="480"/>
    <cellStyle name="_4.13E Montana Energy Tax_4 31E Reg Asset  Liab and EXH D" xfId="481"/>
    <cellStyle name="_4.13E Montana Energy Tax_4 31E Reg Asset  Liab and EXH D _ Aug 10 Filing (2)" xfId="482"/>
    <cellStyle name="_4.13E Montana Energy Tax_4 31E Reg Asset  Liab and EXH D _ Aug 10 Filing (2) 2" xfId="483"/>
    <cellStyle name="_4.13E Montana Energy Tax_4 31E Reg Asset  Liab and EXH D 2" xfId="484"/>
    <cellStyle name="_4.13E Montana Energy Tax_4 31E Reg Asset  Liab and EXH D 3" xfId="485"/>
    <cellStyle name="_4.13E Montana Energy Tax_4 32 Regulatory Assets and Liabilities  7 06- Exhibit D" xfId="486"/>
    <cellStyle name="_4.13E Montana Energy Tax_4 32 Regulatory Assets and Liabilities  7 06- Exhibit D 2" xfId="487"/>
    <cellStyle name="_4.13E Montana Energy Tax_4 32 Regulatory Assets and Liabilities  7 06- Exhibit D 2 2" xfId="488"/>
    <cellStyle name="_4.13E Montana Energy Tax_4 32 Regulatory Assets and Liabilities  7 06- Exhibit D 3" xfId="489"/>
    <cellStyle name="_4.13E Montana Energy Tax_4 32 Regulatory Assets and Liabilities  7 06- Exhibit D_DEM-WP(C) ENERG10C--ctn Mid-C_042010 2010GRC" xfId="490"/>
    <cellStyle name="_4.13E Montana Energy Tax_4 32 Regulatory Assets and Liabilities  7 06- Exhibit D_NIM Summary" xfId="491"/>
    <cellStyle name="_4.13E Montana Energy Tax_4 32 Regulatory Assets and Liabilities  7 06- Exhibit D_NIM Summary 2" xfId="492"/>
    <cellStyle name="_4.13E Montana Energy Tax_4 32 Regulatory Assets and Liabilities  7 06- Exhibit D_NIM Summary 2 2" xfId="493"/>
    <cellStyle name="_4.13E Montana Energy Tax_4 32 Regulatory Assets and Liabilities  7 06- Exhibit D_NIM Summary 3" xfId="494"/>
    <cellStyle name="_4.13E Montana Energy Tax_4 32 Regulatory Assets and Liabilities  7 06- Exhibit D_NIM Summary_DEM-WP(C) ENERG10C--ctn Mid-C_042010 2010GRC" xfId="495"/>
    <cellStyle name="_4.13E Montana Energy Tax_AURORA Total New" xfId="496"/>
    <cellStyle name="_4.13E Montana Energy Tax_AURORA Total New 2" xfId="497"/>
    <cellStyle name="_4.13E Montana Energy Tax_AURORA Total New 2 2" xfId="498"/>
    <cellStyle name="_4.13E Montana Energy Tax_AURORA Total New 3" xfId="499"/>
    <cellStyle name="_4.13E Montana Energy Tax_Book2" xfId="500"/>
    <cellStyle name="_4.13E Montana Energy Tax_Book2 2" xfId="501"/>
    <cellStyle name="_4.13E Montana Energy Tax_Book2 2 2" xfId="502"/>
    <cellStyle name="_4.13E Montana Energy Tax_Book2 3" xfId="503"/>
    <cellStyle name="_4.13E Montana Energy Tax_Book2_Adj Bench DR 3 for Initial Briefs (Electric)" xfId="504"/>
    <cellStyle name="_4.13E Montana Energy Tax_Book2_Adj Bench DR 3 for Initial Briefs (Electric) 2" xfId="505"/>
    <cellStyle name="_4.13E Montana Energy Tax_Book2_Adj Bench DR 3 for Initial Briefs (Electric) 2 2" xfId="506"/>
    <cellStyle name="_4.13E Montana Energy Tax_Book2_Adj Bench DR 3 for Initial Briefs (Electric) 3" xfId="507"/>
    <cellStyle name="_4.13E Montana Energy Tax_Book2_Adj Bench DR 3 for Initial Briefs (Electric)_DEM-WP(C) ENERG10C--ctn Mid-C_042010 2010GRC" xfId="508"/>
    <cellStyle name="_4.13E Montana Energy Tax_Book2_DEM-WP(C) ENERG10C--ctn Mid-C_042010 2010GRC" xfId="509"/>
    <cellStyle name="_4.13E Montana Energy Tax_Book2_Electric Rev Req Model (2009 GRC) Rebuttal" xfId="510"/>
    <cellStyle name="_4.13E Montana Energy Tax_Book2_Electric Rev Req Model (2009 GRC) Rebuttal 2" xfId="511"/>
    <cellStyle name="_4.13E Montana Energy Tax_Book2_Electric Rev Req Model (2009 GRC) Rebuttal REmoval of New  WH Solar AdjustMI" xfId="512"/>
    <cellStyle name="_4.13E Montana Energy Tax_Book2_Electric Rev Req Model (2009 GRC) Rebuttal REmoval of New  WH Solar AdjustMI 2" xfId="513"/>
    <cellStyle name="_4.13E Montana Energy Tax_Book2_Electric Rev Req Model (2009 GRC) Rebuttal REmoval of New  WH Solar AdjustMI 2 2" xfId="514"/>
    <cellStyle name="_4.13E Montana Energy Tax_Book2_Electric Rev Req Model (2009 GRC) Rebuttal REmoval of New  WH Solar AdjustMI 3" xfId="515"/>
    <cellStyle name="_4.13E Montana Energy Tax_Book2_Electric Rev Req Model (2009 GRC) Rebuttal REmoval of New  WH Solar AdjustMI_DEM-WP(C) ENERG10C--ctn Mid-C_042010 2010GRC" xfId="516"/>
    <cellStyle name="_4.13E Montana Energy Tax_Book2_Electric Rev Req Model (2009 GRC) Revised 01-18-2010" xfId="517"/>
    <cellStyle name="_4.13E Montana Energy Tax_Book2_Electric Rev Req Model (2009 GRC) Revised 01-18-2010 2" xfId="518"/>
    <cellStyle name="_4.13E Montana Energy Tax_Book2_Electric Rev Req Model (2009 GRC) Revised 01-18-2010 2 2" xfId="519"/>
    <cellStyle name="_4.13E Montana Energy Tax_Book2_Electric Rev Req Model (2009 GRC) Revised 01-18-2010 3" xfId="520"/>
    <cellStyle name="_4.13E Montana Energy Tax_Book2_Electric Rev Req Model (2009 GRC) Revised 01-18-2010_DEM-WP(C) ENERG10C--ctn Mid-C_042010 2010GRC" xfId="521"/>
    <cellStyle name="_4.13E Montana Energy Tax_Book2_Final Order Electric EXHIBIT A-1" xfId="522"/>
    <cellStyle name="_4.13E Montana Energy Tax_Book2_Final Order Electric EXHIBIT A-1 2" xfId="523"/>
    <cellStyle name="_4.13E Montana Energy Tax_Book4" xfId="524"/>
    <cellStyle name="_4.13E Montana Energy Tax_Book4 2" xfId="525"/>
    <cellStyle name="_4.13E Montana Energy Tax_Book4 2 2" xfId="526"/>
    <cellStyle name="_4.13E Montana Energy Tax_Book4 3" xfId="527"/>
    <cellStyle name="_4.13E Montana Energy Tax_Book4_DEM-WP(C) ENERG10C--ctn Mid-C_042010 2010GRC" xfId="528"/>
    <cellStyle name="_4.13E Montana Energy Tax_Book9" xfId="529"/>
    <cellStyle name="_4.13E Montana Energy Tax_Book9 2" xfId="530"/>
    <cellStyle name="_4.13E Montana Energy Tax_Book9 2 2" xfId="531"/>
    <cellStyle name="_4.13E Montana Energy Tax_Book9 3" xfId="532"/>
    <cellStyle name="_4.13E Montana Energy Tax_Book9_DEM-WP(C) ENERG10C--ctn Mid-C_042010 2010GRC" xfId="533"/>
    <cellStyle name="_4.13E Montana Energy Tax_Chelan PUD Power Costs (8-10)" xfId="534"/>
    <cellStyle name="_4.13E Montana Energy Tax_Chelan PUD Power Costs (8-10) 2" xfId="535"/>
    <cellStyle name="_4.13E Montana Energy Tax_DEM-WP(C) Chelan Power Costs" xfId="536"/>
    <cellStyle name="_4.13E Montana Energy Tax_DEM-WP(C) Chelan Power Costs 2" xfId="537"/>
    <cellStyle name="_4.13E Montana Energy Tax_DEM-WP(C) ENERG10C--ctn Mid-C_042010 2010GRC" xfId="538"/>
    <cellStyle name="_4.13E Montana Energy Tax_DEM-WP(C) Gas Transport 2010GRC" xfId="539"/>
    <cellStyle name="_4.13E Montana Energy Tax_DEM-WP(C) Gas Transport 2010GRC 2" xfId="540"/>
    <cellStyle name="_4.13E Montana Energy Tax_Exh A-1 resulting from UE-112050 effective Jan 1 2012" xfId="541"/>
    <cellStyle name="_4.13E Montana Energy Tax_Exh G - Klamath Peaker PPA fr C Locke 2-12" xfId="542"/>
    <cellStyle name="_4.13E Montana Energy Tax_Exhibit A-1 effective 4-1-11 fr S Free 12-11" xfId="543"/>
    <cellStyle name="_4.13E Montana Energy Tax_Mint Farm Generation BPA" xfId="544"/>
    <cellStyle name="_4.13E Montana Energy Tax_NIM Summary" xfId="545"/>
    <cellStyle name="_4.13E Montana Energy Tax_NIM Summary 09GRC" xfId="546"/>
    <cellStyle name="_4.13E Montana Energy Tax_NIM Summary 09GRC 2" xfId="547"/>
    <cellStyle name="_4.13E Montana Energy Tax_NIM Summary 09GRC 2 2" xfId="548"/>
    <cellStyle name="_4.13E Montana Energy Tax_NIM Summary 09GRC 3" xfId="549"/>
    <cellStyle name="_4.13E Montana Energy Tax_NIM Summary 09GRC_DEM-WP(C) ENERG10C--ctn Mid-C_042010 2010GRC" xfId="550"/>
    <cellStyle name="_4.13E Montana Energy Tax_NIM Summary 10" xfId="551"/>
    <cellStyle name="_4.13E Montana Energy Tax_NIM Summary 11" xfId="552"/>
    <cellStyle name="_4.13E Montana Energy Tax_NIM Summary 12" xfId="553"/>
    <cellStyle name="_4.13E Montana Energy Tax_NIM Summary 13" xfId="554"/>
    <cellStyle name="_4.13E Montana Energy Tax_NIM Summary 14" xfId="555"/>
    <cellStyle name="_4.13E Montana Energy Tax_NIM Summary 15" xfId="556"/>
    <cellStyle name="_4.13E Montana Energy Tax_NIM Summary 16" xfId="557"/>
    <cellStyle name="_4.13E Montana Energy Tax_NIM Summary 17" xfId="558"/>
    <cellStyle name="_4.13E Montana Energy Tax_NIM Summary 18" xfId="559"/>
    <cellStyle name="_4.13E Montana Energy Tax_NIM Summary 19" xfId="560"/>
    <cellStyle name="_4.13E Montana Energy Tax_NIM Summary 2" xfId="561"/>
    <cellStyle name="_4.13E Montana Energy Tax_NIM Summary 2 2" xfId="562"/>
    <cellStyle name="_4.13E Montana Energy Tax_NIM Summary 20" xfId="563"/>
    <cellStyle name="_4.13E Montana Energy Tax_NIM Summary 21" xfId="564"/>
    <cellStyle name="_4.13E Montana Energy Tax_NIM Summary 22" xfId="565"/>
    <cellStyle name="_4.13E Montana Energy Tax_NIM Summary 23" xfId="566"/>
    <cellStyle name="_4.13E Montana Energy Tax_NIM Summary 24" xfId="567"/>
    <cellStyle name="_4.13E Montana Energy Tax_NIM Summary 25" xfId="568"/>
    <cellStyle name="_4.13E Montana Energy Tax_NIM Summary 26" xfId="569"/>
    <cellStyle name="_4.13E Montana Energy Tax_NIM Summary 27" xfId="570"/>
    <cellStyle name="_4.13E Montana Energy Tax_NIM Summary 28" xfId="571"/>
    <cellStyle name="_4.13E Montana Energy Tax_NIM Summary 29" xfId="572"/>
    <cellStyle name="_4.13E Montana Energy Tax_NIM Summary 3" xfId="573"/>
    <cellStyle name="_4.13E Montana Energy Tax_NIM Summary 30" xfId="574"/>
    <cellStyle name="_4.13E Montana Energy Tax_NIM Summary 31" xfId="575"/>
    <cellStyle name="_4.13E Montana Energy Tax_NIM Summary 32" xfId="576"/>
    <cellStyle name="_4.13E Montana Energy Tax_NIM Summary 33" xfId="577"/>
    <cellStyle name="_4.13E Montana Energy Tax_NIM Summary 34" xfId="578"/>
    <cellStyle name="_4.13E Montana Energy Tax_NIM Summary 35" xfId="579"/>
    <cellStyle name="_4.13E Montana Energy Tax_NIM Summary 36" xfId="580"/>
    <cellStyle name="_4.13E Montana Energy Tax_NIM Summary 37" xfId="581"/>
    <cellStyle name="_4.13E Montana Energy Tax_NIM Summary 38" xfId="582"/>
    <cellStyle name="_4.13E Montana Energy Tax_NIM Summary 39" xfId="583"/>
    <cellStyle name="_4.13E Montana Energy Tax_NIM Summary 4" xfId="584"/>
    <cellStyle name="_4.13E Montana Energy Tax_NIM Summary 40" xfId="585"/>
    <cellStyle name="_4.13E Montana Energy Tax_NIM Summary 41" xfId="586"/>
    <cellStyle name="_4.13E Montana Energy Tax_NIM Summary 42" xfId="587"/>
    <cellStyle name="_4.13E Montana Energy Tax_NIM Summary 43" xfId="588"/>
    <cellStyle name="_4.13E Montana Energy Tax_NIM Summary 44" xfId="589"/>
    <cellStyle name="_4.13E Montana Energy Tax_NIM Summary 45" xfId="590"/>
    <cellStyle name="_4.13E Montana Energy Tax_NIM Summary 46" xfId="591"/>
    <cellStyle name="_4.13E Montana Energy Tax_NIM Summary 47" xfId="592"/>
    <cellStyle name="_4.13E Montana Energy Tax_NIM Summary 48" xfId="593"/>
    <cellStyle name="_4.13E Montana Energy Tax_NIM Summary 49" xfId="594"/>
    <cellStyle name="_4.13E Montana Energy Tax_NIM Summary 5" xfId="595"/>
    <cellStyle name="_4.13E Montana Energy Tax_NIM Summary 50" xfId="596"/>
    <cellStyle name="_4.13E Montana Energy Tax_NIM Summary 51" xfId="597"/>
    <cellStyle name="_4.13E Montana Energy Tax_NIM Summary 52" xfId="598"/>
    <cellStyle name="_4.13E Montana Energy Tax_NIM Summary 6" xfId="599"/>
    <cellStyle name="_4.13E Montana Energy Tax_NIM Summary 7" xfId="600"/>
    <cellStyle name="_4.13E Montana Energy Tax_NIM Summary 8" xfId="601"/>
    <cellStyle name="_4.13E Montana Energy Tax_NIM Summary 9" xfId="602"/>
    <cellStyle name="_4.13E Montana Energy Tax_NIM Summary_DEM-WP(C) ENERG10C--ctn Mid-C_042010 2010GRC" xfId="603"/>
    <cellStyle name="_4.13E Montana Energy Tax_PCA 10 -  Exhibit D Dec 2011" xfId="604"/>
    <cellStyle name="_4.13E Montana Energy Tax_PCA 10 -  Exhibit D from A Kellogg Jan 2011" xfId="605"/>
    <cellStyle name="_4.13E Montana Energy Tax_PCA 10 -  Exhibit D from A Kellogg July 2011" xfId="606"/>
    <cellStyle name="_4.13E Montana Energy Tax_PCA 10 -  Exhibit D from S Free Rcv'd 12-11" xfId="607"/>
    <cellStyle name="_4.13E Montana Energy Tax_PCA 11 -  Exhibit D Jan 2012 fr A Kellogg" xfId="608"/>
    <cellStyle name="_4.13E Montana Energy Tax_PCA 11 -  Exhibit D Jan 2012 WF" xfId="609"/>
    <cellStyle name="_4.13E Montana Energy Tax_PCA 9 -  Exhibit D April 2010" xfId="610"/>
    <cellStyle name="_4.13E Montana Energy Tax_PCA 9 -  Exhibit D April 2010 (3)" xfId="611"/>
    <cellStyle name="_4.13E Montana Energy Tax_PCA 9 -  Exhibit D April 2010 (3) 2" xfId="612"/>
    <cellStyle name="_4.13E Montana Energy Tax_PCA 9 -  Exhibit D April 2010 (3) 2 2" xfId="613"/>
    <cellStyle name="_4.13E Montana Energy Tax_PCA 9 -  Exhibit D April 2010 (3) 3" xfId="614"/>
    <cellStyle name="_4.13E Montana Energy Tax_PCA 9 -  Exhibit D April 2010 (3)_DEM-WP(C) ENERG10C--ctn Mid-C_042010 2010GRC" xfId="615"/>
    <cellStyle name="_4.13E Montana Energy Tax_PCA 9 -  Exhibit D April 2010 2" xfId="616"/>
    <cellStyle name="_4.13E Montana Energy Tax_PCA 9 -  Exhibit D April 2010 3" xfId="617"/>
    <cellStyle name="_4.13E Montana Energy Tax_PCA 9 -  Exhibit D April 2010 4" xfId="618"/>
    <cellStyle name="_4.13E Montana Energy Tax_PCA 9 -  Exhibit D April 2010 5" xfId="619"/>
    <cellStyle name="_4.13E Montana Energy Tax_PCA 9 -  Exhibit D April 2010 6" xfId="620"/>
    <cellStyle name="_4.13E Montana Energy Tax_PCA 9 -  Exhibit D Nov 2010" xfId="621"/>
    <cellStyle name="_4.13E Montana Energy Tax_PCA 9 -  Exhibit D Nov 2010 2" xfId="622"/>
    <cellStyle name="_4.13E Montana Energy Tax_PCA 9 - Exhibit D at August 2010" xfId="623"/>
    <cellStyle name="_4.13E Montana Energy Tax_PCA 9 - Exhibit D at August 2010 2" xfId="624"/>
    <cellStyle name="_4.13E Montana Energy Tax_PCA 9 - Exhibit D June 2010 GRC" xfId="625"/>
    <cellStyle name="_4.13E Montana Energy Tax_PCA 9 - Exhibit D June 2010 GRC 2" xfId="626"/>
    <cellStyle name="_4.13E Montana Energy Tax_Power Costs - Comparison bx Rbtl-Staff-Jt-PC" xfId="627"/>
    <cellStyle name="_4.13E Montana Energy Tax_Power Costs - Comparison bx Rbtl-Staff-Jt-PC 2" xfId="628"/>
    <cellStyle name="_4.13E Montana Energy Tax_Power Costs - Comparison bx Rbtl-Staff-Jt-PC 2 2" xfId="629"/>
    <cellStyle name="_4.13E Montana Energy Tax_Power Costs - Comparison bx Rbtl-Staff-Jt-PC 3" xfId="630"/>
    <cellStyle name="_4.13E Montana Energy Tax_Power Costs - Comparison bx Rbtl-Staff-Jt-PC_Adj Bench DR 3 for Initial Briefs (Electric)" xfId="631"/>
    <cellStyle name="_4.13E Montana Energy Tax_Power Costs - Comparison bx Rbtl-Staff-Jt-PC_Adj Bench DR 3 for Initial Briefs (Electric) 2" xfId="632"/>
    <cellStyle name="_4.13E Montana Energy Tax_Power Costs - Comparison bx Rbtl-Staff-Jt-PC_Adj Bench DR 3 for Initial Briefs (Electric) 2 2" xfId="633"/>
    <cellStyle name="_4.13E Montana Energy Tax_Power Costs - Comparison bx Rbtl-Staff-Jt-PC_Adj Bench DR 3 for Initial Briefs (Electric) 3" xfId="634"/>
    <cellStyle name="_4.13E Montana Energy Tax_Power Costs - Comparison bx Rbtl-Staff-Jt-PC_Adj Bench DR 3 for Initial Briefs (Electric)_DEM-WP(C) ENERG10C--ctn Mid-C_042010 2010GRC" xfId="635"/>
    <cellStyle name="_4.13E Montana Energy Tax_Power Costs - Comparison bx Rbtl-Staff-Jt-PC_DEM-WP(C) ENERG10C--ctn Mid-C_042010 2010GRC" xfId="636"/>
    <cellStyle name="_4.13E Montana Energy Tax_Power Costs - Comparison bx Rbtl-Staff-Jt-PC_Electric Rev Req Model (2009 GRC) Rebuttal" xfId="637"/>
    <cellStyle name="_4.13E Montana Energy Tax_Power Costs - Comparison bx Rbtl-Staff-Jt-PC_Electric Rev Req Model (2009 GRC) Rebuttal 2" xfId="638"/>
    <cellStyle name="_4.13E Montana Energy Tax_Power Costs - Comparison bx Rbtl-Staff-Jt-PC_Electric Rev Req Model (2009 GRC) Rebuttal REmoval of New  WH Solar AdjustMI" xfId="639"/>
    <cellStyle name="_4.13E Montana Energy Tax_Power Costs - Comparison bx Rbtl-Staff-Jt-PC_Electric Rev Req Model (2009 GRC) Rebuttal REmoval of New  WH Solar AdjustMI 2" xfId="640"/>
    <cellStyle name="_4.13E Montana Energy Tax_Power Costs - Comparison bx Rbtl-Staff-Jt-PC_Electric Rev Req Model (2009 GRC) Rebuttal REmoval of New  WH Solar AdjustMI 2 2" xfId="641"/>
    <cellStyle name="_4.13E Montana Energy Tax_Power Costs - Comparison bx Rbtl-Staff-Jt-PC_Electric Rev Req Model (2009 GRC) Rebuttal REmoval of New  WH Solar AdjustMI 3" xfId="642"/>
    <cellStyle name="_4.13E Montana Energy Tax_Power Costs - Comparison bx Rbtl-Staff-Jt-PC_Electric Rev Req Model (2009 GRC) Rebuttal REmoval of New  WH Solar AdjustMI_DEM-WP(C) ENERG10C--ctn Mid-C_042010 2010GRC" xfId="643"/>
    <cellStyle name="_4.13E Montana Energy Tax_Power Costs - Comparison bx Rbtl-Staff-Jt-PC_Electric Rev Req Model (2009 GRC) Revised 01-18-2010" xfId="644"/>
    <cellStyle name="_4.13E Montana Energy Tax_Power Costs - Comparison bx Rbtl-Staff-Jt-PC_Electric Rev Req Model (2009 GRC) Revised 01-18-2010 2" xfId="645"/>
    <cellStyle name="_4.13E Montana Energy Tax_Power Costs - Comparison bx Rbtl-Staff-Jt-PC_Electric Rev Req Model (2009 GRC) Revised 01-18-2010 2 2" xfId="646"/>
    <cellStyle name="_4.13E Montana Energy Tax_Power Costs - Comparison bx Rbtl-Staff-Jt-PC_Electric Rev Req Model (2009 GRC) Revised 01-18-2010 3" xfId="647"/>
    <cellStyle name="_4.13E Montana Energy Tax_Power Costs - Comparison bx Rbtl-Staff-Jt-PC_Electric Rev Req Model (2009 GRC) Revised 01-18-2010_DEM-WP(C) ENERG10C--ctn Mid-C_042010 2010GRC" xfId="648"/>
    <cellStyle name="_4.13E Montana Energy Tax_Power Costs - Comparison bx Rbtl-Staff-Jt-PC_Final Order Electric EXHIBIT A-1" xfId="649"/>
    <cellStyle name="_4.13E Montana Energy Tax_Power Costs - Comparison bx Rbtl-Staff-Jt-PC_Final Order Electric EXHIBIT A-1 2" xfId="650"/>
    <cellStyle name="_4.13E Montana Energy Tax_Rebuttal Power Costs" xfId="651"/>
    <cellStyle name="_4.13E Montana Energy Tax_Rebuttal Power Costs 2" xfId="652"/>
    <cellStyle name="_4.13E Montana Energy Tax_Rebuttal Power Costs 2 2" xfId="653"/>
    <cellStyle name="_4.13E Montana Energy Tax_Rebuttal Power Costs 3" xfId="654"/>
    <cellStyle name="_4.13E Montana Energy Tax_Rebuttal Power Costs_Adj Bench DR 3 for Initial Briefs (Electric)" xfId="655"/>
    <cellStyle name="_4.13E Montana Energy Tax_Rebuttal Power Costs_Adj Bench DR 3 for Initial Briefs (Electric) 2" xfId="656"/>
    <cellStyle name="_4.13E Montana Energy Tax_Rebuttal Power Costs_Adj Bench DR 3 for Initial Briefs (Electric) 2 2" xfId="657"/>
    <cellStyle name="_4.13E Montana Energy Tax_Rebuttal Power Costs_Adj Bench DR 3 for Initial Briefs (Electric) 3" xfId="658"/>
    <cellStyle name="_4.13E Montana Energy Tax_Rebuttal Power Costs_Adj Bench DR 3 for Initial Briefs (Electric)_DEM-WP(C) ENERG10C--ctn Mid-C_042010 2010GRC" xfId="659"/>
    <cellStyle name="_4.13E Montana Energy Tax_Rebuttal Power Costs_DEM-WP(C) ENERG10C--ctn Mid-C_042010 2010GRC" xfId="660"/>
    <cellStyle name="_4.13E Montana Energy Tax_Rebuttal Power Costs_Electric Rev Req Model (2009 GRC) Rebuttal" xfId="661"/>
    <cellStyle name="_4.13E Montana Energy Tax_Rebuttal Power Costs_Electric Rev Req Model (2009 GRC) Rebuttal 2" xfId="662"/>
    <cellStyle name="_4.13E Montana Energy Tax_Rebuttal Power Costs_Electric Rev Req Model (2009 GRC) Rebuttal REmoval of New  WH Solar AdjustMI" xfId="663"/>
    <cellStyle name="_4.13E Montana Energy Tax_Rebuttal Power Costs_Electric Rev Req Model (2009 GRC) Rebuttal REmoval of New  WH Solar AdjustMI 2" xfId="664"/>
    <cellStyle name="_4.13E Montana Energy Tax_Rebuttal Power Costs_Electric Rev Req Model (2009 GRC) Rebuttal REmoval of New  WH Solar AdjustMI 2 2" xfId="665"/>
    <cellStyle name="_4.13E Montana Energy Tax_Rebuttal Power Costs_Electric Rev Req Model (2009 GRC) Rebuttal REmoval of New  WH Solar AdjustMI 3" xfId="666"/>
    <cellStyle name="_4.13E Montana Energy Tax_Rebuttal Power Costs_Electric Rev Req Model (2009 GRC) Rebuttal REmoval of New  WH Solar AdjustMI_DEM-WP(C) ENERG10C--ctn Mid-C_042010 2010GRC" xfId="667"/>
    <cellStyle name="_4.13E Montana Energy Tax_Rebuttal Power Costs_Electric Rev Req Model (2009 GRC) Revised 01-18-2010" xfId="668"/>
    <cellStyle name="_4.13E Montana Energy Tax_Rebuttal Power Costs_Electric Rev Req Model (2009 GRC) Revised 01-18-2010 2" xfId="669"/>
    <cellStyle name="_4.13E Montana Energy Tax_Rebuttal Power Costs_Electric Rev Req Model (2009 GRC) Revised 01-18-2010 2 2" xfId="670"/>
    <cellStyle name="_4.13E Montana Energy Tax_Rebuttal Power Costs_Electric Rev Req Model (2009 GRC) Revised 01-18-2010 3" xfId="671"/>
    <cellStyle name="_4.13E Montana Energy Tax_Rebuttal Power Costs_Electric Rev Req Model (2009 GRC) Revised 01-18-2010_DEM-WP(C) ENERG10C--ctn Mid-C_042010 2010GRC" xfId="672"/>
    <cellStyle name="_4.13E Montana Energy Tax_Rebuttal Power Costs_Final Order Electric EXHIBIT A-1" xfId="673"/>
    <cellStyle name="_4.13E Montana Energy Tax_Rebuttal Power Costs_Final Order Electric EXHIBIT A-1 2" xfId="674"/>
    <cellStyle name="_4.13E Montana Energy Tax_Wind Integration 10GRC" xfId="675"/>
    <cellStyle name="_4.13E Montana Energy Tax_Wind Integration 10GRC 2" xfId="676"/>
    <cellStyle name="_4.13E Montana Energy Tax_Wind Integration 10GRC 2 2" xfId="677"/>
    <cellStyle name="_4.13E Montana Energy Tax_Wind Integration 10GRC 3" xfId="678"/>
    <cellStyle name="_4.13E Montana Energy Tax_Wind Integration 10GRC_DEM-WP(C) ENERG10C--ctn Mid-C_042010 2010GRC" xfId="679"/>
    <cellStyle name="_5 year summary (9-25-09)" xfId="680"/>
    <cellStyle name="_5 year summary (9-25-09) 2" xfId="681"/>
    <cellStyle name="_x0013__Adj Bench DR 3 for Initial Briefs (Electric)" xfId="682"/>
    <cellStyle name="_x0013__Adj Bench DR 3 for Initial Briefs (Electric) 2" xfId="683"/>
    <cellStyle name="_x0013__Adj Bench DR 3 for Initial Briefs (Electric) 2 2" xfId="684"/>
    <cellStyle name="_x0013__Adj Bench DR 3 for Initial Briefs (Electric) 3" xfId="685"/>
    <cellStyle name="_x0013__Adj Bench DR 3 for Initial Briefs (Electric)_DEM-WP(C) ENERG10C--ctn Mid-C_042010 2010GRC" xfId="686"/>
    <cellStyle name="_AURORA WIP" xfId="687"/>
    <cellStyle name="_AURORA WIP 2" xfId="688"/>
    <cellStyle name="_AURORA WIP 2 2" xfId="689"/>
    <cellStyle name="_AURORA WIP 2 2 2" xfId="690"/>
    <cellStyle name="_AURORA WIP 3" xfId="691"/>
    <cellStyle name="_AURORA WIP 4" xfId="692"/>
    <cellStyle name="_AURORA WIP 4 2" xfId="693"/>
    <cellStyle name="_AURORA WIP 5" xfId="694"/>
    <cellStyle name="_AURORA WIP 5 2" xfId="695"/>
    <cellStyle name="_AURORA WIP_4 31E Reg Asset  Liab and EXH D" xfId="696"/>
    <cellStyle name="_AURORA WIP_4 31E Reg Asset  Liab and EXH D _ Aug 10 Filing (2)" xfId="697"/>
    <cellStyle name="_AURORA WIP_4 31E Reg Asset  Liab and EXH D _ Aug 10 Filing (2) 2" xfId="698"/>
    <cellStyle name="_AURORA WIP_4 31E Reg Asset  Liab and EXH D 2" xfId="699"/>
    <cellStyle name="_AURORA WIP_4 31E Reg Asset  Liab and EXH D 3" xfId="700"/>
    <cellStyle name="_AURORA WIP_Chelan PUD Power Costs (8-10)" xfId="701"/>
    <cellStyle name="_AURORA WIP_Chelan PUD Power Costs (8-10) 2" xfId="702"/>
    <cellStyle name="_AURORA WIP_compare wind integration" xfId="703"/>
    <cellStyle name="_AURORA WIP_DEM-WP(C) Chelan Power Costs" xfId="704"/>
    <cellStyle name="_AURORA WIP_DEM-WP(C) Chelan Power Costs 2" xfId="705"/>
    <cellStyle name="_AURORA WIP_DEM-WP(C) Costs Not In AURORA 2010GRC As Filed" xfId="706"/>
    <cellStyle name="_AURORA WIP_DEM-WP(C) Costs Not In AURORA 2010GRC As Filed 2" xfId="707"/>
    <cellStyle name="_AURORA WIP_DEM-WP(C) Costs Not In AURORA 2010GRC As Filed 2 2" xfId="708"/>
    <cellStyle name="_AURORA WIP_DEM-WP(C) Costs Not In AURORA 2010GRC As Filed 2 3" xfId="709"/>
    <cellStyle name="_AURORA WIP_DEM-WP(C) Costs Not In AURORA 2010GRC As Filed 3" xfId="710"/>
    <cellStyle name="_AURORA WIP_DEM-WP(C) Costs Not In AURORA 2010GRC As Filed 3 2" xfId="711"/>
    <cellStyle name="_AURORA WIP_DEM-WP(C) Costs Not In AURORA 2010GRC As Filed 4" xfId="712"/>
    <cellStyle name="_AURORA WIP_DEM-WP(C) Costs Not In AURORA 2010GRC As Filed 4 2" xfId="713"/>
    <cellStyle name="_AURORA WIP_DEM-WP(C) Costs Not In AURORA 2010GRC As Filed 5" xfId="714"/>
    <cellStyle name="_AURORA WIP_DEM-WP(C) Costs Not In AURORA 2010GRC As Filed 5 2" xfId="715"/>
    <cellStyle name="_AURORA WIP_DEM-WP(C) Costs Not In AURORA 2010GRC As Filed 6" xfId="716"/>
    <cellStyle name="_AURORA WIP_DEM-WP(C) Costs Not In AURORA 2010GRC As Filed 6 2" xfId="717"/>
    <cellStyle name="_AURORA WIP_DEM-WP(C) Costs Not In AURORA 2010GRC As Filed_DEM-WP(C) ENERG10C--ctn Mid-C_042010 2010GRC" xfId="718"/>
    <cellStyle name="_AURORA WIP_DEM-WP(C) ENERG10C--ctn Mid-C_042010 2010GRC" xfId="719"/>
    <cellStyle name="_AURORA WIP_DEM-WP(C) Gas Transport 2010GRC" xfId="720"/>
    <cellStyle name="_AURORA WIP_DEM-WP(C) Gas Transport 2010GRC 2" xfId="721"/>
    <cellStyle name="_AURORA WIP_NIM Summary" xfId="722"/>
    <cellStyle name="_AURORA WIP_NIM Summary 09GRC" xfId="723"/>
    <cellStyle name="_AURORA WIP_NIM Summary 09GRC 2" xfId="724"/>
    <cellStyle name="_AURORA WIP_NIM Summary 09GRC 2 2" xfId="725"/>
    <cellStyle name="_AURORA WIP_NIM Summary 09GRC 3" xfId="726"/>
    <cellStyle name="_AURORA WIP_NIM Summary 09GRC_DEM-WP(C) ENERG10C--ctn Mid-C_042010 2010GRC" xfId="727"/>
    <cellStyle name="_AURORA WIP_NIM Summary 10" xfId="728"/>
    <cellStyle name="_AURORA WIP_NIM Summary 11" xfId="729"/>
    <cellStyle name="_AURORA WIP_NIM Summary 12" xfId="730"/>
    <cellStyle name="_AURORA WIP_NIM Summary 13" xfId="731"/>
    <cellStyle name="_AURORA WIP_NIM Summary 14" xfId="732"/>
    <cellStyle name="_AURORA WIP_NIM Summary 15" xfId="733"/>
    <cellStyle name="_AURORA WIP_NIM Summary 16" xfId="734"/>
    <cellStyle name="_AURORA WIP_NIM Summary 17" xfId="735"/>
    <cellStyle name="_AURORA WIP_NIM Summary 18" xfId="736"/>
    <cellStyle name="_AURORA WIP_NIM Summary 19" xfId="737"/>
    <cellStyle name="_AURORA WIP_NIM Summary 2" xfId="738"/>
    <cellStyle name="_AURORA WIP_NIM Summary 2 2" xfId="739"/>
    <cellStyle name="_AURORA WIP_NIM Summary 20" xfId="740"/>
    <cellStyle name="_AURORA WIP_NIM Summary 21" xfId="741"/>
    <cellStyle name="_AURORA WIP_NIM Summary 22" xfId="742"/>
    <cellStyle name="_AURORA WIP_NIM Summary 23" xfId="743"/>
    <cellStyle name="_AURORA WIP_NIM Summary 24" xfId="744"/>
    <cellStyle name="_AURORA WIP_NIM Summary 25" xfId="745"/>
    <cellStyle name="_AURORA WIP_NIM Summary 26" xfId="746"/>
    <cellStyle name="_AURORA WIP_NIM Summary 27" xfId="747"/>
    <cellStyle name="_AURORA WIP_NIM Summary 28" xfId="748"/>
    <cellStyle name="_AURORA WIP_NIM Summary 29" xfId="749"/>
    <cellStyle name="_AURORA WIP_NIM Summary 3" xfId="750"/>
    <cellStyle name="_AURORA WIP_NIM Summary 30" xfId="751"/>
    <cellStyle name="_AURORA WIP_NIM Summary 31" xfId="752"/>
    <cellStyle name="_AURORA WIP_NIM Summary 32" xfId="753"/>
    <cellStyle name="_AURORA WIP_NIM Summary 33" xfId="754"/>
    <cellStyle name="_AURORA WIP_NIM Summary 34" xfId="755"/>
    <cellStyle name="_AURORA WIP_NIM Summary 35" xfId="756"/>
    <cellStyle name="_AURORA WIP_NIM Summary 36" xfId="757"/>
    <cellStyle name="_AURORA WIP_NIM Summary 37" xfId="758"/>
    <cellStyle name="_AURORA WIP_NIM Summary 38" xfId="759"/>
    <cellStyle name="_AURORA WIP_NIM Summary 39" xfId="760"/>
    <cellStyle name="_AURORA WIP_NIM Summary 4" xfId="761"/>
    <cellStyle name="_AURORA WIP_NIM Summary 40" xfId="762"/>
    <cellStyle name="_AURORA WIP_NIM Summary 41" xfId="763"/>
    <cellStyle name="_AURORA WIP_NIM Summary 42" xfId="764"/>
    <cellStyle name="_AURORA WIP_NIM Summary 43" xfId="765"/>
    <cellStyle name="_AURORA WIP_NIM Summary 44" xfId="766"/>
    <cellStyle name="_AURORA WIP_NIM Summary 45" xfId="767"/>
    <cellStyle name="_AURORA WIP_NIM Summary 46" xfId="768"/>
    <cellStyle name="_AURORA WIP_NIM Summary 47" xfId="769"/>
    <cellStyle name="_AURORA WIP_NIM Summary 48" xfId="770"/>
    <cellStyle name="_AURORA WIP_NIM Summary 49" xfId="771"/>
    <cellStyle name="_AURORA WIP_NIM Summary 5" xfId="772"/>
    <cellStyle name="_AURORA WIP_NIM Summary 50" xfId="773"/>
    <cellStyle name="_AURORA WIP_NIM Summary 51" xfId="774"/>
    <cellStyle name="_AURORA WIP_NIM Summary 52" xfId="775"/>
    <cellStyle name="_AURORA WIP_NIM Summary 6" xfId="776"/>
    <cellStyle name="_AURORA WIP_NIM Summary 7" xfId="777"/>
    <cellStyle name="_AURORA WIP_NIM Summary 8" xfId="778"/>
    <cellStyle name="_AURORA WIP_NIM Summary 9" xfId="779"/>
    <cellStyle name="_AURORA WIP_NIM Summary_DEM-WP(C) ENERG10C--ctn Mid-C_042010 2010GRC" xfId="780"/>
    <cellStyle name="_AURORA WIP_NIM+O&amp;M" xfId="781"/>
    <cellStyle name="_AURORA WIP_NIM+O&amp;M 2" xfId="782"/>
    <cellStyle name="_AURORA WIP_NIM+O&amp;M Monthly" xfId="783"/>
    <cellStyle name="_AURORA WIP_NIM+O&amp;M Monthly 2" xfId="784"/>
    <cellStyle name="_AURORA WIP_PCA 9 -  Exhibit D April 2010 (3)" xfId="785"/>
    <cellStyle name="_AURORA WIP_PCA 9 -  Exhibit D April 2010 (3) 2" xfId="786"/>
    <cellStyle name="_AURORA WIP_PCA 9 -  Exhibit D April 2010 (3) 2 2" xfId="787"/>
    <cellStyle name="_AURORA WIP_PCA 9 -  Exhibit D April 2010 (3) 3" xfId="788"/>
    <cellStyle name="_AURORA WIP_PCA 9 -  Exhibit D April 2010 (3)_DEM-WP(C) ENERG10C--ctn Mid-C_042010 2010GRC" xfId="789"/>
    <cellStyle name="_AURORA WIP_Reconciliation" xfId="790"/>
    <cellStyle name="_AURORA WIP_Reconciliation 2" xfId="791"/>
    <cellStyle name="_AURORA WIP_Reconciliation 2 2" xfId="792"/>
    <cellStyle name="_AURORA WIP_Reconciliation 2 3" xfId="793"/>
    <cellStyle name="_AURORA WIP_Reconciliation 3" xfId="794"/>
    <cellStyle name="_AURORA WIP_Reconciliation 3 2" xfId="795"/>
    <cellStyle name="_AURORA WIP_Reconciliation 4" xfId="796"/>
    <cellStyle name="_AURORA WIP_Reconciliation 4 2" xfId="797"/>
    <cellStyle name="_AURORA WIP_Reconciliation 5" xfId="798"/>
    <cellStyle name="_AURORA WIP_Reconciliation 5 2" xfId="799"/>
    <cellStyle name="_AURORA WIP_Reconciliation 6" xfId="800"/>
    <cellStyle name="_AURORA WIP_Reconciliation 6 2" xfId="801"/>
    <cellStyle name="_AURORA WIP_Reconciliation_DEM-WP(C) ENERG10C--ctn Mid-C_042010 2010GRC" xfId="802"/>
    <cellStyle name="_AURORA WIP_Wind Integration 10GRC" xfId="803"/>
    <cellStyle name="_AURORA WIP_Wind Integration 10GRC 2" xfId="804"/>
    <cellStyle name="_AURORA WIP_Wind Integration 10GRC 2 2" xfId="805"/>
    <cellStyle name="_AURORA WIP_Wind Integration 10GRC 3" xfId="806"/>
    <cellStyle name="_AURORA WIP_Wind Integration 10GRC_DEM-WP(C) ENERG10C--ctn Mid-C_042010 2010GRC" xfId="807"/>
    <cellStyle name="_Book1" xfId="808"/>
    <cellStyle name="_x0013__Book1" xfId="809"/>
    <cellStyle name="_Book1 (2)" xfId="810"/>
    <cellStyle name="_Book1 (2) 2" xfId="811"/>
    <cellStyle name="_Book1 (2) 2 2" xfId="812"/>
    <cellStyle name="_Book1 (2) 2 2 2" xfId="813"/>
    <cellStyle name="_Book1 (2) 2 3" xfId="814"/>
    <cellStyle name="_Book1 (2) 3" xfId="815"/>
    <cellStyle name="_Book1 (2) 3 2" xfId="816"/>
    <cellStyle name="_Book1 (2) 4" xfId="817"/>
    <cellStyle name="_Book1 (2) 4 2" xfId="818"/>
    <cellStyle name="_Book1 (2) 4 3" xfId="819"/>
    <cellStyle name="_Book1 (2) 5" xfId="820"/>
    <cellStyle name="_Book1 (2) 5 2" xfId="821"/>
    <cellStyle name="_Book1 (2) 6" xfId="822"/>
    <cellStyle name="_Book1 (2) 6 2" xfId="823"/>
    <cellStyle name="_Book1 (2) 7" xfId="824"/>
    <cellStyle name="_Book1 (2) 7 2" xfId="825"/>
    <cellStyle name="_Book1 (2)_04 07E Wild Horse Wind Expansion (C) (2)" xfId="826"/>
    <cellStyle name="_Book1 (2)_04 07E Wild Horse Wind Expansion (C) (2) 2" xfId="827"/>
    <cellStyle name="_Book1 (2)_04 07E Wild Horse Wind Expansion (C) (2) 2 2" xfId="828"/>
    <cellStyle name="_Book1 (2)_04 07E Wild Horse Wind Expansion (C) (2) 3" xfId="829"/>
    <cellStyle name="_Book1 (2)_04 07E Wild Horse Wind Expansion (C) (2)_Adj Bench DR 3 for Initial Briefs (Electric)" xfId="830"/>
    <cellStyle name="_Book1 (2)_04 07E Wild Horse Wind Expansion (C) (2)_Adj Bench DR 3 for Initial Briefs (Electric) 2" xfId="831"/>
    <cellStyle name="_Book1 (2)_04 07E Wild Horse Wind Expansion (C) (2)_Adj Bench DR 3 for Initial Briefs (Electric) 2 2" xfId="832"/>
    <cellStyle name="_Book1 (2)_04 07E Wild Horse Wind Expansion (C) (2)_Adj Bench DR 3 for Initial Briefs (Electric) 3" xfId="833"/>
    <cellStyle name="_Book1 (2)_04 07E Wild Horse Wind Expansion (C) (2)_Adj Bench DR 3 for Initial Briefs (Electric)_DEM-WP(C) ENERG10C--ctn Mid-C_042010 2010GRC" xfId="834"/>
    <cellStyle name="_Book1 (2)_04 07E Wild Horse Wind Expansion (C) (2)_Book1" xfId="835"/>
    <cellStyle name="_Book1 (2)_04 07E Wild Horse Wind Expansion (C) (2)_DEM-WP(C) ENERG10C--ctn Mid-C_042010 2010GRC" xfId="836"/>
    <cellStyle name="_Book1 (2)_04 07E Wild Horse Wind Expansion (C) (2)_Electric Rev Req Model (2009 GRC) " xfId="837"/>
    <cellStyle name="_Book1 (2)_04 07E Wild Horse Wind Expansion (C) (2)_Electric Rev Req Model (2009 GRC)  2" xfId="838"/>
    <cellStyle name="_Book1 (2)_04 07E Wild Horse Wind Expansion (C) (2)_Electric Rev Req Model (2009 GRC)  2 2" xfId="839"/>
    <cellStyle name="_Book1 (2)_04 07E Wild Horse Wind Expansion (C) (2)_Electric Rev Req Model (2009 GRC)  3" xfId="840"/>
    <cellStyle name="_Book1 (2)_04 07E Wild Horse Wind Expansion (C) (2)_Electric Rev Req Model (2009 GRC) _DEM-WP(C) ENERG10C--ctn Mid-C_042010 2010GRC" xfId="841"/>
    <cellStyle name="_Book1 (2)_04 07E Wild Horse Wind Expansion (C) (2)_Electric Rev Req Model (2009 GRC) Rebuttal" xfId="842"/>
    <cellStyle name="_Book1 (2)_04 07E Wild Horse Wind Expansion (C) (2)_Electric Rev Req Model (2009 GRC) Rebuttal 2" xfId="843"/>
    <cellStyle name="_Book1 (2)_04 07E Wild Horse Wind Expansion (C) (2)_Electric Rev Req Model (2009 GRC) Rebuttal REmoval of New  WH Solar AdjustMI" xfId="844"/>
    <cellStyle name="_Book1 (2)_04 07E Wild Horse Wind Expansion (C) (2)_Electric Rev Req Model (2009 GRC) Rebuttal REmoval of New  WH Solar AdjustMI 2" xfId="845"/>
    <cellStyle name="_Book1 (2)_04 07E Wild Horse Wind Expansion (C) (2)_Electric Rev Req Model (2009 GRC) Rebuttal REmoval of New  WH Solar AdjustMI 2 2" xfId="846"/>
    <cellStyle name="_Book1 (2)_04 07E Wild Horse Wind Expansion (C) (2)_Electric Rev Req Model (2009 GRC) Rebuttal REmoval of New  WH Solar AdjustMI 3" xfId="847"/>
    <cellStyle name="_Book1 (2)_04 07E Wild Horse Wind Expansion (C) (2)_Electric Rev Req Model (2009 GRC) Rebuttal REmoval of New  WH Solar AdjustMI_DEM-WP(C) ENERG10C--ctn Mid-C_042010 2010GRC" xfId="848"/>
    <cellStyle name="_Book1 (2)_04 07E Wild Horse Wind Expansion (C) (2)_Electric Rev Req Model (2009 GRC) Revised 01-18-2010" xfId="849"/>
    <cellStyle name="_Book1 (2)_04 07E Wild Horse Wind Expansion (C) (2)_Electric Rev Req Model (2009 GRC) Revised 01-18-2010 2" xfId="850"/>
    <cellStyle name="_Book1 (2)_04 07E Wild Horse Wind Expansion (C) (2)_Electric Rev Req Model (2009 GRC) Revised 01-18-2010 2 2" xfId="851"/>
    <cellStyle name="_Book1 (2)_04 07E Wild Horse Wind Expansion (C) (2)_Electric Rev Req Model (2009 GRC) Revised 01-18-2010 3" xfId="852"/>
    <cellStyle name="_Book1 (2)_04 07E Wild Horse Wind Expansion (C) (2)_Electric Rev Req Model (2009 GRC) Revised 01-18-2010_DEM-WP(C) ENERG10C--ctn Mid-C_042010 2010GRC" xfId="853"/>
    <cellStyle name="_Book1 (2)_04 07E Wild Horse Wind Expansion (C) (2)_Electric Rev Req Model (2010 GRC)" xfId="854"/>
    <cellStyle name="_Book1 (2)_04 07E Wild Horse Wind Expansion (C) (2)_Electric Rev Req Model (2010 GRC) SF" xfId="855"/>
    <cellStyle name="_Book1 (2)_04 07E Wild Horse Wind Expansion (C) (2)_Final Order Electric EXHIBIT A-1" xfId="856"/>
    <cellStyle name="_Book1 (2)_04 07E Wild Horse Wind Expansion (C) (2)_Final Order Electric EXHIBIT A-1 2" xfId="857"/>
    <cellStyle name="_Book1 (2)_04 07E Wild Horse Wind Expansion (C) (2)_TENASKA REGULATORY ASSET" xfId="858"/>
    <cellStyle name="_Book1 (2)_04 07E Wild Horse Wind Expansion (C) (2)_TENASKA REGULATORY ASSET 2" xfId="859"/>
    <cellStyle name="_Book1 (2)_16.37E Wild Horse Expansion DeferralRevwrkingfile SF" xfId="860"/>
    <cellStyle name="_Book1 (2)_16.37E Wild Horse Expansion DeferralRevwrkingfile SF 2" xfId="861"/>
    <cellStyle name="_Book1 (2)_16.37E Wild Horse Expansion DeferralRevwrkingfile SF 2 2" xfId="862"/>
    <cellStyle name="_Book1 (2)_16.37E Wild Horse Expansion DeferralRevwrkingfile SF 3" xfId="863"/>
    <cellStyle name="_Book1 (2)_16.37E Wild Horse Expansion DeferralRevwrkingfile SF_DEM-WP(C) ENERG10C--ctn Mid-C_042010 2010GRC" xfId="864"/>
    <cellStyle name="_Book1 (2)_2009 Compliance Filing PCA Exhibits for GRC" xfId="865"/>
    <cellStyle name="_Book1 (2)_2009 Compliance Filing PCA Exhibits for GRC 2" xfId="866"/>
    <cellStyle name="_Book1 (2)_2009 GRC Compl Filing - Exhibit D" xfId="867"/>
    <cellStyle name="_Book1 (2)_2009 GRC Compl Filing - Exhibit D 2" xfId="868"/>
    <cellStyle name="_Book1 (2)_2009 GRC Compl Filing - Exhibit D 2 2" xfId="869"/>
    <cellStyle name="_Book1 (2)_2009 GRC Compl Filing - Exhibit D 3" xfId="870"/>
    <cellStyle name="_Book1 (2)_2009 GRC Compl Filing - Exhibit D_DEM-WP(C) ENERG10C--ctn Mid-C_042010 2010GRC" xfId="871"/>
    <cellStyle name="_Book1 (2)_3.01 Income Statement" xfId="872"/>
    <cellStyle name="_Book1 (2)_4 31 Regulatory Assets and Liabilities  7 06- Exhibit D" xfId="873"/>
    <cellStyle name="_Book1 (2)_4 31 Regulatory Assets and Liabilities  7 06- Exhibit D 2" xfId="874"/>
    <cellStyle name="_Book1 (2)_4 31 Regulatory Assets and Liabilities  7 06- Exhibit D 2 2" xfId="875"/>
    <cellStyle name="_Book1 (2)_4 31 Regulatory Assets and Liabilities  7 06- Exhibit D 3" xfId="876"/>
    <cellStyle name="_Book1 (2)_4 31 Regulatory Assets and Liabilities  7 06- Exhibit D_DEM-WP(C) ENERG10C--ctn Mid-C_042010 2010GRC" xfId="877"/>
    <cellStyle name="_Book1 (2)_4 31 Regulatory Assets and Liabilities  7 06- Exhibit D_NIM Summary" xfId="878"/>
    <cellStyle name="_Book1 (2)_4 31 Regulatory Assets and Liabilities  7 06- Exhibit D_NIM Summary 2" xfId="879"/>
    <cellStyle name="_Book1 (2)_4 31 Regulatory Assets and Liabilities  7 06- Exhibit D_NIM Summary 2 2" xfId="880"/>
    <cellStyle name="_Book1 (2)_4 31 Regulatory Assets and Liabilities  7 06- Exhibit D_NIM Summary 3" xfId="881"/>
    <cellStyle name="_Book1 (2)_4 31 Regulatory Assets and Liabilities  7 06- Exhibit D_NIM Summary_DEM-WP(C) ENERG10C--ctn Mid-C_042010 2010GRC" xfId="882"/>
    <cellStyle name="_Book1 (2)_4 31E Reg Asset  Liab and EXH D" xfId="883"/>
    <cellStyle name="_Book1 (2)_4 31E Reg Asset  Liab and EXH D _ Aug 10 Filing (2)" xfId="884"/>
    <cellStyle name="_Book1 (2)_4 31E Reg Asset  Liab and EXH D _ Aug 10 Filing (2) 2" xfId="885"/>
    <cellStyle name="_Book1 (2)_4 31E Reg Asset  Liab and EXH D 2" xfId="886"/>
    <cellStyle name="_Book1 (2)_4 31E Reg Asset  Liab and EXH D 3" xfId="887"/>
    <cellStyle name="_Book1 (2)_4 32 Regulatory Assets and Liabilities  7 06- Exhibit D" xfId="888"/>
    <cellStyle name="_Book1 (2)_4 32 Regulatory Assets and Liabilities  7 06- Exhibit D 2" xfId="889"/>
    <cellStyle name="_Book1 (2)_4 32 Regulatory Assets and Liabilities  7 06- Exhibit D 2 2" xfId="890"/>
    <cellStyle name="_Book1 (2)_4 32 Regulatory Assets and Liabilities  7 06- Exhibit D 3" xfId="891"/>
    <cellStyle name="_Book1 (2)_4 32 Regulatory Assets and Liabilities  7 06- Exhibit D_DEM-WP(C) ENERG10C--ctn Mid-C_042010 2010GRC" xfId="892"/>
    <cellStyle name="_Book1 (2)_4 32 Regulatory Assets and Liabilities  7 06- Exhibit D_NIM Summary" xfId="893"/>
    <cellStyle name="_Book1 (2)_4 32 Regulatory Assets and Liabilities  7 06- Exhibit D_NIM Summary 2" xfId="894"/>
    <cellStyle name="_Book1 (2)_4 32 Regulatory Assets and Liabilities  7 06- Exhibit D_NIM Summary 2 2" xfId="895"/>
    <cellStyle name="_Book1 (2)_4 32 Regulatory Assets and Liabilities  7 06- Exhibit D_NIM Summary 3" xfId="896"/>
    <cellStyle name="_Book1 (2)_4 32 Regulatory Assets and Liabilities  7 06- Exhibit D_NIM Summary_DEM-WP(C) ENERG10C--ctn Mid-C_042010 2010GRC" xfId="897"/>
    <cellStyle name="_Book1 (2)_AURORA Total New" xfId="898"/>
    <cellStyle name="_Book1 (2)_AURORA Total New 2" xfId="899"/>
    <cellStyle name="_Book1 (2)_AURORA Total New 2 2" xfId="900"/>
    <cellStyle name="_Book1 (2)_AURORA Total New 3" xfId="901"/>
    <cellStyle name="_Book1 (2)_Book2" xfId="902"/>
    <cellStyle name="_Book1 (2)_Book2 2" xfId="903"/>
    <cellStyle name="_Book1 (2)_Book2 2 2" xfId="904"/>
    <cellStyle name="_Book1 (2)_Book2 3" xfId="905"/>
    <cellStyle name="_Book1 (2)_Book2_Adj Bench DR 3 for Initial Briefs (Electric)" xfId="906"/>
    <cellStyle name="_Book1 (2)_Book2_Adj Bench DR 3 for Initial Briefs (Electric) 2" xfId="907"/>
    <cellStyle name="_Book1 (2)_Book2_Adj Bench DR 3 for Initial Briefs (Electric) 2 2" xfId="908"/>
    <cellStyle name="_Book1 (2)_Book2_Adj Bench DR 3 for Initial Briefs (Electric) 3" xfId="909"/>
    <cellStyle name="_Book1 (2)_Book2_Adj Bench DR 3 for Initial Briefs (Electric)_DEM-WP(C) ENERG10C--ctn Mid-C_042010 2010GRC" xfId="910"/>
    <cellStyle name="_Book1 (2)_Book2_DEM-WP(C) ENERG10C--ctn Mid-C_042010 2010GRC" xfId="911"/>
    <cellStyle name="_Book1 (2)_Book2_Electric Rev Req Model (2009 GRC) Rebuttal" xfId="912"/>
    <cellStyle name="_Book1 (2)_Book2_Electric Rev Req Model (2009 GRC) Rebuttal 2" xfId="913"/>
    <cellStyle name="_Book1 (2)_Book2_Electric Rev Req Model (2009 GRC) Rebuttal REmoval of New  WH Solar AdjustMI" xfId="914"/>
    <cellStyle name="_Book1 (2)_Book2_Electric Rev Req Model (2009 GRC) Rebuttal REmoval of New  WH Solar AdjustMI 2" xfId="915"/>
    <cellStyle name="_Book1 (2)_Book2_Electric Rev Req Model (2009 GRC) Rebuttal REmoval of New  WH Solar AdjustMI 2 2" xfId="916"/>
    <cellStyle name="_Book1 (2)_Book2_Electric Rev Req Model (2009 GRC) Rebuttal REmoval of New  WH Solar AdjustMI 3" xfId="917"/>
    <cellStyle name="_Book1 (2)_Book2_Electric Rev Req Model (2009 GRC) Rebuttal REmoval of New  WH Solar AdjustMI_DEM-WP(C) ENERG10C--ctn Mid-C_042010 2010GRC" xfId="918"/>
    <cellStyle name="_Book1 (2)_Book2_Electric Rev Req Model (2009 GRC) Revised 01-18-2010" xfId="919"/>
    <cellStyle name="_Book1 (2)_Book2_Electric Rev Req Model (2009 GRC) Revised 01-18-2010 2" xfId="920"/>
    <cellStyle name="_Book1 (2)_Book2_Electric Rev Req Model (2009 GRC) Revised 01-18-2010 2 2" xfId="921"/>
    <cellStyle name="_Book1 (2)_Book2_Electric Rev Req Model (2009 GRC) Revised 01-18-2010 3" xfId="922"/>
    <cellStyle name="_Book1 (2)_Book2_Electric Rev Req Model (2009 GRC) Revised 01-18-2010_DEM-WP(C) ENERG10C--ctn Mid-C_042010 2010GRC" xfId="923"/>
    <cellStyle name="_Book1 (2)_Book2_Final Order Electric EXHIBIT A-1" xfId="924"/>
    <cellStyle name="_Book1 (2)_Book2_Final Order Electric EXHIBIT A-1 2" xfId="925"/>
    <cellStyle name="_Book1 (2)_Book4" xfId="926"/>
    <cellStyle name="_Book1 (2)_Book4 2" xfId="927"/>
    <cellStyle name="_Book1 (2)_Book4 2 2" xfId="928"/>
    <cellStyle name="_Book1 (2)_Book4 3" xfId="929"/>
    <cellStyle name="_Book1 (2)_Book4_DEM-WP(C) ENERG10C--ctn Mid-C_042010 2010GRC" xfId="930"/>
    <cellStyle name="_Book1 (2)_Book9" xfId="931"/>
    <cellStyle name="_Book1 (2)_Book9 2" xfId="932"/>
    <cellStyle name="_Book1 (2)_Book9 2 2" xfId="933"/>
    <cellStyle name="_Book1 (2)_Book9 3" xfId="934"/>
    <cellStyle name="_Book1 (2)_Book9_DEM-WP(C) ENERG10C--ctn Mid-C_042010 2010GRC" xfId="935"/>
    <cellStyle name="_Book1 (2)_Chelan PUD Power Costs (8-10)" xfId="936"/>
    <cellStyle name="_Book1 (2)_Chelan PUD Power Costs (8-10) 2" xfId="937"/>
    <cellStyle name="_Book1 (2)_DEM-WP(C) Chelan Power Costs" xfId="938"/>
    <cellStyle name="_Book1 (2)_DEM-WP(C) Chelan Power Costs 2" xfId="939"/>
    <cellStyle name="_Book1 (2)_DEM-WP(C) ENERG10C--ctn Mid-C_042010 2010GRC" xfId="940"/>
    <cellStyle name="_Book1 (2)_DEM-WP(C) Gas Transport 2010GRC" xfId="941"/>
    <cellStyle name="_Book1 (2)_DEM-WP(C) Gas Transport 2010GRC 2" xfId="942"/>
    <cellStyle name="_Book1 (2)_Exh A-1 resulting from UE-112050 effective Jan 1 2012" xfId="943"/>
    <cellStyle name="_Book1 (2)_Exh G - Klamath Peaker PPA fr C Locke 2-12" xfId="944"/>
    <cellStyle name="_Book1 (2)_Exhibit A-1 effective 4-1-11 fr S Free 12-11" xfId="945"/>
    <cellStyle name="_Book1 (2)_Mint Farm Generation BPA" xfId="946"/>
    <cellStyle name="_Book1 (2)_NIM Summary" xfId="947"/>
    <cellStyle name="_Book1 (2)_NIM Summary 09GRC" xfId="948"/>
    <cellStyle name="_Book1 (2)_NIM Summary 09GRC 2" xfId="949"/>
    <cellStyle name="_Book1 (2)_NIM Summary 09GRC 2 2" xfId="950"/>
    <cellStyle name="_Book1 (2)_NIM Summary 09GRC 3" xfId="951"/>
    <cellStyle name="_Book1 (2)_NIM Summary 09GRC_DEM-WP(C) ENERG10C--ctn Mid-C_042010 2010GRC" xfId="952"/>
    <cellStyle name="_Book1 (2)_NIM Summary 10" xfId="953"/>
    <cellStyle name="_Book1 (2)_NIM Summary 11" xfId="954"/>
    <cellStyle name="_Book1 (2)_NIM Summary 12" xfId="955"/>
    <cellStyle name="_Book1 (2)_NIM Summary 13" xfId="956"/>
    <cellStyle name="_Book1 (2)_NIM Summary 14" xfId="957"/>
    <cellStyle name="_Book1 (2)_NIM Summary 15" xfId="958"/>
    <cellStyle name="_Book1 (2)_NIM Summary 16" xfId="959"/>
    <cellStyle name="_Book1 (2)_NIM Summary 17" xfId="960"/>
    <cellStyle name="_Book1 (2)_NIM Summary 18" xfId="961"/>
    <cellStyle name="_Book1 (2)_NIM Summary 19" xfId="962"/>
    <cellStyle name="_Book1 (2)_NIM Summary 2" xfId="963"/>
    <cellStyle name="_Book1 (2)_NIM Summary 2 2" xfId="964"/>
    <cellStyle name="_Book1 (2)_NIM Summary 20" xfId="965"/>
    <cellStyle name="_Book1 (2)_NIM Summary 21" xfId="966"/>
    <cellStyle name="_Book1 (2)_NIM Summary 22" xfId="967"/>
    <cellStyle name="_Book1 (2)_NIM Summary 23" xfId="968"/>
    <cellStyle name="_Book1 (2)_NIM Summary 24" xfId="969"/>
    <cellStyle name="_Book1 (2)_NIM Summary 25" xfId="970"/>
    <cellStyle name="_Book1 (2)_NIM Summary 26" xfId="971"/>
    <cellStyle name="_Book1 (2)_NIM Summary 27" xfId="972"/>
    <cellStyle name="_Book1 (2)_NIM Summary 28" xfId="973"/>
    <cellStyle name="_Book1 (2)_NIM Summary 29" xfId="974"/>
    <cellStyle name="_Book1 (2)_NIM Summary 3" xfId="975"/>
    <cellStyle name="_Book1 (2)_NIM Summary 30" xfId="976"/>
    <cellStyle name="_Book1 (2)_NIM Summary 31" xfId="977"/>
    <cellStyle name="_Book1 (2)_NIM Summary 32" xfId="978"/>
    <cellStyle name="_Book1 (2)_NIM Summary 33" xfId="979"/>
    <cellStyle name="_Book1 (2)_NIM Summary 34" xfId="980"/>
    <cellStyle name="_Book1 (2)_NIM Summary 35" xfId="981"/>
    <cellStyle name="_Book1 (2)_NIM Summary 36" xfId="982"/>
    <cellStyle name="_Book1 (2)_NIM Summary 37" xfId="983"/>
    <cellStyle name="_Book1 (2)_NIM Summary 38" xfId="984"/>
    <cellStyle name="_Book1 (2)_NIM Summary 39" xfId="985"/>
    <cellStyle name="_Book1 (2)_NIM Summary 4" xfId="986"/>
    <cellStyle name="_Book1 (2)_NIM Summary 40" xfId="987"/>
    <cellStyle name="_Book1 (2)_NIM Summary 41" xfId="988"/>
    <cellStyle name="_Book1 (2)_NIM Summary 42" xfId="989"/>
    <cellStyle name="_Book1 (2)_NIM Summary 43" xfId="990"/>
    <cellStyle name="_Book1 (2)_NIM Summary 44" xfId="991"/>
    <cellStyle name="_Book1 (2)_NIM Summary 45" xfId="992"/>
    <cellStyle name="_Book1 (2)_NIM Summary 46" xfId="993"/>
    <cellStyle name="_Book1 (2)_NIM Summary 47" xfId="994"/>
    <cellStyle name="_Book1 (2)_NIM Summary 48" xfId="995"/>
    <cellStyle name="_Book1 (2)_NIM Summary 49" xfId="996"/>
    <cellStyle name="_Book1 (2)_NIM Summary 5" xfId="997"/>
    <cellStyle name="_Book1 (2)_NIM Summary 50" xfId="998"/>
    <cellStyle name="_Book1 (2)_NIM Summary 51" xfId="999"/>
    <cellStyle name="_Book1 (2)_NIM Summary 52" xfId="1000"/>
    <cellStyle name="_Book1 (2)_NIM Summary 6" xfId="1001"/>
    <cellStyle name="_Book1 (2)_NIM Summary 7" xfId="1002"/>
    <cellStyle name="_Book1 (2)_NIM Summary 8" xfId="1003"/>
    <cellStyle name="_Book1 (2)_NIM Summary 9" xfId="1004"/>
    <cellStyle name="_Book1 (2)_NIM Summary_DEM-WP(C) ENERG10C--ctn Mid-C_042010 2010GRC" xfId="1005"/>
    <cellStyle name="_Book1 (2)_PCA 10 -  Exhibit D Dec 2011" xfId="1006"/>
    <cellStyle name="_Book1 (2)_PCA 10 -  Exhibit D from A Kellogg Jan 2011" xfId="1007"/>
    <cellStyle name="_Book1 (2)_PCA 10 -  Exhibit D from A Kellogg July 2011" xfId="1008"/>
    <cellStyle name="_Book1 (2)_PCA 10 -  Exhibit D from S Free Rcv'd 12-11" xfId="1009"/>
    <cellStyle name="_Book1 (2)_PCA 11 -  Exhibit D Jan 2012 fr A Kellogg" xfId="1010"/>
    <cellStyle name="_Book1 (2)_PCA 11 -  Exhibit D Jan 2012 WF" xfId="1011"/>
    <cellStyle name="_Book1 (2)_PCA 9 -  Exhibit D April 2010" xfId="1012"/>
    <cellStyle name="_Book1 (2)_PCA 9 -  Exhibit D April 2010 (3)" xfId="1013"/>
    <cellStyle name="_Book1 (2)_PCA 9 -  Exhibit D April 2010 (3) 2" xfId="1014"/>
    <cellStyle name="_Book1 (2)_PCA 9 -  Exhibit D April 2010 (3) 2 2" xfId="1015"/>
    <cellStyle name="_Book1 (2)_PCA 9 -  Exhibit D April 2010 (3) 3" xfId="1016"/>
    <cellStyle name="_Book1 (2)_PCA 9 -  Exhibit D April 2010 (3)_DEM-WP(C) ENERG10C--ctn Mid-C_042010 2010GRC" xfId="1017"/>
    <cellStyle name="_Book1 (2)_PCA 9 -  Exhibit D April 2010 2" xfId="1018"/>
    <cellStyle name="_Book1 (2)_PCA 9 -  Exhibit D April 2010 3" xfId="1019"/>
    <cellStyle name="_Book1 (2)_PCA 9 -  Exhibit D April 2010 4" xfId="1020"/>
    <cellStyle name="_Book1 (2)_PCA 9 -  Exhibit D April 2010 5" xfId="1021"/>
    <cellStyle name="_Book1 (2)_PCA 9 -  Exhibit D April 2010 6" xfId="1022"/>
    <cellStyle name="_Book1 (2)_PCA 9 -  Exhibit D Nov 2010" xfId="1023"/>
    <cellStyle name="_Book1 (2)_PCA 9 -  Exhibit D Nov 2010 2" xfId="1024"/>
    <cellStyle name="_Book1 (2)_PCA 9 - Exhibit D at August 2010" xfId="1025"/>
    <cellStyle name="_Book1 (2)_PCA 9 - Exhibit D at August 2010 2" xfId="1026"/>
    <cellStyle name="_Book1 (2)_PCA 9 - Exhibit D June 2010 GRC" xfId="1027"/>
    <cellStyle name="_Book1 (2)_PCA 9 - Exhibit D June 2010 GRC 2" xfId="1028"/>
    <cellStyle name="_Book1 (2)_Power Costs - Comparison bx Rbtl-Staff-Jt-PC" xfId="1029"/>
    <cellStyle name="_Book1 (2)_Power Costs - Comparison bx Rbtl-Staff-Jt-PC 2" xfId="1030"/>
    <cellStyle name="_Book1 (2)_Power Costs - Comparison bx Rbtl-Staff-Jt-PC 2 2" xfId="1031"/>
    <cellStyle name="_Book1 (2)_Power Costs - Comparison bx Rbtl-Staff-Jt-PC 3" xfId="1032"/>
    <cellStyle name="_Book1 (2)_Power Costs - Comparison bx Rbtl-Staff-Jt-PC_Adj Bench DR 3 for Initial Briefs (Electric)" xfId="1033"/>
    <cellStyle name="_Book1 (2)_Power Costs - Comparison bx Rbtl-Staff-Jt-PC_Adj Bench DR 3 for Initial Briefs (Electric) 2" xfId="1034"/>
    <cellStyle name="_Book1 (2)_Power Costs - Comparison bx Rbtl-Staff-Jt-PC_Adj Bench DR 3 for Initial Briefs (Electric) 2 2" xfId="1035"/>
    <cellStyle name="_Book1 (2)_Power Costs - Comparison bx Rbtl-Staff-Jt-PC_Adj Bench DR 3 for Initial Briefs (Electric) 3" xfId="1036"/>
    <cellStyle name="_Book1 (2)_Power Costs - Comparison bx Rbtl-Staff-Jt-PC_Adj Bench DR 3 for Initial Briefs (Electric)_DEM-WP(C) ENERG10C--ctn Mid-C_042010 2010GRC" xfId="1037"/>
    <cellStyle name="_Book1 (2)_Power Costs - Comparison bx Rbtl-Staff-Jt-PC_DEM-WP(C) ENERG10C--ctn Mid-C_042010 2010GRC" xfId="1038"/>
    <cellStyle name="_Book1 (2)_Power Costs - Comparison bx Rbtl-Staff-Jt-PC_Electric Rev Req Model (2009 GRC) Rebuttal" xfId="1039"/>
    <cellStyle name="_Book1 (2)_Power Costs - Comparison bx Rbtl-Staff-Jt-PC_Electric Rev Req Model (2009 GRC) Rebuttal 2" xfId="1040"/>
    <cellStyle name="_Book1 (2)_Power Costs - Comparison bx Rbtl-Staff-Jt-PC_Electric Rev Req Model (2009 GRC) Rebuttal REmoval of New  WH Solar AdjustMI" xfId="1041"/>
    <cellStyle name="_Book1 (2)_Power Costs - Comparison bx Rbtl-Staff-Jt-PC_Electric Rev Req Model (2009 GRC) Rebuttal REmoval of New  WH Solar AdjustMI 2" xfId="1042"/>
    <cellStyle name="_Book1 (2)_Power Costs - Comparison bx Rbtl-Staff-Jt-PC_Electric Rev Req Model (2009 GRC) Rebuttal REmoval of New  WH Solar AdjustMI 2 2" xfId="1043"/>
    <cellStyle name="_Book1 (2)_Power Costs - Comparison bx Rbtl-Staff-Jt-PC_Electric Rev Req Model (2009 GRC) Rebuttal REmoval of New  WH Solar AdjustMI 3" xfId="1044"/>
    <cellStyle name="_Book1 (2)_Power Costs - Comparison bx Rbtl-Staff-Jt-PC_Electric Rev Req Model (2009 GRC) Rebuttal REmoval of New  WH Solar AdjustMI_DEM-WP(C) ENERG10C--ctn Mid-C_042010 2010GRC" xfId="1045"/>
    <cellStyle name="_Book1 (2)_Power Costs - Comparison bx Rbtl-Staff-Jt-PC_Electric Rev Req Model (2009 GRC) Revised 01-18-2010" xfId="1046"/>
    <cellStyle name="_Book1 (2)_Power Costs - Comparison bx Rbtl-Staff-Jt-PC_Electric Rev Req Model (2009 GRC) Revised 01-18-2010 2" xfId="1047"/>
    <cellStyle name="_Book1 (2)_Power Costs - Comparison bx Rbtl-Staff-Jt-PC_Electric Rev Req Model (2009 GRC) Revised 01-18-2010 2 2" xfId="1048"/>
    <cellStyle name="_Book1 (2)_Power Costs - Comparison bx Rbtl-Staff-Jt-PC_Electric Rev Req Model (2009 GRC) Revised 01-18-2010 3" xfId="1049"/>
    <cellStyle name="_Book1 (2)_Power Costs - Comparison bx Rbtl-Staff-Jt-PC_Electric Rev Req Model (2009 GRC) Revised 01-18-2010_DEM-WP(C) ENERG10C--ctn Mid-C_042010 2010GRC" xfId="1050"/>
    <cellStyle name="_Book1 (2)_Power Costs - Comparison bx Rbtl-Staff-Jt-PC_Final Order Electric EXHIBIT A-1" xfId="1051"/>
    <cellStyle name="_Book1 (2)_Power Costs - Comparison bx Rbtl-Staff-Jt-PC_Final Order Electric EXHIBIT A-1 2" xfId="1052"/>
    <cellStyle name="_Book1 (2)_Rebuttal Power Costs" xfId="1053"/>
    <cellStyle name="_Book1 (2)_Rebuttal Power Costs 2" xfId="1054"/>
    <cellStyle name="_Book1 (2)_Rebuttal Power Costs 2 2" xfId="1055"/>
    <cellStyle name="_Book1 (2)_Rebuttal Power Costs 3" xfId="1056"/>
    <cellStyle name="_Book1 (2)_Rebuttal Power Costs_Adj Bench DR 3 for Initial Briefs (Electric)" xfId="1057"/>
    <cellStyle name="_Book1 (2)_Rebuttal Power Costs_Adj Bench DR 3 for Initial Briefs (Electric) 2" xfId="1058"/>
    <cellStyle name="_Book1 (2)_Rebuttal Power Costs_Adj Bench DR 3 for Initial Briefs (Electric) 2 2" xfId="1059"/>
    <cellStyle name="_Book1 (2)_Rebuttal Power Costs_Adj Bench DR 3 for Initial Briefs (Electric) 3" xfId="1060"/>
    <cellStyle name="_Book1 (2)_Rebuttal Power Costs_Adj Bench DR 3 for Initial Briefs (Electric)_DEM-WP(C) ENERG10C--ctn Mid-C_042010 2010GRC" xfId="1061"/>
    <cellStyle name="_Book1 (2)_Rebuttal Power Costs_DEM-WP(C) ENERG10C--ctn Mid-C_042010 2010GRC" xfId="1062"/>
    <cellStyle name="_Book1 (2)_Rebuttal Power Costs_Electric Rev Req Model (2009 GRC) Rebuttal" xfId="1063"/>
    <cellStyle name="_Book1 (2)_Rebuttal Power Costs_Electric Rev Req Model (2009 GRC) Rebuttal 2" xfId="1064"/>
    <cellStyle name="_Book1 (2)_Rebuttal Power Costs_Electric Rev Req Model (2009 GRC) Rebuttal REmoval of New  WH Solar AdjustMI" xfId="1065"/>
    <cellStyle name="_Book1 (2)_Rebuttal Power Costs_Electric Rev Req Model (2009 GRC) Rebuttal REmoval of New  WH Solar AdjustMI 2" xfId="1066"/>
    <cellStyle name="_Book1 (2)_Rebuttal Power Costs_Electric Rev Req Model (2009 GRC) Rebuttal REmoval of New  WH Solar AdjustMI 2 2" xfId="1067"/>
    <cellStyle name="_Book1 (2)_Rebuttal Power Costs_Electric Rev Req Model (2009 GRC) Rebuttal REmoval of New  WH Solar AdjustMI 3" xfId="1068"/>
    <cellStyle name="_Book1 (2)_Rebuttal Power Costs_Electric Rev Req Model (2009 GRC) Rebuttal REmoval of New  WH Solar AdjustMI_DEM-WP(C) ENERG10C--ctn Mid-C_042010 2010GRC" xfId="1069"/>
    <cellStyle name="_Book1 (2)_Rebuttal Power Costs_Electric Rev Req Model (2009 GRC) Revised 01-18-2010" xfId="1070"/>
    <cellStyle name="_Book1 (2)_Rebuttal Power Costs_Electric Rev Req Model (2009 GRC) Revised 01-18-2010 2" xfId="1071"/>
    <cellStyle name="_Book1 (2)_Rebuttal Power Costs_Electric Rev Req Model (2009 GRC) Revised 01-18-2010 2 2" xfId="1072"/>
    <cellStyle name="_Book1 (2)_Rebuttal Power Costs_Electric Rev Req Model (2009 GRC) Revised 01-18-2010 3" xfId="1073"/>
    <cellStyle name="_Book1 (2)_Rebuttal Power Costs_Electric Rev Req Model (2009 GRC) Revised 01-18-2010_DEM-WP(C) ENERG10C--ctn Mid-C_042010 2010GRC" xfId="1074"/>
    <cellStyle name="_Book1 (2)_Rebuttal Power Costs_Final Order Electric EXHIBIT A-1" xfId="1075"/>
    <cellStyle name="_Book1 (2)_Rebuttal Power Costs_Final Order Electric EXHIBIT A-1 2" xfId="1076"/>
    <cellStyle name="_Book1 (2)_Wind Integration 10GRC" xfId="1077"/>
    <cellStyle name="_Book1 (2)_Wind Integration 10GRC 2" xfId="1078"/>
    <cellStyle name="_Book1 (2)_Wind Integration 10GRC 2 2" xfId="1079"/>
    <cellStyle name="_Book1 (2)_Wind Integration 10GRC 3" xfId="1080"/>
    <cellStyle name="_Book1 (2)_Wind Integration 10GRC_DEM-WP(C) ENERG10C--ctn Mid-C_042010 2010GRC" xfId="1081"/>
    <cellStyle name="_Book1 10" xfId="1082"/>
    <cellStyle name="_Book1 10 2" xfId="1083"/>
    <cellStyle name="_Book1 11" xfId="1084"/>
    <cellStyle name="_Book1 11 2" xfId="1085"/>
    <cellStyle name="_Book1 12" xfId="1086"/>
    <cellStyle name="_Book1 12 2" xfId="1087"/>
    <cellStyle name="_Book1 12 3" xfId="1088"/>
    <cellStyle name="_Book1 13" xfId="1089"/>
    <cellStyle name="_Book1 13 2" xfId="1090"/>
    <cellStyle name="_Book1 13 3" xfId="1091"/>
    <cellStyle name="_Book1 14" xfId="1092"/>
    <cellStyle name="_Book1 14 2" xfId="1093"/>
    <cellStyle name="_Book1 14 3" xfId="1094"/>
    <cellStyle name="_Book1 15" xfId="1095"/>
    <cellStyle name="_Book1 15 2" xfId="1096"/>
    <cellStyle name="_Book1 16" xfId="1097"/>
    <cellStyle name="_Book1 17" xfId="1098"/>
    <cellStyle name="_Book1 17 2" xfId="1099"/>
    <cellStyle name="_Book1 18" xfId="1100"/>
    <cellStyle name="_Book1 18 2" xfId="1101"/>
    <cellStyle name="_Book1 19" xfId="1102"/>
    <cellStyle name="_Book1 19 2" xfId="1103"/>
    <cellStyle name="_Book1 2" xfId="1104"/>
    <cellStyle name="_Book1 2 2" xfId="1105"/>
    <cellStyle name="_Book1 2 2 2" xfId="1106"/>
    <cellStyle name="_Book1 2 3" xfId="1107"/>
    <cellStyle name="_Book1 20" xfId="1108"/>
    <cellStyle name="_Book1 20 2" xfId="1109"/>
    <cellStyle name="_Book1 21" xfId="1110"/>
    <cellStyle name="_Book1 21 2" xfId="1111"/>
    <cellStyle name="_Book1 22" xfId="1112"/>
    <cellStyle name="_Book1 3" xfId="1113"/>
    <cellStyle name="_Book1 3 2" xfId="1114"/>
    <cellStyle name="_Book1 3 2 2" xfId="1115"/>
    <cellStyle name="_Book1 3 3" xfId="1116"/>
    <cellStyle name="_Book1 4" xfId="1117"/>
    <cellStyle name="_Book1 4 2" xfId="1118"/>
    <cellStyle name="_Book1 4 2 2" xfId="1119"/>
    <cellStyle name="_Book1 4 3" xfId="1120"/>
    <cellStyle name="_Book1 5" xfId="1121"/>
    <cellStyle name="_Book1 5 2" xfId="1122"/>
    <cellStyle name="_Book1 5 2 2" xfId="1123"/>
    <cellStyle name="_Book1 5 3" xfId="1124"/>
    <cellStyle name="_Book1 6" xfId="1125"/>
    <cellStyle name="_Book1 6 2" xfId="1126"/>
    <cellStyle name="_Book1 7" xfId="1127"/>
    <cellStyle name="_Book1 7 2" xfId="1128"/>
    <cellStyle name="_Book1 8" xfId="1129"/>
    <cellStyle name="_Book1 8 2" xfId="1130"/>
    <cellStyle name="_Book1 8 3" xfId="1131"/>
    <cellStyle name="_Book1 9" xfId="1132"/>
    <cellStyle name="_Book1 9 2" xfId="1133"/>
    <cellStyle name="_Book1_(C) WHE Proforma with ITC cash grant 10 Yr Amort_for deferral_102809" xfId="1134"/>
    <cellStyle name="_Book1_(C) WHE Proforma with ITC cash grant 10 Yr Amort_for deferral_102809 2" xfId="1135"/>
    <cellStyle name="_Book1_(C) WHE Proforma with ITC cash grant 10 Yr Amort_for deferral_102809 2 2" xfId="1136"/>
    <cellStyle name="_Book1_(C) WHE Proforma with ITC cash grant 10 Yr Amort_for deferral_102809 3" xfId="1137"/>
    <cellStyle name="_Book1_(C) WHE Proforma with ITC cash grant 10 Yr Amort_for deferral_102809_16.07E Wild Horse Wind Expansionwrkingfile" xfId="1138"/>
    <cellStyle name="_Book1_(C) WHE Proforma with ITC cash grant 10 Yr Amort_for deferral_102809_16.07E Wild Horse Wind Expansionwrkingfile 2" xfId="1139"/>
    <cellStyle name="_Book1_(C) WHE Proforma with ITC cash grant 10 Yr Amort_for deferral_102809_16.07E Wild Horse Wind Expansionwrkingfile 2 2" xfId="1140"/>
    <cellStyle name="_Book1_(C) WHE Proforma with ITC cash grant 10 Yr Amort_for deferral_102809_16.07E Wild Horse Wind Expansionwrkingfile 3" xfId="1141"/>
    <cellStyle name="_Book1_(C) WHE Proforma with ITC cash grant 10 Yr Amort_for deferral_102809_16.07E Wild Horse Wind Expansionwrkingfile SF" xfId="1142"/>
    <cellStyle name="_Book1_(C) WHE Proforma with ITC cash grant 10 Yr Amort_for deferral_102809_16.07E Wild Horse Wind Expansionwrkingfile SF 2" xfId="1143"/>
    <cellStyle name="_Book1_(C) WHE Proforma with ITC cash grant 10 Yr Amort_for deferral_102809_16.07E Wild Horse Wind Expansionwrkingfile SF 2 2" xfId="1144"/>
    <cellStyle name="_Book1_(C) WHE Proforma with ITC cash grant 10 Yr Amort_for deferral_102809_16.07E Wild Horse Wind Expansionwrkingfile SF 3" xfId="1145"/>
    <cellStyle name="_Book1_(C) WHE Proforma with ITC cash grant 10 Yr Amort_for deferral_102809_16.07E Wild Horse Wind Expansionwrkingfile SF_DEM-WP(C) ENERG10C--ctn Mid-C_042010 2010GRC" xfId="1146"/>
    <cellStyle name="_Book1_(C) WHE Proforma with ITC cash grant 10 Yr Amort_for deferral_102809_16.07E Wild Horse Wind Expansionwrkingfile_DEM-WP(C) ENERG10C--ctn Mid-C_042010 2010GRC" xfId="1147"/>
    <cellStyle name="_Book1_(C) WHE Proforma with ITC cash grant 10 Yr Amort_for deferral_102809_16.37E Wild Horse Expansion DeferralRevwrkingfile SF" xfId="1148"/>
    <cellStyle name="_Book1_(C) WHE Proforma with ITC cash grant 10 Yr Amort_for deferral_102809_16.37E Wild Horse Expansion DeferralRevwrkingfile SF 2" xfId="1149"/>
    <cellStyle name="_Book1_(C) WHE Proforma with ITC cash grant 10 Yr Amort_for deferral_102809_16.37E Wild Horse Expansion DeferralRevwrkingfile SF 2 2" xfId="1150"/>
    <cellStyle name="_Book1_(C) WHE Proforma with ITC cash grant 10 Yr Amort_for deferral_102809_16.37E Wild Horse Expansion DeferralRevwrkingfile SF 3" xfId="1151"/>
    <cellStyle name="_Book1_(C) WHE Proforma with ITC cash grant 10 Yr Amort_for deferral_102809_16.37E Wild Horse Expansion DeferralRevwrkingfile SF_DEM-WP(C) ENERG10C--ctn Mid-C_042010 2010GRC" xfId="1152"/>
    <cellStyle name="_Book1_(C) WHE Proforma with ITC cash grant 10 Yr Amort_for deferral_102809_DEM-WP(C) ENERG10C--ctn Mid-C_042010 2010GRC" xfId="1153"/>
    <cellStyle name="_Book1_(C) WHE Proforma with ITC cash grant 10 Yr Amort_for rebuttal_120709" xfId="1154"/>
    <cellStyle name="_Book1_(C) WHE Proforma with ITC cash grant 10 Yr Amort_for rebuttal_120709 2" xfId="1155"/>
    <cellStyle name="_Book1_(C) WHE Proforma with ITC cash grant 10 Yr Amort_for rebuttal_120709 2 2" xfId="1156"/>
    <cellStyle name="_Book1_(C) WHE Proforma with ITC cash grant 10 Yr Amort_for rebuttal_120709 3" xfId="1157"/>
    <cellStyle name="_Book1_(C) WHE Proforma with ITC cash grant 10 Yr Amort_for rebuttal_120709_DEM-WP(C) ENERG10C--ctn Mid-C_042010 2010GRC" xfId="1158"/>
    <cellStyle name="_Book1_04.07E Wild Horse Wind Expansion" xfId="1159"/>
    <cellStyle name="_Book1_04.07E Wild Horse Wind Expansion 2" xfId="1160"/>
    <cellStyle name="_Book1_04.07E Wild Horse Wind Expansion 2 2" xfId="1161"/>
    <cellStyle name="_Book1_04.07E Wild Horse Wind Expansion 3" xfId="1162"/>
    <cellStyle name="_Book1_04.07E Wild Horse Wind Expansion_16.07E Wild Horse Wind Expansionwrkingfile" xfId="1163"/>
    <cellStyle name="_Book1_04.07E Wild Horse Wind Expansion_16.07E Wild Horse Wind Expansionwrkingfile 2" xfId="1164"/>
    <cellStyle name="_Book1_04.07E Wild Horse Wind Expansion_16.07E Wild Horse Wind Expansionwrkingfile 2 2" xfId="1165"/>
    <cellStyle name="_Book1_04.07E Wild Horse Wind Expansion_16.07E Wild Horse Wind Expansionwrkingfile 3" xfId="1166"/>
    <cellStyle name="_Book1_04.07E Wild Horse Wind Expansion_16.07E Wild Horse Wind Expansionwrkingfile SF" xfId="1167"/>
    <cellStyle name="_Book1_04.07E Wild Horse Wind Expansion_16.07E Wild Horse Wind Expansionwrkingfile SF 2" xfId="1168"/>
    <cellStyle name="_Book1_04.07E Wild Horse Wind Expansion_16.07E Wild Horse Wind Expansionwrkingfile SF 2 2" xfId="1169"/>
    <cellStyle name="_Book1_04.07E Wild Horse Wind Expansion_16.07E Wild Horse Wind Expansionwrkingfile SF 3" xfId="1170"/>
    <cellStyle name="_Book1_04.07E Wild Horse Wind Expansion_16.07E Wild Horse Wind Expansionwrkingfile SF_DEM-WP(C) ENERG10C--ctn Mid-C_042010 2010GRC" xfId="1171"/>
    <cellStyle name="_Book1_04.07E Wild Horse Wind Expansion_16.07E Wild Horse Wind Expansionwrkingfile_DEM-WP(C) ENERG10C--ctn Mid-C_042010 2010GRC" xfId="1172"/>
    <cellStyle name="_Book1_04.07E Wild Horse Wind Expansion_16.37E Wild Horse Expansion DeferralRevwrkingfile SF" xfId="1173"/>
    <cellStyle name="_Book1_04.07E Wild Horse Wind Expansion_16.37E Wild Horse Expansion DeferralRevwrkingfile SF 2" xfId="1174"/>
    <cellStyle name="_Book1_04.07E Wild Horse Wind Expansion_16.37E Wild Horse Expansion DeferralRevwrkingfile SF 2 2" xfId="1175"/>
    <cellStyle name="_Book1_04.07E Wild Horse Wind Expansion_16.37E Wild Horse Expansion DeferralRevwrkingfile SF 3" xfId="1176"/>
    <cellStyle name="_Book1_04.07E Wild Horse Wind Expansion_16.37E Wild Horse Expansion DeferralRevwrkingfile SF_DEM-WP(C) ENERG10C--ctn Mid-C_042010 2010GRC" xfId="1177"/>
    <cellStyle name="_Book1_04.07E Wild Horse Wind Expansion_DEM-WP(C) ENERG10C--ctn Mid-C_042010 2010GRC" xfId="1178"/>
    <cellStyle name="_Book1_16.07E Wild Horse Wind Expansionwrkingfile" xfId="1179"/>
    <cellStyle name="_Book1_16.07E Wild Horse Wind Expansionwrkingfile 2" xfId="1180"/>
    <cellStyle name="_Book1_16.07E Wild Horse Wind Expansionwrkingfile 2 2" xfId="1181"/>
    <cellStyle name="_Book1_16.07E Wild Horse Wind Expansionwrkingfile 3" xfId="1182"/>
    <cellStyle name="_Book1_16.07E Wild Horse Wind Expansionwrkingfile SF" xfId="1183"/>
    <cellStyle name="_Book1_16.07E Wild Horse Wind Expansionwrkingfile SF 2" xfId="1184"/>
    <cellStyle name="_Book1_16.07E Wild Horse Wind Expansionwrkingfile SF 2 2" xfId="1185"/>
    <cellStyle name="_Book1_16.07E Wild Horse Wind Expansionwrkingfile SF 3" xfId="1186"/>
    <cellStyle name="_Book1_16.07E Wild Horse Wind Expansionwrkingfile SF_DEM-WP(C) ENERG10C--ctn Mid-C_042010 2010GRC" xfId="1187"/>
    <cellStyle name="_Book1_16.07E Wild Horse Wind Expansionwrkingfile_DEM-WP(C) ENERG10C--ctn Mid-C_042010 2010GRC" xfId="1188"/>
    <cellStyle name="_Book1_16.37E Wild Horse Expansion DeferralRevwrkingfile SF" xfId="1189"/>
    <cellStyle name="_Book1_16.37E Wild Horse Expansion DeferralRevwrkingfile SF 2" xfId="1190"/>
    <cellStyle name="_Book1_16.37E Wild Horse Expansion DeferralRevwrkingfile SF 2 2" xfId="1191"/>
    <cellStyle name="_Book1_16.37E Wild Horse Expansion DeferralRevwrkingfile SF 3" xfId="1192"/>
    <cellStyle name="_Book1_16.37E Wild Horse Expansion DeferralRevwrkingfile SF_DEM-WP(C) ENERG10C--ctn Mid-C_042010 2010GRC" xfId="1193"/>
    <cellStyle name="_Book1_2009 Compliance Filing PCA Exhibits for GRC" xfId="1194"/>
    <cellStyle name="_Book1_2009 Compliance Filing PCA Exhibits for GRC 2" xfId="1195"/>
    <cellStyle name="_Book1_2009 GRC Compl Filing - Exhibit D" xfId="1196"/>
    <cellStyle name="_Book1_2009 GRC Compl Filing - Exhibit D 2" xfId="1197"/>
    <cellStyle name="_Book1_2009 GRC Compl Filing - Exhibit D 2 2" xfId="1198"/>
    <cellStyle name="_Book1_2009 GRC Compl Filing - Exhibit D 3" xfId="1199"/>
    <cellStyle name="_Book1_2009 GRC Compl Filing - Exhibit D_DEM-WP(C) ENERG10C--ctn Mid-C_042010 2010GRC" xfId="1200"/>
    <cellStyle name="_Book1_3.01 Income Statement" xfId="1201"/>
    <cellStyle name="_Book1_4 31 Regulatory Assets and Liabilities  7 06- Exhibit D" xfId="1202"/>
    <cellStyle name="_Book1_4 31 Regulatory Assets and Liabilities  7 06- Exhibit D 2" xfId="1203"/>
    <cellStyle name="_Book1_4 31 Regulatory Assets and Liabilities  7 06- Exhibit D 2 2" xfId="1204"/>
    <cellStyle name="_Book1_4 31 Regulatory Assets and Liabilities  7 06- Exhibit D 2 2 2" xfId="1205"/>
    <cellStyle name="_Book1_4 31 Regulatory Assets and Liabilities  7 06- Exhibit D 3" xfId="1206"/>
    <cellStyle name="_Book1_4 31 Regulatory Assets and Liabilities  7 06- Exhibit D_DEM-WP(C) ENERG10C--ctn Mid-C_042010 2010GRC" xfId="1207"/>
    <cellStyle name="_Book1_4 31 Regulatory Assets and Liabilities  7 06- Exhibit D_NIM Summary" xfId="1208"/>
    <cellStyle name="_Book1_4 31 Regulatory Assets and Liabilities  7 06- Exhibit D_NIM Summary 2" xfId="1209"/>
    <cellStyle name="_Book1_4 31 Regulatory Assets and Liabilities  7 06- Exhibit D_NIM Summary 2 2" xfId="1210"/>
    <cellStyle name="_Book1_4 31 Regulatory Assets and Liabilities  7 06- Exhibit D_NIM Summary 3" xfId="1211"/>
    <cellStyle name="_Book1_4 31 Regulatory Assets and Liabilities  7 06- Exhibit D_NIM Summary_DEM-WP(C) ENERG10C--ctn Mid-C_042010 2010GRC" xfId="1212"/>
    <cellStyle name="_Book1_4 31 Regulatory Assets and Liabilities  7 06- Exhibit D_NIM+O&amp;M" xfId="1213"/>
    <cellStyle name="_Book1_4 31 Regulatory Assets and Liabilities  7 06- Exhibit D_NIM+O&amp;M Monthly" xfId="1214"/>
    <cellStyle name="_Book1_4 31E Reg Asset  Liab and EXH D" xfId="1215"/>
    <cellStyle name="_Book1_4 31E Reg Asset  Liab and EXH D _ Aug 10 Filing (2)" xfId="1216"/>
    <cellStyle name="_Book1_4 31E Reg Asset  Liab and EXH D _ Aug 10 Filing (2) 2" xfId="1217"/>
    <cellStyle name="_Book1_4 31E Reg Asset  Liab and EXH D 2" xfId="1218"/>
    <cellStyle name="_Book1_4 31E Reg Asset  Liab and EXH D 3" xfId="1219"/>
    <cellStyle name="_Book1_4 32 Regulatory Assets and Liabilities  7 06- Exhibit D" xfId="1220"/>
    <cellStyle name="_Book1_4 32 Regulatory Assets and Liabilities  7 06- Exhibit D 2" xfId="1221"/>
    <cellStyle name="_Book1_4 32 Regulatory Assets and Liabilities  7 06- Exhibit D 2 2" xfId="1222"/>
    <cellStyle name="_Book1_4 32 Regulatory Assets and Liabilities  7 06- Exhibit D 2 2 2" xfId="1223"/>
    <cellStyle name="_Book1_4 32 Regulatory Assets and Liabilities  7 06- Exhibit D 3" xfId="1224"/>
    <cellStyle name="_Book1_4 32 Regulatory Assets and Liabilities  7 06- Exhibit D_DEM-WP(C) ENERG10C--ctn Mid-C_042010 2010GRC" xfId="1225"/>
    <cellStyle name="_Book1_4 32 Regulatory Assets and Liabilities  7 06- Exhibit D_NIM Summary" xfId="1226"/>
    <cellStyle name="_Book1_4 32 Regulatory Assets and Liabilities  7 06- Exhibit D_NIM Summary 2" xfId="1227"/>
    <cellStyle name="_Book1_4 32 Regulatory Assets and Liabilities  7 06- Exhibit D_NIM Summary 2 2" xfId="1228"/>
    <cellStyle name="_Book1_4 32 Regulatory Assets and Liabilities  7 06- Exhibit D_NIM Summary 3" xfId="1229"/>
    <cellStyle name="_Book1_4 32 Regulatory Assets and Liabilities  7 06- Exhibit D_NIM Summary_DEM-WP(C) ENERG10C--ctn Mid-C_042010 2010GRC" xfId="1230"/>
    <cellStyle name="_Book1_4 32 Regulatory Assets and Liabilities  7 06- Exhibit D_NIM+O&amp;M" xfId="1231"/>
    <cellStyle name="_Book1_4 32 Regulatory Assets and Liabilities  7 06- Exhibit D_NIM+O&amp;M Monthly" xfId="1232"/>
    <cellStyle name="_Book1_AURORA Total New" xfId="1233"/>
    <cellStyle name="_Book1_AURORA Total New 2" xfId="1234"/>
    <cellStyle name="_Book1_AURORA Total New 2 2" xfId="1235"/>
    <cellStyle name="_Book1_AURORA Total New 3" xfId="1236"/>
    <cellStyle name="_Book1_Book2" xfId="1237"/>
    <cellStyle name="_Book1_Book2 2" xfId="1238"/>
    <cellStyle name="_Book1_Book2 2 2" xfId="1239"/>
    <cellStyle name="_Book1_Book2 3" xfId="1240"/>
    <cellStyle name="_Book1_Book2_Adj Bench DR 3 for Initial Briefs (Electric)" xfId="1241"/>
    <cellStyle name="_Book1_Book2_Adj Bench DR 3 for Initial Briefs (Electric) 2" xfId="1242"/>
    <cellStyle name="_Book1_Book2_Adj Bench DR 3 for Initial Briefs (Electric) 2 2" xfId="1243"/>
    <cellStyle name="_Book1_Book2_Adj Bench DR 3 for Initial Briefs (Electric) 3" xfId="1244"/>
    <cellStyle name="_Book1_Book2_Adj Bench DR 3 for Initial Briefs (Electric)_DEM-WP(C) ENERG10C--ctn Mid-C_042010 2010GRC" xfId="1245"/>
    <cellStyle name="_Book1_Book2_DEM-WP(C) ENERG10C--ctn Mid-C_042010 2010GRC" xfId="1246"/>
    <cellStyle name="_Book1_Book2_Electric Rev Req Model (2009 GRC) Rebuttal" xfId="1247"/>
    <cellStyle name="_Book1_Book2_Electric Rev Req Model (2009 GRC) Rebuttal 2" xfId="1248"/>
    <cellStyle name="_Book1_Book2_Electric Rev Req Model (2009 GRC) Rebuttal REmoval of New  WH Solar AdjustMI" xfId="1249"/>
    <cellStyle name="_Book1_Book2_Electric Rev Req Model (2009 GRC) Rebuttal REmoval of New  WH Solar AdjustMI 2" xfId="1250"/>
    <cellStyle name="_Book1_Book2_Electric Rev Req Model (2009 GRC) Rebuttal REmoval of New  WH Solar AdjustMI 2 2" xfId="1251"/>
    <cellStyle name="_Book1_Book2_Electric Rev Req Model (2009 GRC) Rebuttal REmoval of New  WH Solar AdjustMI 3" xfId="1252"/>
    <cellStyle name="_Book1_Book2_Electric Rev Req Model (2009 GRC) Rebuttal REmoval of New  WH Solar AdjustMI_DEM-WP(C) ENERG10C--ctn Mid-C_042010 2010GRC" xfId="1253"/>
    <cellStyle name="_Book1_Book2_Electric Rev Req Model (2009 GRC) Revised 01-18-2010" xfId="1254"/>
    <cellStyle name="_Book1_Book2_Electric Rev Req Model (2009 GRC) Revised 01-18-2010 2" xfId="1255"/>
    <cellStyle name="_Book1_Book2_Electric Rev Req Model (2009 GRC) Revised 01-18-2010 2 2" xfId="1256"/>
    <cellStyle name="_Book1_Book2_Electric Rev Req Model (2009 GRC) Revised 01-18-2010 3" xfId="1257"/>
    <cellStyle name="_Book1_Book2_Electric Rev Req Model (2009 GRC) Revised 01-18-2010_DEM-WP(C) ENERG10C--ctn Mid-C_042010 2010GRC" xfId="1258"/>
    <cellStyle name="_Book1_Book2_Final Order Electric EXHIBIT A-1" xfId="1259"/>
    <cellStyle name="_Book1_Book2_Final Order Electric EXHIBIT A-1 2" xfId="1260"/>
    <cellStyle name="_Book1_Book4" xfId="1261"/>
    <cellStyle name="_Book1_Book4 2" xfId="1262"/>
    <cellStyle name="_Book1_Book4 2 2" xfId="1263"/>
    <cellStyle name="_Book1_Book4 3" xfId="1264"/>
    <cellStyle name="_Book1_Book4_DEM-WP(C) ENERG10C--ctn Mid-C_042010 2010GRC" xfId="1265"/>
    <cellStyle name="_Book1_Book9" xfId="1266"/>
    <cellStyle name="_Book1_Book9 2" xfId="1267"/>
    <cellStyle name="_Book1_Book9 2 2" xfId="1268"/>
    <cellStyle name="_Book1_Book9 3" xfId="1269"/>
    <cellStyle name="_Book1_Book9_DEM-WP(C) ENERG10C--ctn Mid-C_042010 2010GRC" xfId="1270"/>
    <cellStyle name="_Book1_Chelan PUD Power Costs (8-10)" xfId="1271"/>
    <cellStyle name="_Book1_Chelan PUD Power Costs (8-10) 2" xfId="1272"/>
    <cellStyle name="_Book1_DEM-WP(C) Chelan Power Costs" xfId="1273"/>
    <cellStyle name="_Book1_DEM-WP(C) Chelan Power Costs 2" xfId="1274"/>
    <cellStyle name="_Book1_DEM-WP(C) ENERG10C--ctn Mid-C_042010 2010GRC" xfId="1275"/>
    <cellStyle name="_Book1_DEM-WP(C) Gas Transport 2010GRC" xfId="1276"/>
    <cellStyle name="_Book1_DEM-WP(C) Gas Transport 2010GRC 2" xfId="1277"/>
    <cellStyle name="_Book1_Exh A-1 resulting from UE-112050 effective Jan 1 2012" xfId="1278"/>
    <cellStyle name="_Book1_Exh G - Klamath Peaker PPA fr C Locke 2-12" xfId="1279"/>
    <cellStyle name="_Book1_Exhibit A-1 effective 4-1-11 fr S Free 12-11" xfId="1280"/>
    <cellStyle name="_Book1_LSRWEP LGIA like Acctg Petition Aug 2010" xfId="1281"/>
    <cellStyle name="_Book1_Mint Farm Generation BPA" xfId="1282"/>
    <cellStyle name="_Book1_NIM Summary" xfId="1283"/>
    <cellStyle name="_Book1_NIM Summary 09GRC" xfId="1284"/>
    <cellStyle name="_Book1_NIM Summary 09GRC 2" xfId="1285"/>
    <cellStyle name="_Book1_NIM Summary 09GRC 2 2" xfId="1286"/>
    <cellStyle name="_Book1_NIM Summary 09GRC 3" xfId="1287"/>
    <cellStyle name="_Book1_NIM Summary 09GRC_DEM-WP(C) ENERG10C--ctn Mid-C_042010 2010GRC" xfId="1288"/>
    <cellStyle name="_Book1_NIM Summary 10" xfId="1289"/>
    <cellStyle name="_Book1_NIM Summary 11" xfId="1290"/>
    <cellStyle name="_Book1_NIM Summary 12" xfId="1291"/>
    <cellStyle name="_Book1_NIM Summary 13" xfId="1292"/>
    <cellStyle name="_Book1_NIM Summary 14" xfId="1293"/>
    <cellStyle name="_Book1_NIM Summary 15" xfId="1294"/>
    <cellStyle name="_Book1_NIM Summary 16" xfId="1295"/>
    <cellStyle name="_Book1_NIM Summary 17" xfId="1296"/>
    <cellStyle name="_Book1_NIM Summary 18" xfId="1297"/>
    <cellStyle name="_Book1_NIM Summary 19" xfId="1298"/>
    <cellStyle name="_Book1_NIM Summary 2" xfId="1299"/>
    <cellStyle name="_Book1_NIM Summary 2 2" xfId="1300"/>
    <cellStyle name="_Book1_NIM Summary 20" xfId="1301"/>
    <cellStyle name="_Book1_NIM Summary 21" xfId="1302"/>
    <cellStyle name="_Book1_NIM Summary 22" xfId="1303"/>
    <cellStyle name="_Book1_NIM Summary 23" xfId="1304"/>
    <cellStyle name="_Book1_NIM Summary 24" xfId="1305"/>
    <cellStyle name="_Book1_NIM Summary 25" xfId="1306"/>
    <cellStyle name="_Book1_NIM Summary 26" xfId="1307"/>
    <cellStyle name="_Book1_NIM Summary 27" xfId="1308"/>
    <cellStyle name="_Book1_NIM Summary 28" xfId="1309"/>
    <cellStyle name="_Book1_NIM Summary 29" xfId="1310"/>
    <cellStyle name="_Book1_NIM Summary 3" xfId="1311"/>
    <cellStyle name="_Book1_NIM Summary 30" xfId="1312"/>
    <cellStyle name="_Book1_NIM Summary 31" xfId="1313"/>
    <cellStyle name="_Book1_NIM Summary 32" xfId="1314"/>
    <cellStyle name="_Book1_NIM Summary 33" xfId="1315"/>
    <cellStyle name="_Book1_NIM Summary 34" xfId="1316"/>
    <cellStyle name="_Book1_NIM Summary 35" xfId="1317"/>
    <cellStyle name="_Book1_NIM Summary 36" xfId="1318"/>
    <cellStyle name="_Book1_NIM Summary 37" xfId="1319"/>
    <cellStyle name="_Book1_NIM Summary 38" xfId="1320"/>
    <cellStyle name="_Book1_NIM Summary 39" xfId="1321"/>
    <cellStyle name="_Book1_NIM Summary 4" xfId="1322"/>
    <cellStyle name="_Book1_NIM Summary 40" xfId="1323"/>
    <cellStyle name="_Book1_NIM Summary 41" xfId="1324"/>
    <cellStyle name="_Book1_NIM Summary 42" xfId="1325"/>
    <cellStyle name="_Book1_NIM Summary 43" xfId="1326"/>
    <cellStyle name="_Book1_NIM Summary 44" xfId="1327"/>
    <cellStyle name="_Book1_NIM Summary 45" xfId="1328"/>
    <cellStyle name="_Book1_NIM Summary 46" xfId="1329"/>
    <cellStyle name="_Book1_NIM Summary 47" xfId="1330"/>
    <cellStyle name="_Book1_NIM Summary 48" xfId="1331"/>
    <cellStyle name="_Book1_NIM Summary 49" xfId="1332"/>
    <cellStyle name="_Book1_NIM Summary 5" xfId="1333"/>
    <cellStyle name="_Book1_NIM Summary 50" xfId="1334"/>
    <cellStyle name="_Book1_NIM Summary 51" xfId="1335"/>
    <cellStyle name="_Book1_NIM Summary 52" xfId="1336"/>
    <cellStyle name="_Book1_NIM Summary 6" xfId="1337"/>
    <cellStyle name="_Book1_NIM Summary 7" xfId="1338"/>
    <cellStyle name="_Book1_NIM Summary 8" xfId="1339"/>
    <cellStyle name="_Book1_NIM Summary 9" xfId="1340"/>
    <cellStyle name="_Book1_NIM Summary_DEM-WP(C) ENERG10C--ctn Mid-C_042010 2010GRC" xfId="1341"/>
    <cellStyle name="_Book1_NIM+O&amp;M" xfId="1342"/>
    <cellStyle name="_Book1_NIM+O&amp;M 2" xfId="1343"/>
    <cellStyle name="_Book1_NIM+O&amp;M Monthly" xfId="1344"/>
    <cellStyle name="_Book1_NIM+O&amp;M Monthly 2" xfId="1345"/>
    <cellStyle name="_Book1_PCA 10 -  Exhibit D Dec 2011" xfId="1346"/>
    <cellStyle name="_Book1_PCA 10 -  Exhibit D from A Kellogg Jan 2011" xfId="1347"/>
    <cellStyle name="_Book1_PCA 10 -  Exhibit D from A Kellogg July 2011" xfId="1348"/>
    <cellStyle name="_Book1_PCA 10 -  Exhibit D from S Free Rcv'd 12-11" xfId="1349"/>
    <cellStyle name="_Book1_PCA 11 -  Exhibit D Jan 2012 fr A Kellogg" xfId="1350"/>
    <cellStyle name="_Book1_PCA 11 -  Exhibit D Jan 2012 WF" xfId="1351"/>
    <cellStyle name="_Book1_PCA 9 -  Exhibit D April 2010" xfId="1352"/>
    <cellStyle name="_Book1_PCA 9 -  Exhibit D April 2010 (3)" xfId="1353"/>
    <cellStyle name="_Book1_PCA 9 -  Exhibit D April 2010 (3) 2" xfId="1354"/>
    <cellStyle name="_Book1_PCA 9 -  Exhibit D April 2010 (3) 2 2" xfId="1355"/>
    <cellStyle name="_Book1_PCA 9 -  Exhibit D April 2010 (3) 3" xfId="1356"/>
    <cellStyle name="_Book1_PCA 9 -  Exhibit D April 2010 (3)_DEM-WP(C) ENERG10C--ctn Mid-C_042010 2010GRC" xfId="1357"/>
    <cellStyle name="_Book1_PCA 9 -  Exhibit D April 2010 2" xfId="1358"/>
    <cellStyle name="_Book1_PCA 9 -  Exhibit D April 2010 3" xfId="1359"/>
    <cellStyle name="_Book1_PCA 9 -  Exhibit D April 2010 4" xfId="1360"/>
    <cellStyle name="_Book1_PCA 9 -  Exhibit D April 2010 5" xfId="1361"/>
    <cellStyle name="_Book1_PCA 9 -  Exhibit D April 2010 6" xfId="1362"/>
    <cellStyle name="_Book1_PCA 9 -  Exhibit D Nov 2010" xfId="1363"/>
    <cellStyle name="_Book1_PCA 9 -  Exhibit D Nov 2010 2" xfId="1364"/>
    <cellStyle name="_Book1_PCA 9 - Exhibit D at August 2010" xfId="1365"/>
    <cellStyle name="_Book1_PCA 9 - Exhibit D at August 2010 2" xfId="1366"/>
    <cellStyle name="_Book1_PCA 9 - Exhibit D June 2010 GRC" xfId="1367"/>
    <cellStyle name="_Book1_PCA 9 - Exhibit D June 2010 GRC 2" xfId="1368"/>
    <cellStyle name="_Book1_Power Costs - Comparison bx Rbtl-Staff-Jt-PC" xfId="1369"/>
    <cellStyle name="_Book1_Power Costs - Comparison bx Rbtl-Staff-Jt-PC 2" xfId="1370"/>
    <cellStyle name="_Book1_Power Costs - Comparison bx Rbtl-Staff-Jt-PC 2 2" xfId="1371"/>
    <cellStyle name="_Book1_Power Costs - Comparison bx Rbtl-Staff-Jt-PC 3" xfId="1372"/>
    <cellStyle name="_Book1_Power Costs - Comparison bx Rbtl-Staff-Jt-PC_Adj Bench DR 3 for Initial Briefs (Electric)" xfId="1373"/>
    <cellStyle name="_Book1_Power Costs - Comparison bx Rbtl-Staff-Jt-PC_Adj Bench DR 3 for Initial Briefs (Electric) 2" xfId="1374"/>
    <cellStyle name="_Book1_Power Costs - Comparison bx Rbtl-Staff-Jt-PC_Adj Bench DR 3 for Initial Briefs (Electric) 2 2" xfId="1375"/>
    <cellStyle name="_Book1_Power Costs - Comparison bx Rbtl-Staff-Jt-PC_Adj Bench DR 3 for Initial Briefs (Electric) 3" xfId="1376"/>
    <cellStyle name="_Book1_Power Costs - Comparison bx Rbtl-Staff-Jt-PC_Adj Bench DR 3 for Initial Briefs (Electric)_DEM-WP(C) ENERG10C--ctn Mid-C_042010 2010GRC" xfId="1377"/>
    <cellStyle name="_Book1_Power Costs - Comparison bx Rbtl-Staff-Jt-PC_DEM-WP(C) ENERG10C--ctn Mid-C_042010 2010GRC" xfId="1378"/>
    <cellStyle name="_Book1_Power Costs - Comparison bx Rbtl-Staff-Jt-PC_Electric Rev Req Model (2009 GRC) Rebuttal" xfId="1379"/>
    <cellStyle name="_Book1_Power Costs - Comparison bx Rbtl-Staff-Jt-PC_Electric Rev Req Model (2009 GRC) Rebuttal 2" xfId="1380"/>
    <cellStyle name="_Book1_Power Costs - Comparison bx Rbtl-Staff-Jt-PC_Electric Rev Req Model (2009 GRC) Rebuttal REmoval of New  WH Solar AdjustMI" xfId="1381"/>
    <cellStyle name="_Book1_Power Costs - Comparison bx Rbtl-Staff-Jt-PC_Electric Rev Req Model (2009 GRC) Rebuttal REmoval of New  WH Solar AdjustMI 2" xfId="1382"/>
    <cellStyle name="_Book1_Power Costs - Comparison bx Rbtl-Staff-Jt-PC_Electric Rev Req Model (2009 GRC) Rebuttal REmoval of New  WH Solar AdjustMI 2 2" xfId="1383"/>
    <cellStyle name="_Book1_Power Costs - Comparison bx Rbtl-Staff-Jt-PC_Electric Rev Req Model (2009 GRC) Rebuttal REmoval of New  WH Solar AdjustMI 3" xfId="1384"/>
    <cellStyle name="_Book1_Power Costs - Comparison bx Rbtl-Staff-Jt-PC_Electric Rev Req Model (2009 GRC) Rebuttal REmoval of New  WH Solar AdjustMI_DEM-WP(C) ENERG10C--ctn Mid-C_042010 2010GRC" xfId="1385"/>
    <cellStyle name="_Book1_Power Costs - Comparison bx Rbtl-Staff-Jt-PC_Electric Rev Req Model (2009 GRC) Revised 01-18-2010" xfId="1386"/>
    <cellStyle name="_Book1_Power Costs - Comparison bx Rbtl-Staff-Jt-PC_Electric Rev Req Model (2009 GRC) Revised 01-18-2010 2" xfId="1387"/>
    <cellStyle name="_Book1_Power Costs - Comparison bx Rbtl-Staff-Jt-PC_Electric Rev Req Model (2009 GRC) Revised 01-18-2010 2 2" xfId="1388"/>
    <cellStyle name="_Book1_Power Costs - Comparison bx Rbtl-Staff-Jt-PC_Electric Rev Req Model (2009 GRC) Revised 01-18-2010 3" xfId="1389"/>
    <cellStyle name="_Book1_Power Costs - Comparison bx Rbtl-Staff-Jt-PC_Electric Rev Req Model (2009 GRC) Revised 01-18-2010_DEM-WP(C) ENERG10C--ctn Mid-C_042010 2010GRC" xfId="1390"/>
    <cellStyle name="_Book1_Power Costs - Comparison bx Rbtl-Staff-Jt-PC_Final Order Electric EXHIBIT A-1" xfId="1391"/>
    <cellStyle name="_Book1_Power Costs - Comparison bx Rbtl-Staff-Jt-PC_Final Order Electric EXHIBIT A-1 2" xfId="1392"/>
    <cellStyle name="_Book1_Rebuttal Power Costs" xfId="1393"/>
    <cellStyle name="_Book1_Rebuttal Power Costs 2" xfId="1394"/>
    <cellStyle name="_Book1_Rebuttal Power Costs 2 2" xfId="1395"/>
    <cellStyle name="_Book1_Rebuttal Power Costs 3" xfId="1396"/>
    <cellStyle name="_Book1_Rebuttal Power Costs_Adj Bench DR 3 for Initial Briefs (Electric)" xfId="1397"/>
    <cellStyle name="_Book1_Rebuttal Power Costs_Adj Bench DR 3 for Initial Briefs (Electric) 2" xfId="1398"/>
    <cellStyle name="_Book1_Rebuttal Power Costs_Adj Bench DR 3 for Initial Briefs (Electric) 2 2" xfId="1399"/>
    <cellStyle name="_Book1_Rebuttal Power Costs_Adj Bench DR 3 for Initial Briefs (Electric) 3" xfId="1400"/>
    <cellStyle name="_Book1_Rebuttal Power Costs_Adj Bench DR 3 for Initial Briefs (Electric)_DEM-WP(C) ENERG10C--ctn Mid-C_042010 2010GRC" xfId="1401"/>
    <cellStyle name="_Book1_Rebuttal Power Costs_DEM-WP(C) ENERG10C--ctn Mid-C_042010 2010GRC" xfId="1402"/>
    <cellStyle name="_Book1_Rebuttal Power Costs_Electric Rev Req Model (2009 GRC) Rebuttal" xfId="1403"/>
    <cellStyle name="_Book1_Rebuttal Power Costs_Electric Rev Req Model (2009 GRC) Rebuttal 2" xfId="1404"/>
    <cellStyle name="_Book1_Rebuttal Power Costs_Electric Rev Req Model (2009 GRC) Rebuttal REmoval of New  WH Solar AdjustMI" xfId="1405"/>
    <cellStyle name="_Book1_Rebuttal Power Costs_Electric Rev Req Model (2009 GRC) Rebuttal REmoval of New  WH Solar AdjustMI 2" xfId="1406"/>
    <cellStyle name="_Book1_Rebuttal Power Costs_Electric Rev Req Model (2009 GRC) Rebuttal REmoval of New  WH Solar AdjustMI 2 2" xfId="1407"/>
    <cellStyle name="_Book1_Rebuttal Power Costs_Electric Rev Req Model (2009 GRC) Rebuttal REmoval of New  WH Solar AdjustMI 3" xfId="1408"/>
    <cellStyle name="_Book1_Rebuttal Power Costs_Electric Rev Req Model (2009 GRC) Rebuttal REmoval of New  WH Solar AdjustMI_DEM-WP(C) ENERG10C--ctn Mid-C_042010 2010GRC" xfId="1409"/>
    <cellStyle name="_Book1_Rebuttal Power Costs_Electric Rev Req Model (2009 GRC) Revised 01-18-2010" xfId="1410"/>
    <cellStyle name="_Book1_Rebuttal Power Costs_Electric Rev Req Model (2009 GRC) Revised 01-18-2010 2" xfId="1411"/>
    <cellStyle name="_Book1_Rebuttal Power Costs_Electric Rev Req Model (2009 GRC) Revised 01-18-2010 2 2" xfId="1412"/>
    <cellStyle name="_Book1_Rebuttal Power Costs_Electric Rev Req Model (2009 GRC) Revised 01-18-2010 3" xfId="1413"/>
    <cellStyle name="_Book1_Rebuttal Power Costs_Electric Rev Req Model (2009 GRC) Revised 01-18-2010_DEM-WP(C) ENERG10C--ctn Mid-C_042010 2010GRC" xfId="1414"/>
    <cellStyle name="_Book1_Rebuttal Power Costs_Final Order Electric EXHIBIT A-1" xfId="1415"/>
    <cellStyle name="_Book1_Rebuttal Power Costs_Final Order Electric EXHIBIT A-1 2" xfId="1416"/>
    <cellStyle name="_Book1_Transmission Workbook for May BOD" xfId="1417"/>
    <cellStyle name="_Book1_Transmission Workbook for May BOD 2" xfId="1418"/>
    <cellStyle name="_Book1_Transmission Workbook for May BOD 2 2" xfId="1419"/>
    <cellStyle name="_Book1_Transmission Workbook for May BOD 3" xfId="1420"/>
    <cellStyle name="_Book1_Transmission Workbook for May BOD_DEM-WP(C) ENERG10C--ctn Mid-C_042010 2010GRC" xfId="1421"/>
    <cellStyle name="_Book1_Wind Integration 10GRC" xfId="1422"/>
    <cellStyle name="_Book1_Wind Integration 10GRC 2" xfId="1423"/>
    <cellStyle name="_Book1_Wind Integration 10GRC 2 2" xfId="1424"/>
    <cellStyle name="_Book1_Wind Integration 10GRC 3" xfId="1425"/>
    <cellStyle name="_Book1_Wind Integration 10GRC_DEM-WP(C) ENERG10C--ctn Mid-C_042010 2010GRC" xfId="1426"/>
    <cellStyle name="_Book2" xfId="1427"/>
    <cellStyle name="_x0013__Book2" xfId="1428"/>
    <cellStyle name="_Book2 10" xfId="1429"/>
    <cellStyle name="_x0013__Book2 10" xfId="1430"/>
    <cellStyle name="_Book2 10 2" xfId="1431"/>
    <cellStyle name="_Book2 10 3" xfId="1432"/>
    <cellStyle name="_Book2 10 4" xfId="1433"/>
    <cellStyle name="_Book2 10 5" xfId="1434"/>
    <cellStyle name="_Book2 10 6" xfId="1435"/>
    <cellStyle name="_Book2 11" xfId="1436"/>
    <cellStyle name="_x0013__Book2 11" xfId="1437"/>
    <cellStyle name="_Book2 11 2" xfId="1438"/>
    <cellStyle name="_Book2 11 3" xfId="1439"/>
    <cellStyle name="_Book2 12" xfId="1440"/>
    <cellStyle name="_x0013__Book2 12" xfId="1441"/>
    <cellStyle name="_Book2 12 2" xfId="1442"/>
    <cellStyle name="_Book2 12 3" xfId="1443"/>
    <cellStyle name="_Book2 13" xfId="1444"/>
    <cellStyle name="_x0013__Book2 13" xfId="1445"/>
    <cellStyle name="_Book2 13 2" xfId="1446"/>
    <cellStyle name="_Book2 13 3" xfId="1447"/>
    <cellStyle name="_Book2 14" xfId="1448"/>
    <cellStyle name="_x0013__Book2 14" xfId="1449"/>
    <cellStyle name="_Book2 14 2" xfId="1450"/>
    <cellStyle name="_Book2 14 3" xfId="1451"/>
    <cellStyle name="_Book2 15" xfId="1452"/>
    <cellStyle name="_x0013__Book2 15" xfId="1453"/>
    <cellStyle name="_Book2 15 2" xfId="1454"/>
    <cellStyle name="_Book2 15 3" xfId="1455"/>
    <cellStyle name="_Book2 16" xfId="1456"/>
    <cellStyle name="_x0013__Book2 16" xfId="1457"/>
    <cellStyle name="_Book2 16 2" xfId="1458"/>
    <cellStyle name="_x0013__Book2 17" xfId="1459"/>
    <cellStyle name="_x0013__Book2 18" xfId="1460"/>
    <cellStyle name="_x0013__Book2 19" xfId="1461"/>
    <cellStyle name="_Book2 2" xfId="1462"/>
    <cellStyle name="_x0013__Book2 2" xfId="1463"/>
    <cellStyle name="_Book2 2 10" xfId="1464"/>
    <cellStyle name="_Book2 2 11" xfId="1465"/>
    <cellStyle name="_Book2 2 12" xfId="1466"/>
    <cellStyle name="_Book2 2 13" xfId="1467"/>
    <cellStyle name="_Book2 2 14" xfId="1468"/>
    <cellStyle name="_Book2 2 15" xfId="1469"/>
    <cellStyle name="_Book2 2 16" xfId="1470"/>
    <cellStyle name="_Book2 2 17" xfId="1471"/>
    <cellStyle name="_Book2 2 18" xfId="1472"/>
    <cellStyle name="_Book2 2 19" xfId="1473"/>
    <cellStyle name="_Book2 2 2" xfId="1474"/>
    <cellStyle name="_x0013__Book2 2 2" xfId="1475"/>
    <cellStyle name="_Book2 2 2 2" xfId="1476"/>
    <cellStyle name="_Book2 2 2 3" xfId="1477"/>
    <cellStyle name="_Book2 2 2 4" xfId="1478"/>
    <cellStyle name="_Book2 2 2 5" xfId="1479"/>
    <cellStyle name="_Book2 2 2 6" xfId="1480"/>
    <cellStyle name="_Book2 2 20" xfId="1481"/>
    <cellStyle name="_Book2 2 21" xfId="1482"/>
    <cellStyle name="_Book2 2 22" xfId="1483"/>
    <cellStyle name="_Book2 2 23" xfId="1484"/>
    <cellStyle name="_Book2 2 24" xfId="1485"/>
    <cellStyle name="_Book2 2 25" xfId="1486"/>
    <cellStyle name="_Book2 2 26" xfId="1487"/>
    <cellStyle name="_Book2 2 27" xfId="1488"/>
    <cellStyle name="_Book2 2 28" xfId="1489"/>
    <cellStyle name="_Book2 2 29" xfId="1490"/>
    <cellStyle name="_Book2 2 3" xfId="1491"/>
    <cellStyle name="_x0013__Book2 2 3" xfId="1492"/>
    <cellStyle name="_Book2 2 30" xfId="1493"/>
    <cellStyle name="_Book2 2 31" xfId="1494"/>
    <cellStyle name="_Book2 2 32" xfId="1495"/>
    <cellStyle name="_Book2 2 33" xfId="1496"/>
    <cellStyle name="_Book2 2 34" xfId="1497"/>
    <cellStyle name="_Book2 2 35" xfId="1498"/>
    <cellStyle name="_Book2 2 36" xfId="1499"/>
    <cellStyle name="_Book2 2 37" xfId="1500"/>
    <cellStyle name="_Book2 2 38" xfId="1501"/>
    <cellStyle name="_Book2 2 39" xfId="1502"/>
    <cellStyle name="_Book2 2 4" xfId="1503"/>
    <cellStyle name="_x0013__Book2 2 4" xfId="1504"/>
    <cellStyle name="_Book2 2 40" xfId="1505"/>
    <cellStyle name="_Book2 2 41" xfId="1506"/>
    <cellStyle name="_Book2 2 42" xfId="1507"/>
    <cellStyle name="_Book2 2 43" xfId="1508"/>
    <cellStyle name="_Book2 2 44" xfId="1509"/>
    <cellStyle name="_Book2 2 45" xfId="1510"/>
    <cellStyle name="_Book2 2 46" xfId="1511"/>
    <cellStyle name="_Book2 2 47" xfId="1512"/>
    <cellStyle name="_Book2 2 48" xfId="1513"/>
    <cellStyle name="_Book2 2 49" xfId="1514"/>
    <cellStyle name="_Book2 2 5" xfId="1515"/>
    <cellStyle name="_x0013__Book2 2 5" xfId="1516"/>
    <cellStyle name="_Book2 2 50" xfId="1517"/>
    <cellStyle name="_Book2 2 51" xfId="1518"/>
    <cellStyle name="_Book2 2 52" xfId="1519"/>
    <cellStyle name="_Book2 2 53" xfId="1520"/>
    <cellStyle name="_Book2 2 6" xfId="1521"/>
    <cellStyle name="_x0013__Book2 2 6" xfId="1522"/>
    <cellStyle name="_Book2 2 7" xfId="1523"/>
    <cellStyle name="_Book2 2 8" xfId="1524"/>
    <cellStyle name="_Book2 2 9" xfId="1525"/>
    <cellStyle name="_x0013__Book2 20" xfId="1526"/>
    <cellStyle name="_x0013__Book2 21" xfId="1527"/>
    <cellStyle name="_x0013__Book2 22" xfId="1528"/>
    <cellStyle name="_x0013__Book2 23" xfId="1529"/>
    <cellStyle name="_x0013__Book2 24" xfId="1530"/>
    <cellStyle name="_x0013__Book2 25" xfId="1531"/>
    <cellStyle name="_x0013__Book2 26" xfId="1532"/>
    <cellStyle name="_x0013__Book2 27" xfId="1533"/>
    <cellStyle name="_x0013__Book2 28" xfId="1534"/>
    <cellStyle name="_x0013__Book2 29" xfId="1535"/>
    <cellStyle name="_Book2 3" xfId="1536"/>
    <cellStyle name="_x0013__Book2 3" xfId="1537"/>
    <cellStyle name="_Book2 3 10" xfId="1538"/>
    <cellStyle name="_Book2 3 11" xfId="1539"/>
    <cellStyle name="_Book2 3 12" xfId="1540"/>
    <cellStyle name="_Book2 3 13" xfId="1541"/>
    <cellStyle name="_Book2 3 14" xfId="1542"/>
    <cellStyle name="_Book2 3 15" xfId="1543"/>
    <cellStyle name="_Book2 3 16" xfId="1544"/>
    <cellStyle name="_Book2 3 17" xfId="1545"/>
    <cellStyle name="_Book2 3 18" xfId="1546"/>
    <cellStyle name="_Book2 3 19" xfId="1547"/>
    <cellStyle name="_Book2 3 2" xfId="1548"/>
    <cellStyle name="_Book2 3 20" xfId="1549"/>
    <cellStyle name="_Book2 3 21" xfId="1550"/>
    <cellStyle name="_Book2 3 22" xfId="1551"/>
    <cellStyle name="_Book2 3 23" xfId="1552"/>
    <cellStyle name="_Book2 3 24" xfId="1553"/>
    <cellStyle name="_Book2 3 25" xfId="1554"/>
    <cellStyle name="_Book2 3 26" xfId="1555"/>
    <cellStyle name="_Book2 3 27" xfId="1556"/>
    <cellStyle name="_Book2 3 28" xfId="1557"/>
    <cellStyle name="_Book2 3 29" xfId="1558"/>
    <cellStyle name="_Book2 3 3" xfId="1559"/>
    <cellStyle name="_Book2 3 30" xfId="1560"/>
    <cellStyle name="_Book2 3 31" xfId="1561"/>
    <cellStyle name="_Book2 3 32" xfId="1562"/>
    <cellStyle name="_Book2 3 33" xfId="1563"/>
    <cellStyle name="_Book2 3 34" xfId="1564"/>
    <cellStyle name="_Book2 3 35" xfId="1565"/>
    <cellStyle name="_Book2 3 36" xfId="1566"/>
    <cellStyle name="_Book2 3 37" xfId="1567"/>
    <cellStyle name="_Book2 3 38" xfId="1568"/>
    <cellStyle name="_Book2 3 4" xfId="1569"/>
    <cellStyle name="_Book2 3 5" xfId="1570"/>
    <cellStyle name="_Book2 3 6" xfId="1571"/>
    <cellStyle name="_Book2 3 7" xfId="1572"/>
    <cellStyle name="_Book2 3 8" xfId="1573"/>
    <cellStyle name="_Book2 3 9" xfId="1574"/>
    <cellStyle name="_x0013__Book2 30" xfId="1575"/>
    <cellStyle name="_x0013__Book2 31" xfId="1576"/>
    <cellStyle name="_x0013__Book2 32" xfId="1577"/>
    <cellStyle name="_x0013__Book2 33" xfId="1578"/>
    <cellStyle name="_x0013__Book2 34" xfId="1579"/>
    <cellStyle name="_x0013__Book2 35" xfId="1580"/>
    <cellStyle name="_x0013__Book2 36" xfId="1581"/>
    <cellStyle name="_x0013__Book2 37" xfId="1582"/>
    <cellStyle name="_x0013__Book2 38" xfId="1583"/>
    <cellStyle name="_x0013__Book2 39" xfId="1584"/>
    <cellStyle name="_Book2 4" xfId="1585"/>
    <cellStyle name="_x0013__Book2 4" xfId="1586"/>
    <cellStyle name="_Book2 4 10" xfId="1587"/>
    <cellStyle name="_Book2 4 11" xfId="1588"/>
    <cellStyle name="_Book2 4 12" xfId="1589"/>
    <cellStyle name="_Book2 4 13" xfId="1590"/>
    <cellStyle name="_Book2 4 14" xfId="1591"/>
    <cellStyle name="_Book2 4 15" xfId="1592"/>
    <cellStyle name="_Book2 4 16" xfId="1593"/>
    <cellStyle name="_Book2 4 17" xfId="1594"/>
    <cellStyle name="_Book2 4 18" xfId="1595"/>
    <cellStyle name="_Book2 4 19" xfId="1596"/>
    <cellStyle name="_Book2 4 2" xfId="1597"/>
    <cellStyle name="_Book2 4 20" xfId="1598"/>
    <cellStyle name="_Book2 4 21" xfId="1599"/>
    <cellStyle name="_Book2 4 22" xfId="1600"/>
    <cellStyle name="_Book2 4 23" xfId="1601"/>
    <cellStyle name="_Book2 4 24" xfId="1602"/>
    <cellStyle name="_Book2 4 25" xfId="1603"/>
    <cellStyle name="_Book2 4 26" xfId="1604"/>
    <cellStyle name="_Book2 4 27" xfId="1605"/>
    <cellStyle name="_Book2 4 28" xfId="1606"/>
    <cellStyle name="_Book2 4 29" xfId="1607"/>
    <cellStyle name="_Book2 4 3" xfId="1608"/>
    <cellStyle name="_Book2 4 30" xfId="1609"/>
    <cellStyle name="_Book2 4 31" xfId="1610"/>
    <cellStyle name="_Book2 4 32" xfId="1611"/>
    <cellStyle name="_Book2 4 33" xfId="1612"/>
    <cellStyle name="_Book2 4 34" xfId="1613"/>
    <cellStyle name="_Book2 4 35" xfId="1614"/>
    <cellStyle name="_Book2 4 36" xfId="1615"/>
    <cellStyle name="_Book2 4 37" xfId="1616"/>
    <cellStyle name="_Book2 4 38" xfId="1617"/>
    <cellStyle name="_Book2 4 39" xfId="1618"/>
    <cellStyle name="_Book2 4 4" xfId="1619"/>
    <cellStyle name="_Book2 4 40" xfId="1620"/>
    <cellStyle name="_Book2 4 41" xfId="1621"/>
    <cellStyle name="_Book2 4 42" xfId="1622"/>
    <cellStyle name="_Book2 4 43" xfId="1623"/>
    <cellStyle name="_Book2 4 5" xfId="1624"/>
    <cellStyle name="_Book2 4 6" xfId="1625"/>
    <cellStyle name="_Book2 4 7" xfId="1626"/>
    <cellStyle name="_Book2 4 8" xfId="1627"/>
    <cellStyle name="_Book2 4 9" xfId="1628"/>
    <cellStyle name="_x0013__Book2 40" xfId="1629"/>
    <cellStyle name="_x0013__Book2 41" xfId="1630"/>
    <cellStyle name="_x0013__Book2 42" xfId="1631"/>
    <cellStyle name="_x0013__Book2 43" xfId="1632"/>
    <cellStyle name="_x0013__Book2 44" xfId="1633"/>
    <cellStyle name="_x0013__Book2 45" xfId="1634"/>
    <cellStyle name="_x0013__Book2 46" xfId="1635"/>
    <cellStyle name="_x0013__Book2 47" xfId="1636"/>
    <cellStyle name="_x0013__Book2 48" xfId="1637"/>
    <cellStyle name="_x0013__Book2 49" xfId="1638"/>
    <cellStyle name="_Book2 5" xfId="1639"/>
    <cellStyle name="_x0013__Book2 5" xfId="1640"/>
    <cellStyle name="_Book2 5 10" xfId="1641"/>
    <cellStyle name="_Book2 5 11" xfId="1642"/>
    <cellStyle name="_Book2 5 12" xfId="1643"/>
    <cellStyle name="_Book2 5 13" xfId="1644"/>
    <cellStyle name="_Book2 5 14" xfId="1645"/>
    <cellStyle name="_Book2 5 15" xfId="1646"/>
    <cellStyle name="_Book2 5 16" xfId="1647"/>
    <cellStyle name="_Book2 5 17" xfId="1648"/>
    <cellStyle name="_Book2 5 18" xfId="1649"/>
    <cellStyle name="_Book2 5 19" xfId="1650"/>
    <cellStyle name="_Book2 5 2" xfId="1651"/>
    <cellStyle name="_Book2 5 20" xfId="1652"/>
    <cellStyle name="_Book2 5 21" xfId="1653"/>
    <cellStyle name="_Book2 5 22" xfId="1654"/>
    <cellStyle name="_Book2 5 23" xfId="1655"/>
    <cellStyle name="_Book2 5 24" xfId="1656"/>
    <cellStyle name="_Book2 5 25" xfId="1657"/>
    <cellStyle name="_Book2 5 26" xfId="1658"/>
    <cellStyle name="_Book2 5 27" xfId="1659"/>
    <cellStyle name="_Book2 5 28" xfId="1660"/>
    <cellStyle name="_Book2 5 29" xfId="1661"/>
    <cellStyle name="_Book2 5 3" xfId="1662"/>
    <cellStyle name="_Book2 5 30" xfId="1663"/>
    <cellStyle name="_Book2 5 31" xfId="1664"/>
    <cellStyle name="_Book2 5 32" xfId="1665"/>
    <cellStyle name="_Book2 5 33" xfId="1666"/>
    <cellStyle name="_Book2 5 34" xfId="1667"/>
    <cellStyle name="_Book2 5 4" xfId="1668"/>
    <cellStyle name="_Book2 5 5" xfId="1669"/>
    <cellStyle name="_Book2 5 6" xfId="1670"/>
    <cellStyle name="_Book2 5 7" xfId="1671"/>
    <cellStyle name="_Book2 5 8" xfId="1672"/>
    <cellStyle name="_Book2 5 9" xfId="1673"/>
    <cellStyle name="_x0013__Book2 50" xfId="1674"/>
    <cellStyle name="_x0013__Book2 51" xfId="1675"/>
    <cellStyle name="_x0013__Book2 52" xfId="1676"/>
    <cellStyle name="_Book2 6" xfId="1677"/>
    <cellStyle name="_x0013__Book2 6" xfId="1678"/>
    <cellStyle name="_Book2 6 2" xfId="1679"/>
    <cellStyle name="_Book2 6 3" xfId="1680"/>
    <cellStyle name="_Book2 6 4" xfId="1681"/>
    <cellStyle name="_Book2 6 5" xfId="1682"/>
    <cellStyle name="_Book2 6 6" xfId="1683"/>
    <cellStyle name="_Book2 6 7" xfId="1684"/>
    <cellStyle name="_Book2 7" xfId="1685"/>
    <cellStyle name="_x0013__Book2 7" xfId="1686"/>
    <cellStyle name="_Book2 7 2" xfId="1687"/>
    <cellStyle name="_Book2 7 3" xfId="1688"/>
    <cellStyle name="_Book2 7 4" xfId="1689"/>
    <cellStyle name="_Book2 7 5" xfId="1690"/>
    <cellStyle name="_Book2 7 6" xfId="1691"/>
    <cellStyle name="_Book2 7 7" xfId="1692"/>
    <cellStyle name="_Book2 8" xfId="1693"/>
    <cellStyle name="_x0013__Book2 8" xfId="1694"/>
    <cellStyle name="_Book2 8 2" xfId="1695"/>
    <cellStyle name="_Book2 8 3" xfId="1696"/>
    <cellStyle name="_Book2 8 4" xfId="1697"/>
    <cellStyle name="_Book2 8 5" xfId="1698"/>
    <cellStyle name="_Book2 8 6" xfId="1699"/>
    <cellStyle name="_Book2 9" xfId="1700"/>
    <cellStyle name="_x0013__Book2 9" xfId="1701"/>
    <cellStyle name="_Book2 9 2" xfId="1702"/>
    <cellStyle name="_Book2 9 3" xfId="1703"/>
    <cellStyle name="_Book2 9 4" xfId="1704"/>
    <cellStyle name="_Book2 9 5" xfId="1705"/>
    <cellStyle name="_Book2 9 6" xfId="1706"/>
    <cellStyle name="_Book2_04 07E Wild Horse Wind Expansion (C) (2)" xfId="1707"/>
    <cellStyle name="_Book2_04 07E Wild Horse Wind Expansion (C) (2) 2" xfId="1708"/>
    <cellStyle name="_Book2_04 07E Wild Horse Wind Expansion (C) (2) 2 2" xfId="1709"/>
    <cellStyle name="_Book2_04 07E Wild Horse Wind Expansion (C) (2) 3" xfId="1710"/>
    <cellStyle name="_Book2_04 07E Wild Horse Wind Expansion (C) (2)_Adj Bench DR 3 for Initial Briefs (Electric)" xfId="1711"/>
    <cellStyle name="_Book2_04 07E Wild Horse Wind Expansion (C) (2)_Adj Bench DR 3 for Initial Briefs (Electric) 2" xfId="1712"/>
    <cellStyle name="_Book2_04 07E Wild Horse Wind Expansion (C) (2)_Adj Bench DR 3 for Initial Briefs (Electric) 2 2" xfId="1713"/>
    <cellStyle name="_Book2_04 07E Wild Horse Wind Expansion (C) (2)_Adj Bench DR 3 for Initial Briefs (Electric) 3" xfId="1714"/>
    <cellStyle name="_Book2_04 07E Wild Horse Wind Expansion (C) (2)_Adj Bench DR 3 for Initial Briefs (Electric)_DEM-WP(C) ENERG10C--ctn Mid-C_042010 2010GRC" xfId="1715"/>
    <cellStyle name="_Book2_04 07E Wild Horse Wind Expansion (C) (2)_Book1" xfId="1716"/>
    <cellStyle name="_Book2_04 07E Wild Horse Wind Expansion (C) (2)_DEM-WP(C) ENERG10C--ctn Mid-C_042010 2010GRC" xfId="1717"/>
    <cellStyle name="_Book2_04 07E Wild Horse Wind Expansion (C) (2)_Electric Rev Req Model (2009 GRC) " xfId="1718"/>
    <cellStyle name="_Book2_04 07E Wild Horse Wind Expansion (C) (2)_Electric Rev Req Model (2009 GRC)  2" xfId="1719"/>
    <cellStyle name="_Book2_04 07E Wild Horse Wind Expansion (C) (2)_Electric Rev Req Model (2009 GRC)  2 2" xfId="1720"/>
    <cellStyle name="_Book2_04 07E Wild Horse Wind Expansion (C) (2)_Electric Rev Req Model (2009 GRC)  3" xfId="1721"/>
    <cellStyle name="_Book2_04 07E Wild Horse Wind Expansion (C) (2)_Electric Rev Req Model (2009 GRC) _DEM-WP(C) ENERG10C--ctn Mid-C_042010 2010GRC" xfId="1722"/>
    <cellStyle name="_Book2_04 07E Wild Horse Wind Expansion (C) (2)_Electric Rev Req Model (2009 GRC) Rebuttal" xfId="1723"/>
    <cellStyle name="_Book2_04 07E Wild Horse Wind Expansion (C) (2)_Electric Rev Req Model (2009 GRC) Rebuttal 2" xfId="1724"/>
    <cellStyle name="_Book2_04 07E Wild Horse Wind Expansion (C) (2)_Electric Rev Req Model (2009 GRC) Rebuttal REmoval of New  WH Solar AdjustMI" xfId="1725"/>
    <cellStyle name="_Book2_04 07E Wild Horse Wind Expansion (C) (2)_Electric Rev Req Model (2009 GRC) Rebuttal REmoval of New  WH Solar AdjustMI 2" xfId="1726"/>
    <cellStyle name="_Book2_04 07E Wild Horse Wind Expansion (C) (2)_Electric Rev Req Model (2009 GRC) Rebuttal REmoval of New  WH Solar AdjustMI 2 2" xfId="1727"/>
    <cellStyle name="_Book2_04 07E Wild Horse Wind Expansion (C) (2)_Electric Rev Req Model (2009 GRC) Rebuttal REmoval of New  WH Solar AdjustMI 3" xfId="1728"/>
    <cellStyle name="_Book2_04 07E Wild Horse Wind Expansion (C) (2)_Electric Rev Req Model (2009 GRC) Rebuttal REmoval of New  WH Solar AdjustMI_DEM-WP(C) ENERG10C--ctn Mid-C_042010 2010GRC" xfId="1729"/>
    <cellStyle name="_Book2_04 07E Wild Horse Wind Expansion (C) (2)_Electric Rev Req Model (2009 GRC) Revised 01-18-2010" xfId="1730"/>
    <cellStyle name="_Book2_04 07E Wild Horse Wind Expansion (C) (2)_Electric Rev Req Model (2009 GRC) Revised 01-18-2010 2" xfId="1731"/>
    <cellStyle name="_Book2_04 07E Wild Horse Wind Expansion (C) (2)_Electric Rev Req Model (2009 GRC) Revised 01-18-2010 2 2" xfId="1732"/>
    <cellStyle name="_Book2_04 07E Wild Horse Wind Expansion (C) (2)_Electric Rev Req Model (2009 GRC) Revised 01-18-2010 3" xfId="1733"/>
    <cellStyle name="_Book2_04 07E Wild Horse Wind Expansion (C) (2)_Electric Rev Req Model (2009 GRC) Revised 01-18-2010_DEM-WP(C) ENERG10C--ctn Mid-C_042010 2010GRC" xfId="1734"/>
    <cellStyle name="_Book2_04 07E Wild Horse Wind Expansion (C) (2)_Electric Rev Req Model (2010 GRC)" xfId="1735"/>
    <cellStyle name="_Book2_04 07E Wild Horse Wind Expansion (C) (2)_Electric Rev Req Model (2010 GRC) SF" xfId="1736"/>
    <cellStyle name="_Book2_04 07E Wild Horse Wind Expansion (C) (2)_Final Order Electric EXHIBIT A-1" xfId="1737"/>
    <cellStyle name="_Book2_04 07E Wild Horse Wind Expansion (C) (2)_Final Order Electric EXHIBIT A-1 2" xfId="1738"/>
    <cellStyle name="_Book2_04 07E Wild Horse Wind Expansion (C) (2)_TENASKA REGULATORY ASSET" xfId="1739"/>
    <cellStyle name="_Book2_04 07E Wild Horse Wind Expansion (C) (2)_TENASKA REGULATORY ASSET 2" xfId="1740"/>
    <cellStyle name="_Book2_16.37E Wild Horse Expansion DeferralRevwrkingfile SF" xfId="1741"/>
    <cellStyle name="_Book2_16.37E Wild Horse Expansion DeferralRevwrkingfile SF 2" xfId="1742"/>
    <cellStyle name="_Book2_16.37E Wild Horse Expansion DeferralRevwrkingfile SF 2 2" xfId="1743"/>
    <cellStyle name="_Book2_16.37E Wild Horse Expansion DeferralRevwrkingfile SF 3" xfId="1744"/>
    <cellStyle name="_Book2_16.37E Wild Horse Expansion DeferralRevwrkingfile SF_DEM-WP(C) ENERG10C--ctn Mid-C_042010 2010GRC" xfId="1745"/>
    <cellStyle name="_Book2_2009 Compliance Filing PCA Exhibits for GRC" xfId="1746"/>
    <cellStyle name="_Book2_2009 Compliance Filing PCA Exhibits for GRC 2" xfId="1747"/>
    <cellStyle name="_Book2_2009 GRC Compl Filing - Exhibit D" xfId="1748"/>
    <cellStyle name="_Book2_2009 GRC Compl Filing - Exhibit D 2" xfId="1749"/>
    <cellStyle name="_Book2_2009 GRC Compl Filing - Exhibit D 2 2" xfId="1750"/>
    <cellStyle name="_Book2_2009 GRC Compl Filing - Exhibit D 3" xfId="1751"/>
    <cellStyle name="_Book2_2009 GRC Compl Filing - Exhibit D_DEM-WP(C) ENERG10C--ctn Mid-C_042010 2010GRC" xfId="1752"/>
    <cellStyle name="_Book2_3.01 Income Statement" xfId="1753"/>
    <cellStyle name="_Book2_4 31 Regulatory Assets and Liabilities  7 06- Exhibit D" xfId="1754"/>
    <cellStyle name="_Book2_4 31 Regulatory Assets and Liabilities  7 06- Exhibit D 2" xfId="1755"/>
    <cellStyle name="_Book2_4 31 Regulatory Assets and Liabilities  7 06- Exhibit D 2 2" xfId="1756"/>
    <cellStyle name="_Book2_4 31 Regulatory Assets and Liabilities  7 06- Exhibit D 3" xfId="1757"/>
    <cellStyle name="_Book2_4 31 Regulatory Assets and Liabilities  7 06- Exhibit D_DEM-WP(C) ENERG10C--ctn Mid-C_042010 2010GRC" xfId="1758"/>
    <cellStyle name="_Book2_4 31 Regulatory Assets and Liabilities  7 06- Exhibit D_NIM Summary" xfId="1759"/>
    <cellStyle name="_Book2_4 31 Regulatory Assets and Liabilities  7 06- Exhibit D_NIM Summary 2" xfId="1760"/>
    <cellStyle name="_Book2_4 31 Regulatory Assets and Liabilities  7 06- Exhibit D_NIM Summary 2 2" xfId="1761"/>
    <cellStyle name="_Book2_4 31 Regulatory Assets and Liabilities  7 06- Exhibit D_NIM Summary 3" xfId="1762"/>
    <cellStyle name="_Book2_4 31 Regulatory Assets and Liabilities  7 06- Exhibit D_NIM Summary_DEM-WP(C) ENERG10C--ctn Mid-C_042010 2010GRC" xfId="1763"/>
    <cellStyle name="_Book2_4 31E Reg Asset  Liab and EXH D" xfId="1764"/>
    <cellStyle name="_Book2_4 31E Reg Asset  Liab and EXH D _ Aug 10 Filing (2)" xfId="1765"/>
    <cellStyle name="_Book2_4 31E Reg Asset  Liab and EXH D _ Aug 10 Filing (2) 2" xfId="1766"/>
    <cellStyle name="_Book2_4 31E Reg Asset  Liab and EXH D 2" xfId="1767"/>
    <cellStyle name="_Book2_4 31E Reg Asset  Liab and EXH D 3" xfId="1768"/>
    <cellStyle name="_Book2_4 32 Regulatory Assets and Liabilities  7 06- Exhibit D" xfId="1769"/>
    <cellStyle name="_Book2_4 32 Regulatory Assets and Liabilities  7 06- Exhibit D 2" xfId="1770"/>
    <cellStyle name="_Book2_4 32 Regulatory Assets and Liabilities  7 06- Exhibit D 2 2" xfId="1771"/>
    <cellStyle name="_Book2_4 32 Regulatory Assets and Liabilities  7 06- Exhibit D 3" xfId="1772"/>
    <cellStyle name="_Book2_4 32 Regulatory Assets and Liabilities  7 06- Exhibit D_DEM-WP(C) ENERG10C--ctn Mid-C_042010 2010GRC" xfId="1773"/>
    <cellStyle name="_Book2_4 32 Regulatory Assets and Liabilities  7 06- Exhibit D_NIM Summary" xfId="1774"/>
    <cellStyle name="_Book2_4 32 Regulatory Assets and Liabilities  7 06- Exhibit D_NIM Summary 2" xfId="1775"/>
    <cellStyle name="_Book2_4 32 Regulatory Assets and Liabilities  7 06- Exhibit D_NIM Summary 2 2" xfId="1776"/>
    <cellStyle name="_Book2_4 32 Regulatory Assets and Liabilities  7 06- Exhibit D_NIM Summary 3" xfId="1777"/>
    <cellStyle name="_Book2_4 32 Regulatory Assets and Liabilities  7 06- Exhibit D_NIM Summary_DEM-WP(C) ENERG10C--ctn Mid-C_042010 2010GRC" xfId="1778"/>
    <cellStyle name="_x0013__Book2_Adj Bench DR 3 for Initial Briefs (Electric)" xfId="1779"/>
    <cellStyle name="_x0013__Book2_Adj Bench DR 3 for Initial Briefs (Electric) 2" xfId="1780"/>
    <cellStyle name="_x0013__Book2_Adj Bench DR 3 for Initial Briefs (Electric) 2 2" xfId="1781"/>
    <cellStyle name="_x0013__Book2_Adj Bench DR 3 for Initial Briefs (Electric) 3" xfId="1782"/>
    <cellStyle name="_x0013__Book2_Adj Bench DR 3 for Initial Briefs (Electric)_DEM-WP(C) ENERG10C--ctn Mid-C_042010 2010GRC" xfId="1783"/>
    <cellStyle name="_Book2_AURORA Total New" xfId="1784"/>
    <cellStyle name="_Book2_AURORA Total New 2" xfId="1785"/>
    <cellStyle name="_Book2_AURORA Total New 2 2" xfId="1786"/>
    <cellStyle name="_Book2_AURORA Total New 3" xfId="1787"/>
    <cellStyle name="_Book2_Book2" xfId="1788"/>
    <cellStyle name="_Book2_Book2 2" xfId="1789"/>
    <cellStyle name="_Book2_Book2 2 2" xfId="1790"/>
    <cellStyle name="_Book2_Book2 3" xfId="1791"/>
    <cellStyle name="_Book2_Book2_Adj Bench DR 3 for Initial Briefs (Electric)" xfId="1792"/>
    <cellStyle name="_Book2_Book2_Adj Bench DR 3 for Initial Briefs (Electric) 2" xfId="1793"/>
    <cellStyle name="_Book2_Book2_Adj Bench DR 3 for Initial Briefs (Electric) 2 2" xfId="1794"/>
    <cellStyle name="_Book2_Book2_Adj Bench DR 3 for Initial Briefs (Electric) 3" xfId="1795"/>
    <cellStyle name="_Book2_Book2_Adj Bench DR 3 for Initial Briefs (Electric)_DEM-WP(C) ENERG10C--ctn Mid-C_042010 2010GRC" xfId="1796"/>
    <cellStyle name="_Book2_Book2_DEM-WP(C) ENERG10C--ctn Mid-C_042010 2010GRC" xfId="1797"/>
    <cellStyle name="_Book2_Book2_Electric Rev Req Model (2009 GRC) Rebuttal" xfId="1798"/>
    <cellStyle name="_Book2_Book2_Electric Rev Req Model (2009 GRC) Rebuttal 2" xfId="1799"/>
    <cellStyle name="_Book2_Book2_Electric Rev Req Model (2009 GRC) Rebuttal REmoval of New  WH Solar AdjustMI" xfId="1800"/>
    <cellStyle name="_Book2_Book2_Electric Rev Req Model (2009 GRC) Rebuttal REmoval of New  WH Solar AdjustMI 2" xfId="1801"/>
    <cellStyle name="_Book2_Book2_Electric Rev Req Model (2009 GRC) Rebuttal REmoval of New  WH Solar AdjustMI 2 2" xfId="1802"/>
    <cellStyle name="_Book2_Book2_Electric Rev Req Model (2009 GRC) Rebuttal REmoval of New  WH Solar AdjustMI 3" xfId="1803"/>
    <cellStyle name="_Book2_Book2_Electric Rev Req Model (2009 GRC) Rebuttal REmoval of New  WH Solar AdjustMI_DEM-WP(C) ENERG10C--ctn Mid-C_042010 2010GRC" xfId="1804"/>
    <cellStyle name="_Book2_Book2_Electric Rev Req Model (2009 GRC) Revised 01-18-2010" xfId="1805"/>
    <cellStyle name="_Book2_Book2_Electric Rev Req Model (2009 GRC) Revised 01-18-2010 2" xfId="1806"/>
    <cellStyle name="_Book2_Book2_Electric Rev Req Model (2009 GRC) Revised 01-18-2010 2 2" xfId="1807"/>
    <cellStyle name="_Book2_Book2_Electric Rev Req Model (2009 GRC) Revised 01-18-2010 3" xfId="1808"/>
    <cellStyle name="_Book2_Book2_Electric Rev Req Model (2009 GRC) Revised 01-18-2010_DEM-WP(C) ENERG10C--ctn Mid-C_042010 2010GRC" xfId="1809"/>
    <cellStyle name="_Book2_Book2_Final Order Electric EXHIBIT A-1" xfId="1810"/>
    <cellStyle name="_Book2_Book2_Final Order Electric EXHIBIT A-1 2" xfId="1811"/>
    <cellStyle name="_Book2_Book4" xfId="1812"/>
    <cellStyle name="_Book2_Book4 2" xfId="1813"/>
    <cellStyle name="_Book2_Book4 2 2" xfId="1814"/>
    <cellStyle name="_Book2_Book4 3" xfId="1815"/>
    <cellStyle name="_Book2_Book4_DEM-WP(C) ENERG10C--ctn Mid-C_042010 2010GRC" xfId="1816"/>
    <cellStyle name="_Book2_Book9" xfId="1817"/>
    <cellStyle name="_Book2_Book9 2" xfId="1818"/>
    <cellStyle name="_Book2_Book9 2 2" xfId="1819"/>
    <cellStyle name="_Book2_Book9 3" xfId="1820"/>
    <cellStyle name="_Book2_Book9_DEM-WP(C) ENERG10C--ctn Mid-C_042010 2010GRC" xfId="1821"/>
    <cellStyle name="_Book2_Check the Interest Calculation" xfId="1822"/>
    <cellStyle name="_Book2_Check the Interest Calculation_Scenario 1 REC vs PTC Offset" xfId="1823"/>
    <cellStyle name="_Book2_Check the Interest Calculation_Scenario 3" xfId="1824"/>
    <cellStyle name="_Book2_Chelan PUD Power Costs (8-10)" xfId="1825"/>
    <cellStyle name="_Book2_Chelan PUD Power Costs (8-10) 2" xfId="1826"/>
    <cellStyle name="_Book2_DEM-WP(C) Chelan Power Costs" xfId="1827"/>
    <cellStyle name="_Book2_DEM-WP(C) Chelan Power Costs 2" xfId="1828"/>
    <cellStyle name="_Book2_DEM-WP(C) ENERG10C--ctn Mid-C_042010 2010GRC" xfId="1829"/>
    <cellStyle name="_x0013__Book2_DEM-WP(C) ENERG10C--ctn Mid-C_042010 2010GRC" xfId="1830"/>
    <cellStyle name="_Book2_DEM-WP(C) Gas Transport 2010GRC" xfId="1831"/>
    <cellStyle name="_Book2_DEM-WP(C) Gas Transport 2010GRC 2" xfId="1832"/>
    <cellStyle name="_x0013__Book2_Electric Rev Req Model (2009 GRC) Rebuttal" xfId="1833"/>
    <cellStyle name="_x0013__Book2_Electric Rev Req Model (2009 GRC) Rebuttal 2" xfId="1834"/>
    <cellStyle name="_x0013__Book2_Electric Rev Req Model (2009 GRC) Rebuttal REmoval of New  WH Solar AdjustMI" xfId="1835"/>
    <cellStyle name="_x0013__Book2_Electric Rev Req Model (2009 GRC) Rebuttal REmoval of New  WH Solar AdjustMI 2" xfId="1836"/>
    <cellStyle name="_x0013__Book2_Electric Rev Req Model (2009 GRC) Rebuttal REmoval of New  WH Solar AdjustMI 2 2" xfId="1837"/>
    <cellStyle name="_x0013__Book2_Electric Rev Req Model (2009 GRC) Rebuttal REmoval of New  WH Solar AdjustMI 3" xfId="1838"/>
    <cellStyle name="_x0013__Book2_Electric Rev Req Model (2009 GRC) Rebuttal REmoval of New  WH Solar AdjustMI_DEM-WP(C) ENERG10C--ctn Mid-C_042010 2010GRC" xfId="1839"/>
    <cellStyle name="_x0013__Book2_Electric Rev Req Model (2009 GRC) Revised 01-18-2010" xfId="1840"/>
    <cellStyle name="_x0013__Book2_Electric Rev Req Model (2009 GRC) Revised 01-18-2010 2" xfId="1841"/>
    <cellStyle name="_x0013__Book2_Electric Rev Req Model (2009 GRC) Revised 01-18-2010 2 2" xfId="1842"/>
    <cellStyle name="_x0013__Book2_Electric Rev Req Model (2009 GRC) Revised 01-18-2010 3" xfId="1843"/>
    <cellStyle name="_x0013__Book2_Electric Rev Req Model (2009 GRC) Revised 01-18-2010_DEM-WP(C) ENERG10C--ctn Mid-C_042010 2010GRC" xfId="1844"/>
    <cellStyle name="_Book2_Exh A-1 resulting from UE-112050 effective Jan 1 2012" xfId="1845"/>
    <cellStyle name="_Book2_Exh G - Klamath Peaker PPA fr C Locke 2-12" xfId="1846"/>
    <cellStyle name="_Book2_Exhibit A-1 effective 4-1-11 fr S Free 12-11" xfId="1847"/>
    <cellStyle name="_x0013__Book2_Final Order Electric EXHIBIT A-1" xfId="1848"/>
    <cellStyle name="_x0013__Book2_Final Order Electric EXHIBIT A-1 2" xfId="1849"/>
    <cellStyle name="_Book2_Mint Farm Generation BPA" xfId="1850"/>
    <cellStyle name="_Book2_NIM Summary" xfId="1851"/>
    <cellStyle name="_Book2_NIM Summary 09GRC" xfId="1852"/>
    <cellStyle name="_Book2_NIM Summary 09GRC 2" xfId="1853"/>
    <cellStyle name="_Book2_NIM Summary 09GRC 2 2" xfId="1854"/>
    <cellStyle name="_Book2_NIM Summary 09GRC 3" xfId="1855"/>
    <cellStyle name="_Book2_NIM Summary 09GRC_DEM-WP(C) ENERG10C--ctn Mid-C_042010 2010GRC" xfId="1856"/>
    <cellStyle name="_Book2_NIM Summary 10" xfId="1857"/>
    <cellStyle name="_Book2_NIM Summary 11" xfId="1858"/>
    <cellStyle name="_Book2_NIM Summary 12" xfId="1859"/>
    <cellStyle name="_Book2_NIM Summary 13" xfId="1860"/>
    <cellStyle name="_Book2_NIM Summary 14" xfId="1861"/>
    <cellStyle name="_Book2_NIM Summary 15" xfId="1862"/>
    <cellStyle name="_Book2_NIM Summary 16" xfId="1863"/>
    <cellStyle name="_Book2_NIM Summary 17" xfId="1864"/>
    <cellStyle name="_Book2_NIM Summary 18" xfId="1865"/>
    <cellStyle name="_Book2_NIM Summary 19" xfId="1866"/>
    <cellStyle name="_Book2_NIM Summary 2" xfId="1867"/>
    <cellStyle name="_Book2_NIM Summary 2 2" xfId="1868"/>
    <cellStyle name="_Book2_NIM Summary 20" xfId="1869"/>
    <cellStyle name="_Book2_NIM Summary 21" xfId="1870"/>
    <cellStyle name="_Book2_NIM Summary 22" xfId="1871"/>
    <cellStyle name="_Book2_NIM Summary 23" xfId="1872"/>
    <cellStyle name="_Book2_NIM Summary 24" xfId="1873"/>
    <cellStyle name="_Book2_NIM Summary 25" xfId="1874"/>
    <cellStyle name="_Book2_NIM Summary 26" xfId="1875"/>
    <cellStyle name="_Book2_NIM Summary 27" xfId="1876"/>
    <cellStyle name="_Book2_NIM Summary 28" xfId="1877"/>
    <cellStyle name="_Book2_NIM Summary 29" xfId="1878"/>
    <cellStyle name="_Book2_NIM Summary 3" xfId="1879"/>
    <cellStyle name="_Book2_NIM Summary 30" xfId="1880"/>
    <cellStyle name="_Book2_NIM Summary 31" xfId="1881"/>
    <cellStyle name="_Book2_NIM Summary 32" xfId="1882"/>
    <cellStyle name="_Book2_NIM Summary 33" xfId="1883"/>
    <cellStyle name="_Book2_NIM Summary 34" xfId="1884"/>
    <cellStyle name="_Book2_NIM Summary 35" xfId="1885"/>
    <cellStyle name="_Book2_NIM Summary 36" xfId="1886"/>
    <cellStyle name="_Book2_NIM Summary 37" xfId="1887"/>
    <cellStyle name="_Book2_NIM Summary 38" xfId="1888"/>
    <cellStyle name="_Book2_NIM Summary 39" xfId="1889"/>
    <cellStyle name="_Book2_NIM Summary 4" xfId="1890"/>
    <cellStyle name="_Book2_NIM Summary 40" xfId="1891"/>
    <cellStyle name="_Book2_NIM Summary 41" xfId="1892"/>
    <cellStyle name="_Book2_NIM Summary 42" xfId="1893"/>
    <cellStyle name="_Book2_NIM Summary 43" xfId="1894"/>
    <cellStyle name="_Book2_NIM Summary 44" xfId="1895"/>
    <cellStyle name="_Book2_NIM Summary 45" xfId="1896"/>
    <cellStyle name="_Book2_NIM Summary 46" xfId="1897"/>
    <cellStyle name="_Book2_NIM Summary 47" xfId="1898"/>
    <cellStyle name="_Book2_NIM Summary 48" xfId="1899"/>
    <cellStyle name="_Book2_NIM Summary 49" xfId="1900"/>
    <cellStyle name="_Book2_NIM Summary 5" xfId="1901"/>
    <cellStyle name="_Book2_NIM Summary 50" xfId="1902"/>
    <cellStyle name="_Book2_NIM Summary 51" xfId="1903"/>
    <cellStyle name="_Book2_NIM Summary 52" xfId="1904"/>
    <cellStyle name="_Book2_NIM Summary 6" xfId="1905"/>
    <cellStyle name="_Book2_NIM Summary 7" xfId="1906"/>
    <cellStyle name="_Book2_NIM Summary 8" xfId="1907"/>
    <cellStyle name="_Book2_NIM Summary 9" xfId="1908"/>
    <cellStyle name="_Book2_NIM Summary_DEM-WP(C) ENERG10C--ctn Mid-C_042010 2010GRC" xfId="1909"/>
    <cellStyle name="_Book2_PCA 10 -  Exhibit D Dec 2011" xfId="1910"/>
    <cellStyle name="_Book2_PCA 10 -  Exhibit D from A Kellogg Jan 2011" xfId="1911"/>
    <cellStyle name="_Book2_PCA 10 -  Exhibit D from A Kellogg July 2011" xfId="1912"/>
    <cellStyle name="_Book2_PCA 10 -  Exhibit D from S Free Rcv'd 12-11" xfId="1913"/>
    <cellStyle name="_Book2_PCA 11 -  Exhibit D Jan 2012 fr A Kellogg" xfId="1914"/>
    <cellStyle name="_Book2_PCA 11 -  Exhibit D Jan 2012 WF" xfId="1915"/>
    <cellStyle name="_Book2_PCA 9 -  Exhibit D April 2010" xfId="1916"/>
    <cellStyle name="_Book2_PCA 9 -  Exhibit D April 2010 (3)" xfId="1917"/>
    <cellStyle name="_Book2_PCA 9 -  Exhibit D April 2010 (3) 2" xfId="1918"/>
    <cellStyle name="_Book2_PCA 9 -  Exhibit D April 2010 (3) 2 2" xfId="1919"/>
    <cellStyle name="_Book2_PCA 9 -  Exhibit D April 2010 (3) 3" xfId="1920"/>
    <cellStyle name="_Book2_PCA 9 -  Exhibit D April 2010 (3)_DEM-WP(C) ENERG10C--ctn Mid-C_042010 2010GRC" xfId="1921"/>
    <cellStyle name="_Book2_PCA 9 -  Exhibit D April 2010 2" xfId="1922"/>
    <cellStyle name="_Book2_PCA 9 -  Exhibit D April 2010 3" xfId="1923"/>
    <cellStyle name="_Book2_PCA 9 -  Exhibit D April 2010 4" xfId="1924"/>
    <cellStyle name="_Book2_PCA 9 -  Exhibit D April 2010 5" xfId="1925"/>
    <cellStyle name="_Book2_PCA 9 -  Exhibit D April 2010 6" xfId="1926"/>
    <cellStyle name="_Book2_PCA 9 -  Exhibit D Nov 2010" xfId="1927"/>
    <cellStyle name="_Book2_PCA 9 -  Exhibit D Nov 2010 2" xfId="1928"/>
    <cellStyle name="_Book2_PCA 9 - Exhibit D at August 2010" xfId="1929"/>
    <cellStyle name="_Book2_PCA 9 - Exhibit D at August 2010 2" xfId="1930"/>
    <cellStyle name="_Book2_PCA 9 - Exhibit D June 2010 GRC" xfId="1931"/>
    <cellStyle name="_Book2_PCA 9 - Exhibit D June 2010 GRC 2" xfId="1932"/>
    <cellStyle name="_Book2_Power Costs - Comparison bx Rbtl-Staff-Jt-PC" xfId="1933"/>
    <cellStyle name="_Book2_Power Costs - Comparison bx Rbtl-Staff-Jt-PC 2" xfId="1934"/>
    <cellStyle name="_Book2_Power Costs - Comparison bx Rbtl-Staff-Jt-PC 2 2" xfId="1935"/>
    <cellStyle name="_Book2_Power Costs - Comparison bx Rbtl-Staff-Jt-PC 3" xfId="1936"/>
    <cellStyle name="_Book2_Power Costs - Comparison bx Rbtl-Staff-Jt-PC_Adj Bench DR 3 for Initial Briefs (Electric)" xfId="1937"/>
    <cellStyle name="_Book2_Power Costs - Comparison bx Rbtl-Staff-Jt-PC_Adj Bench DR 3 for Initial Briefs (Electric) 2" xfId="1938"/>
    <cellStyle name="_Book2_Power Costs - Comparison bx Rbtl-Staff-Jt-PC_Adj Bench DR 3 for Initial Briefs (Electric) 2 2" xfId="1939"/>
    <cellStyle name="_Book2_Power Costs - Comparison bx Rbtl-Staff-Jt-PC_Adj Bench DR 3 for Initial Briefs (Electric) 3" xfId="1940"/>
    <cellStyle name="_Book2_Power Costs - Comparison bx Rbtl-Staff-Jt-PC_Adj Bench DR 3 for Initial Briefs (Electric)_DEM-WP(C) ENERG10C--ctn Mid-C_042010 2010GRC" xfId="1941"/>
    <cellStyle name="_Book2_Power Costs - Comparison bx Rbtl-Staff-Jt-PC_DEM-WP(C) ENERG10C--ctn Mid-C_042010 2010GRC" xfId="1942"/>
    <cellStyle name="_Book2_Power Costs - Comparison bx Rbtl-Staff-Jt-PC_Electric Rev Req Model (2009 GRC) Rebuttal" xfId="1943"/>
    <cellStyle name="_Book2_Power Costs - Comparison bx Rbtl-Staff-Jt-PC_Electric Rev Req Model (2009 GRC) Rebuttal 2" xfId="1944"/>
    <cellStyle name="_Book2_Power Costs - Comparison bx Rbtl-Staff-Jt-PC_Electric Rev Req Model (2009 GRC) Rebuttal REmoval of New  WH Solar AdjustMI" xfId="1945"/>
    <cellStyle name="_Book2_Power Costs - Comparison bx Rbtl-Staff-Jt-PC_Electric Rev Req Model (2009 GRC) Rebuttal REmoval of New  WH Solar AdjustMI 2" xfId="1946"/>
    <cellStyle name="_Book2_Power Costs - Comparison bx Rbtl-Staff-Jt-PC_Electric Rev Req Model (2009 GRC) Rebuttal REmoval of New  WH Solar AdjustMI 2 2" xfId="1947"/>
    <cellStyle name="_Book2_Power Costs - Comparison bx Rbtl-Staff-Jt-PC_Electric Rev Req Model (2009 GRC) Rebuttal REmoval of New  WH Solar AdjustMI 3" xfId="1948"/>
    <cellStyle name="_Book2_Power Costs - Comparison bx Rbtl-Staff-Jt-PC_Electric Rev Req Model (2009 GRC) Rebuttal REmoval of New  WH Solar AdjustMI_DEM-WP(C) ENERG10C--ctn Mid-C_042010 2010GRC" xfId="1949"/>
    <cellStyle name="_Book2_Power Costs - Comparison bx Rbtl-Staff-Jt-PC_Electric Rev Req Model (2009 GRC) Revised 01-18-2010" xfId="1950"/>
    <cellStyle name="_Book2_Power Costs - Comparison bx Rbtl-Staff-Jt-PC_Electric Rev Req Model (2009 GRC) Revised 01-18-2010 2" xfId="1951"/>
    <cellStyle name="_Book2_Power Costs - Comparison bx Rbtl-Staff-Jt-PC_Electric Rev Req Model (2009 GRC) Revised 01-18-2010 2 2" xfId="1952"/>
    <cellStyle name="_Book2_Power Costs - Comparison bx Rbtl-Staff-Jt-PC_Electric Rev Req Model (2009 GRC) Revised 01-18-2010 3" xfId="1953"/>
    <cellStyle name="_Book2_Power Costs - Comparison bx Rbtl-Staff-Jt-PC_Electric Rev Req Model (2009 GRC) Revised 01-18-2010_DEM-WP(C) ENERG10C--ctn Mid-C_042010 2010GRC" xfId="1954"/>
    <cellStyle name="_Book2_Power Costs - Comparison bx Rbtl-Staff-Jt-PC_Final Order Electric EXHIBIT A-1" xfId="1955"/>
    <cellStyle name="_Book2_Power Costs - Comparison bx Rbtl-Staff-Jt-PC_Final Order Electric EXHIBIT A-1 2" xfId="1956"/>
    <cellStyle name="_Book2_Rebuttal Power Costs" xfId="1957"/>
    <cellStyle name="_Book2_Rebuttal Power Costs 2" xfId="1958"/>
    <cellStyle name="_Book2_Rebuttal Power Costs 2 2" xfId="1959"/>
    <cellStyle name="_Book2_Rebuttal Power Costs 3" xfId="1960"/>
    <cellStyle name="_Book2_Rebuttal Power Costs_Adj Bench DR 3 for Initial Briefs (Electric)" xfId="1961"/>
    <cellStyle name="_Book2_Rebuttal Power Costs_Adj Bench DR 3 for Initial Briefs (Electric) 2" xfId="1962"/>
    <cellStyle name="_Book2_Rebuttal Power Costs_Adj Bench DR 3 for Initial Briefs (Electric) 2 2" xfId="1963"/>
    <cellStyle name="_Book2_Rebuttal Power Costs_Adj Bench DR 3 for Initial Briefs (Electric) 3" xfId="1964"/>
    <cellStyle name="_Book2_Rebuttal Power Costs_Adj Bench DR 3 for Initial Briefs (Electric)_DEM-WP(C) ENERG10C--ctn Mid-C_042010 2010GRC" xfId="1965"/>
    <cellStyle name="_Book2_Rebuttal Power Costs_DEM-WP(C) ENERG10C--ctn Mid-C_042010 2010GRC" xfId="1966"/>
    <cellStyle name="_Book2_Rebuttal Power Costs_Electric Rev Req Model (2009 GRC) Rebuttal" xfId="1967"/>
    <cellStyle name="_Book2_Rebuttal Power Costs_Electric Rev Req Model (2009 GRC) Rebuttal 2" xfId="1968"/>
    <cellStyle name="_Book2_Rebuttal Power Costs_Electric Rev Req Model (2009 GRC) Rebuttal REmoval of New  WH Solar AdjustMI" xfId="1969"/>
    <cellStyle name="_Book2_Rebuttal Power Costs_Electric Rev Req Model (2009 GRC) Rebuttal REmoval of New  WH Solar AdjustMI 2" xfId="1970"/>
    <cellStyle name="_Book2_Rebuttal Power Costs_Electric Rev Req Model (2009 GRC) Rebuttal REmoval of New  WH Solar AdjustMI 2 2" xfId="1971"/>
    <cellStyle name="_Book2_Rebuttal Power Costs_Electric Rev Req Model (2009 GRC) Rebuttal REmoval of New  WH Solar AdjustMI 3" xfId="1972"/>
    <cellStyle name="_Book2_Rebuttal Power Costs_Electric Rev Req Model (2009 GRC) Rebuttal REmoval of New  WH Solar AdjustMI_DEM-WP(C) ENERG10C--ctn Mid-C_042010 2010GRC" xfId="1973"/>
    <cellStyle name="_Book2_Rebuttal Power Costs_Electric Rev Req Model (2009 GRC) Revised 01-18-2010" xfId="1974"/>
    <cellStyle name="_Book2_Rebuttal Power Costs_Electric Rev Req Model (2009 GRC) Revised 01-18-2010 2" xfId="1975"/>
    <cellStyle name="_Book2_Rebuttal Power Costs_Electric Rev Req Model (2009 GRC) Revised 01-18-2010 2 2" xfId="1976"/>
    <cellStyle name="_Book2_Rebuttal Power Costs_Electric Rev Req Model (2009 GRC) Revised 01-18-2010 3" xfId="1977"/>
    <cellStyle name="_Book2_Rebuttal Power Costs_Electric Rev Req Model (2009 GRC) Revised 01-18-2010_DEM-WP(C) ENERG10C--ctn Mid-C_042010 2010GRC" xfId="1978"/>
    <cellStyle name="_Book2_Rebuttal Power Costs_Final Order Electric EXHIBIT A-1" xfId="1979"/>
    <cellStyle name="_Book2_Rebuttal Power Costs_Final Order Electric EXHIBIT A-1 2" xfId="1980"/>
    <cellStyle name="_Book2_Wind Integration 10GRC" xfId="1981"/>
    <cellStyle name="_Book2_Wind Integration 10GRC 2" xfId="1982"/>
    <cellStyle name="_Book2_Wind Integration 10GRC 2 2" xfId="1983"/>
    <cellStyle name="_Book2_Wind Integration 10GRC 3" xfId="1984"/>
    <cellStyle name="_Book2_Wind Integration 10GRC_DEM-WP(C) ENERG10C--ctn Mid-C_042010 2010GRC" xfId="1985"/>
    <cellStyle name="_Book3" xfId="1986"/>
    <cellStyle name="_Book5" xfId="1987"/>
    <cellStyle name="_Book5 2" xfId="1988"/>
    <cellStyle name="_Book5 2 2" xfId="1989"/>
    <cellStyle name="_Book5 3" xfId="1990"/>
    <cellStyle name="_Book5 3 2" xfId="1991"/>
    <cellStyle name="_Book5 4" xfId="1992"/>
    <cellStyle name="_Book5 4 2" xfId="1993"/>
    <cellStyle name="_Book5 5" xfId="1994"/>
    <cellStyle name="_Book5_4 31E Reg Asset  Liab and EXH D" xfId="1995"/>
    <cellStyle name="_Book5_4 31E Reg Asset  Liab and EXH D _ Aug 10 Filing (2)" xfId="1996"/>
    <cellStyle name="_Book5_Chelan PUD Power Costs (8-10)" xfId="1997"/>
    <cellStyle name="_Book5_Chelan PUD Power Costs (8-10) 2" xfId="1998"/>
    <cellStyle name="_Book5_compare wind integration" xfId="1999"/>
    <cellStyle name="_Book5_DEM-WP(C) Chelan Power Costs" xfId="2000"/>
    <cellStyle name="_Book5_DEM-WP(C) Chelan Power Costs 2" xfId="2001"/>
    <cellStyle name="_Book5_DEM-WP(C) Costs Not In AURORA 2010GRC As Filed" xfId="2002"/>
    <cellStyle name="_Book5_DEM-WP(C) Costs Not In AURORA 2010GRC As Filed 2" xfId="2003"/>
    <cellStyle name="_Book5_DEM-WP(C) Costs Not In AURORA 2010GRC As Filed 2 2" xfId="2004"/>
    <cellStyle name="_Book5_DEM-WP(C) Costs Not In AURORA 2010GRC As Filed 2 3" xfId="2005"/>
    <cellStyle name="_Book5_DEM-WP(C) Costs Not In AURORA 2010GRC As Filed 3" xfId="2006"/>
    <cellStyle name="_Book5_DEM-WP(C) Costs Not In AURORA 2010GRC As Filed 3 2" xfId="2007"/>
    <cellStyle name="_Book5_DEM-WP(C) Costs Not In AURORA 2010GRC As Filed 4" xfId="2008"/>
    <cellStyle name="_Book5_DEM-WP(C) Costs Not In AURORA 2010GRC As Filed 4 2" xfId="2009"/>
    <cellStyle name="_Book5_DEM-WP(C) Costs Not In AURORA 2010GRC As Filed 5" xfId="2010"/>
    <cellStyle name="_Book5_DEM-WP(C) Costs Not In AURORA 2010GRC As Filed 5 2" xfId="2011"/>
    <cellStyle name="_Book5_DEM-WP(C) Costs Not In AURORA 2010GRC As Filed 6" xfId="2012"/>
    <cellStyle name="_Book5_DEM-WP(C) Costs Not In AURORA 2010GRC As Filed 6 2" xfId="2013"/>
    <cellStyle name="_Book5_DEM-WP(C) Costs Not In AURORA 2010GRC As Filed_DEM-WP(C) ENERG10C--ctn Mid-C_042010 2010GRC" xfId="2014"/>
    <cellStyle name="_Book5_DEM-WP(C) Gas Transport 2010GRC" xfId="2015"/>
    <cellStyle name="_Book5_DEM-WP(C) Gas Transport 2010GRC 2" xfId="2016"/>
    <cellStyle name="_Book5_NIM Summary" xfId="2017"/>
    <cellStyle name="_Book5_NIM Summary 09GRC" xfId="2018"/>
    <cellStyle name="_Book5_NIM Summary 10" xfId="2019"/>
    <cellStyle name="_Book5_NIM Summary 11" xfId="2020"/>
    <cellStyle name="_Book5_NIM Summary 12" xfId="2021"/>
    <cellStyle name="_Book5_NIM Summary 13" xfId="2022"/>
    <cellStyle name="_Book5_NIM Summary 14" xfId="2023"/>
    <cellStyle name="_Book5_NIM Summary 15" xfId="2024"/>
    <cellStyle name="_Book5_NIM Summary 16" xfId="2025"/>
    <cellStyle name="_Book5_NIM Summary 17" xfId="2026"/>
    <cellStyle name="_Book5_NIM Summary 18" xfId="2027"/>
    <cellStyle name="_Book5_NIM Summary 19" xfId="2028"/>
    <cellStyle name="_Book5_NIM Summary 2" xfId="2029"/>
    <cellStyle name="_Book5_NIM Summary 2 2" xfId="2030"/>
    <cellStyle name="_Book5_NIM Summary 20" xfId="2031"/>
    <cellStyle name="_Book5_NIM Summary 21" xfId="2032"/>
    <cellStyle name="_Book5_NIM Summary 22" xfId="2033"/>
    <cellStyle name="_Book5_NIM Summary 23" xfId="2034"/>
    <cellStyle name="_Book5_NIM Summary 24" xfId="2035"/>
    <cellStyle name="_Book5_NIM Summary 25" xfId="2036"/>
    <cellStyle name="_Book5_NIM Summary 26" xfId="2037"/>
    <cellStyle name="_Book5_NIM Summary 27" xfId="2038"/>
    <cellStyle name="_Book5_NIM Summary 28" xfId="2039"/>
    <cellStyle name="_Book5_NIM Summary 29" xfId="2040"/>
    <cellStyle name="_Book5_NIM Summary 3" xfId="2041"/>
    <cellStyle name="_Book5_NIM Summary 30" xfId="2042"/>
    <cellStyle name="_Book5_NIM Summary 31" xfId="2043"/>
    <cellStyle name="_Book5_NIM Summary 32" xfId="2044"/>
    <cellStyle name="_Book5_NIM Summary 33" xfId="2045"/>
    <cellStyle name="_Book5_NIM Summary 34" xfId="2046"/>
    <cellStyle name="_Book5_NIM Summary 35" xfId="2047"/>
    <cellStyle name="_Book5_NIM Summary 36" xfId="2048"/>
    <cellStyle name="_Book5_NIM Summary 37" xfId="2049"/>
    <cellStyle name="_Book5_NIM Summary 38" xfId="2050"/>
    <cellStyle name="_Book5_NIM Summary 39" xfId="2051"/>
    <cellStyle name="_Book5_NIM Summary 4" xfId="2052"/>
    <cellStyle name="_Book5_NIM Summary 40" xfId="2053"/>
    <cellStyle name="_Book5_NIM Summary 41" xfId="2054"/>
    <cellStyle name="_Book5_NIM Summary 42" xfId="2055"/>
    <cellStyle name="_Book5_NIM Summary 43" xfId="2056"/>
    <cellStyle name="_Book5_NIM Summary 44" xfId="2057"/>
    <cellStyle name="_Book5_NIM Summary 45" xfId="2058"/>
    <cellStyle name="_Book5_NIM Summary 46" xfId="2059"/>
    <cellStyle name="_Book5_NIM Summary 47" xfId="2060"/>
    <cellStyle name="_Book5_NIM Summary 48" xfId="2061"/>
    <cellStyle name="_Book5_NIM Summary 49" xfId="2062"/>
    <cellStyle name="_Book5_NIM Summary 5" xfId="2063"/>
    <cellStyle name="_Book5_NIM Summary 50" xfId="2064"/>
    <cellStyle name="_Book5_NIM Summary 51" xfId="2065"/>
    <cellStyle name="_Book5_NIM Summary 52" xfId="2066"/>
    <cellStyle name="_Book5_NIM Summary 6" xfId="2067"/>
    <cellStyle name="_Book5_NIM Summary 7" xfId="2068"/>
    <cellStyle name="_Book5_NIM Summary 8" xfId="2069"/>
    <cellStyle name="_Book5_NIM Summary 9" xfId="2070"/>
    <cellStyle name="_Book5_NIM Summary_DEM-WP(C) ENERG10C--ctn Mid-C_042010 2010GRC" xfId="2071"/>
    <cellStyle name="_Book5_PCA 9 -  Exhibit D April 2010 (3)" xfId="2072"/>
    <cellStyle name="_Book5_Reconciliation" xfId="2073"/>
    <cellStyle name="_Book5_Reconciliation 2" xfId="2074"/>
    <cellStyle name="_Book5_Reconciliation 2 2" xfId="2075"/>
    <cellStyle name="_Book5_Reconciliation 2 3" xfId="2076"/>
    <cellStyle name="_Book5_Reconciliation 3" xfId="2077"/>
    <cellStyle name="_Book5_Reconciliation 3 2" xfId="2078"/>
    <cellStyle name="_Book5_Reconciliation 4" xfId="2079"/>
    <cellStyle name="_Book5_Reconciliation 4 2" xfId="2080"/>
    <cellStyle name="_Book5_Reconciliation 5" xfId="2081"/>
    <cellStyle name="_Book5_Reconciliation 5 2" xfId="2082"/>
    <cellStyle name="_Book5_Reconciliation 6" xfId="2083"/>
    <cellStyle name="_Book5_Reconciliation 6 2" xfId="2084"/>
    <cellStyle name="_Book5_Reconciliation_DEM-WP(C) ENERG10C--ctn Mid-C_042010 2010GRC" xfId="2085"/>
    <cellStyle name="_Book5_Wind Integration 10GRC" xfId="2086"/>
    <cellStyle name="_Book5_Wind Integration 10GRC 2" xfId="2087"/>
    <cellStyle name="_Book5_Wind Integration 10GRC 2 2" xfId="2088"/>
    <cellStyle name="_Book5_Wind Integration 10GRC 3" xfId="2089"/>
    <cellStyle name="_Book5_Wind Integration 10GRC_DEM-WP(C) ENERG10C--ctn Mid-C_042010 2010GRC" xfId="2090"/>
    <cellStyle name="_BPA NOS" xfId="2091"/>
    <cellStyle name="_BPA NOS 2" xfId="2092"/>
    <cellStyle name="_BPA NOS 2 2" xfId="2093"/>
    <cellStyle name="_BPA NOS 2 3" xfId="2094"/>
    <cellStyle name="_BPA NOS 3" xfId="2095"/>
    <cellStyle name="_BPA NOS 3 2" xfId="2096"/>
    <cellStyle name="_BPA NOS 4" xfId="2097"/>
    <cellStyle name="_BPA NOS 4 2" xfId="2098"/>
    <cellStyle name="_BPA NOS 5" xfId="2099"/>
    <cellStyle name="_BPA NOS 5 2" xfId="2100"/>
    <cellStyle name="_BPA NOS 6" xfId="2101"/>
    <cellStyle name="_BPA NOS 6 2" xfId="2102"/>
    <cellStyle name="_BPA NOS_DEM-WP(C) Chelan Power Costs" xfId="2103"/>
    <cellStyle name="_BPA NOS_DEM-WP(C) Chelan Power Costs 2" xfId="2104"/>
    <cellStyle name="_BPA NOS_DEM-WP(C) ENERG10C--ctn Mid-C_042010 2010GRC" xfId="2105"/>
    <cellStyle name="_BPA NOS_DEM-WP(C) Gas Transport 2010GRC" xfId="2106"/>
    <cellStyle name="_BPA NOS_DEM-WP(C) Gas Transport 2010GRC 2" xfId="2107"/>
    <cellStyle name="_BPA NOS_DEM-WP(C) Wind Integration Summary 2010GRC" xfId="2108"/>
    <cellStyle name="_BPA NOS_DEM-WP(C) Wind Integration Summary 2010GRC 2" xfId="2109"/>
    <cellStyle name="_BPA NOS_DEM-WP(C) Wind Integration Summary 2010GRC 2 2" xfId="2110"/>
    <cellStyle name="_BPA NOS_DEM-WP(C) Wind Integration Summary 2010GRC 3" xfId="2111"/>
    <cellStyle name="_BPA NOS_DEM-WP(C) Wind Integration Summary 2010GRC_DEM-WP(C) ENERG10C--ctn Mid-C_042010 2010GRC" xfId="2112"/>
    <cellStyle name="_BPA NOS_NIM Summary" xfId="2113"/>
    <cellStyle name="_BPA NOS_NIM Summary 2" xfId="2114"/>
    <cellStyle name="_BPA NOS_NIM Summary 2 2" xfId="2115"/>
    <cellStyle name="_BPA NOS_NIM Summary 3" xfId="2116"/>
    <cellStyle name="_BPA NOS_NIM Summary_DEM-WP(C) ENERG10C--ctn Mid-C_042010 2010GRC" xfId="2117"/>
    <cellStyle name="_Chelan Debt Forecast 12.19.05" xfId="2118"/>
    <cellStyle name="_Chelan Debt Forecast 12.19.05 2" xfId="2119"/>
    <cellStyle name="_Chelan Debt Forecast 12.19.05 2 2" xfId="2120"/>
    <cellStyle name="_Chelan Debt Forecast 12.19.05 2 2 2" xfId="2121"/>
    <cellStyle name="_Chelan Debt Forecast 12.19.05 2 3" xfId="2122"/>
    <cellStyle name="_Chelan Debt Forecast 12.19.05 3" xfId="2123"/>
    <cellStyle name="_Chelan Debt Forecast 12.19.05 3 2" xfId="2124"/>
    <cellStyle name="_Chelan Debt Forecast 12.19.05 4" xfId="2125"/>
    <cellStyle name="_Chelan Debt Forecast 12.19.05 4 2" xfId="2126"/>
    <cellStyle name="_Chelan Debt Forecast 12.19.05 4 3" xfId="2127"/>
    <cellStyle name="_Chelan Debt Forecast 12.19.05 5" xfId="2128"/>
    <cellStyle name="_Chelan Debt Forecast 12.19.05 5 2" xfId="2129"/>
    <cellStyle name="_Chelan Debt Forecast 12.19.05 5 3" xfId="2130"/>
    <cellStyle name="_Chelan Debt Forecast 12.19.05 6" xfId="2131"/>
    <cellStyle name="_Chelan Debt Forecast 12.19.05 6 2" xfId="2132"/>
    <cellStyle name="_Chelan Debt Forecast 12.19.05 7" xfId="2133"/>
    <cellStyle name="_Chelan Debt Forecast 12.19.05 7 2" xfId="2134"/>
    <cellStyle name="_Chelan Debt Forecast 12.19.05 8" xfId="2135"/>
    <cellStyle name="_Chelan Debt Forecast 12.19.05 8 2" xfId="2136"/>
    <cellStyle name="_Chelan Debt Forecast 12.19.05_(C) WHE Proforma with ITC cash grant 10 Yr Amort_for deferral_102809" xfId="2137"/>
    <cellStyle name="_Chelan Debt Forecast 12.19.05_(C) WHE Proforma with ITC cash grant 10 Yr Amort_for deferral_102809 2" xfId="2138"/>
    <cellStyle name="_Chelan Debt Forecast 12.19.05_(C) WHE Proforma with ITC cash grant 10 Yr Amort_for deferral_102809 2 2" xfId="2139"/>
    <cellStyle name="_Chelan Debt Forecast 12.19.05_(C) WHE Proforma with ITC cash grant 10 Yr Amort_for deferral_102809 3" xfId="2140"/>
    <cellStyle name="_Chelan Debt Forecast 12.19.05_(C) WHE Proforma with ITC cash grant 10 Yr Amort_for deferral_102809_16.07E Wild Horse Wind Expansionwrkingfile" xfId="2141"/>
    <cellStyle name="_Chelan Debt Forecast 12.19.05_(C) WHE Proforma with ITC cash grant 10 Yr Amort_for deferral_102809_16.07E Wild Horse Wind Expansionwrkingfile 2" xfId="2142"/>
    <cellStyle name="_Chelan Debt Forecast 12.19.05_(C) WHE Proforma with ITC cash grant 10 Yr Amort_for deferral_102809_16.07E Wild Horse Wind Expansionwrkingfile 2 2" xfId="2143"/>
    <cellStyle name="_Chelan Debt Forecast 12.19.05_(C) WHE Proforma with ITC cash grant 10 Yr Amort_for deferral_102809_16.07E Wild Horse Wind Expansionwrkingfile 3" xfId="2144"/>
    <cellStyle name="_Chelan Debt Forecast 12.19.05_(C) WHE Proforma with ITC cash grant 10 Yr Amort_for deferral_102809_16.07E Wild Horse Wind Expansionwrkingfile SF" xfId="2145"/>
    <cellStyle name="_Chelan Debt Forecast 12.19.05_(C) WHE Proforma with ITC cash grant 10 Yr Amort_for deferral_102809_16.07E Wild Horse Wind Expansionwrkingfile SF 2" xfId="2146"/>
    <cellStyle name="_Chelan Debt Forecast 12.19.05_(C) WHE Proforma with ITC cash grant 10 Yr Amort_for deferral_102809_16.07E Wild Horse Wind Expansionwrkingfile SF 2 2" xfId="2147"/>
    <cellStyle name="_Chelan Debt Forecast 12.19.05_(C) WHE Proforma with ITC cash grant 10 Yr Amort_for deferral_102809_16.07E Wild Horse Wind Expansionwrkingfile SF 3" xfId="2148"/>
    <cellStyle name="_Chelan Debt Forecast 12.19.05_(C) WHE Proforma with ITC cash grant 10 Yr Amort_for deferral_102809_16.07E Wild Horse Wind Expansionwrkingfile SF_DEM-WP(C) ENERG10C--ctn Mid-C_042010 2010GRC" xfId="2149"/>
    <cellStyle name="_Chelan Debt Forecast 12.19.05_(C) WHE Proforma with ITC cash grant 10 Yr Amort_for deferral_102809_16.07E Wild Horse Wind Expansionwrkingfile_DEM-WP(C) ENERG10C--ctn Mid-C_042010 2010GRC" xfId="2150"/>
    <cellStyle name="_Chelan Debt Forecast 12.19.05_(C) WHE Proforma with ITC cash grant 10 Yr Amort_for deferral_102809_16.37E Wild Horse Expansion DeferralRevwrkingfile SF" xfId="2151"/>
    <cellStyle name="_Chelan Debt Forecast 12.19.05_(C) WHE Proforma with ITC cash grant 10 Yr Amort_for deferral_102809_16.37E Wild Horse Expansion DeferralRevwrkingfile SF 2" xfId="2152"/>
    <cellStyle name="_Chelan Debt Forecast 12.19.05_(C) WHE Proforma with ITC cash grant 10 Yr Amort_for deferral_102809_16.37E Wild Horse Expansion DeferralRevwrkingfile SF 2 2" xfId="2153"/>
    <cellStyle name="_Chelan Debt Forecast 12.19.05_(C) WHE Proforma with ITC cash grant 10 Yr Amort_for deferral_102809_16.37E Wild Horse Expansion DeferralRevwrkingfile SF 3" xfId="2154"/>
    <cellStyle name="_Chelan Debt Forecast 12.19.05_(C) WHE Proforma with ITC cash grant 10 Yr Amort_for deferral_102809_16.37E Wild Horse Expansion DeferralRevwrkingfile SF_DEM-WP(C) ENERG10C--ctn Mid-C_042010 2010GRC" xfId="2155"/>
    <cellStyle name="_Chelan Debt Forecast 12.19.05_(C) WHE Proforma with ITC cash grant 10 Yr Amort_for deferral_102809_DEM-WP(C) ENERG10C--ctn Mid-C_042010 2010GRC" xfId="2156"/>
    <cellStyle name="_Chelan Debt Forecast 12.19.05_(C) WHE Proforma with ITC cash grant 10 Yr Amort_for rebuttal_120709" xfId="2157"/>
    <cellStyle name="_Chelan Debt Forecast 12.19.05_(C) WHE Proforma with ITC cash grant 10 Yr Amort_for rebuttal_120709 2" xfId="2158"/>
    <cellStyle name="_Chelan Debt Forecast 12.19.05_(C) WHE Proforma with ITC cash grant 10 Yr Amort_for rebuttal_120709 2 2" xfId="2159"/>
    <cellStyle name="_Chelan Debt Forecast 12.19.05_(C) WHE Proforma with ITC cash grant 10 Yr Amort_for rebuttal_120709 3" xfId="2160"/>
    <cellStyle name="_Chelan Debt Forecast 12.19.05_(C) WHE Proforma with ITC cash grant 10 Yr Amort_for rebuttal_120709_DEM-WP(C) ENERG10C--ctn Mid-C_042010 2010GRC" xfId="2161"/>
    <cellStyle name="_Chelan Debt Forecast 12.19.05_04.07E Wild Horse Wind Expansion" xfId="2162"/>
    <cellStyle name="_Chelan Debt Forecast 12.19.05_04.07E Wild Horse Wind Expansion 2" xfId="2163"/>
    <cellStyle name="_Chelan Debt Forecast 12.19.05_04.07E Wild Horse Wind Expansion 2 2" xfId="2164"/>
    <cellStyle name="_Chelan Debt Forecast 12.19.05_04.07E Wild Horse Wind Expansion 3" xfId="2165"/>
    <cellStyle name="_Chelan Debt Forecast 12.19.05_04.07E Wild Horse Wind Expansion_16.07E Wild Horse Wind Expansionwrkingfile" xfId="2166"/>
    <cellStyle name="_Chelan Debt Forecast 12.19.05_04.07E Wild Horse Wind Expansion_16.07E Wild Horse Wind Expansionwrkingfile 2" xfId="2167"/>
    <cellStyle name="_Chelan Debt Forecast 12.19.05_04.07E Wild Horse Wind Expansion_16.07E Wild Horse Wind Expansionwrkingfile 2 2" xfId="2168"/>
    <cellStyle name="_Chelan Debt Forecast 12.19.05_04.07E Wild Horse Wind Expansion_16.07E Wild Horse Wind Expansionwrkingfile 3" xfId="2169"/>
    <cellStyle name="_Chelan Debt Forecast 12.19.05_04.07E Wild Horse Wind Expansion_16.07E Wild Horse Wind Expansionwrkingfile SF" xfId="2170"/>
    <cellStyle name="_Chelan Debt Forecast 12.19.05_04.07E Wild Horse Wind Expansion_16.07E Wild Horse Wind Expansionwrkingfile SF 2" xfId="2171"/>
    <cellStyle name="_Chelan Debt Forecast 12.19.05_04.07E Wild Horse Wind Expansion_16.07E Wild Horse Wind Expansionwrkingfile SF 2 2" xfId="2172"/>
    <cellStyle name="_Chelan Debt Forecast 12.19.05_04.07E Wild Horse Wind Expansion_16.07E Wild Horse Wind Expansionwrkingfile SF 3" xfId="2173"/>
    <cellStyle name="_Chelan Debt Forecast 12.19.05_04.07E Wild Horse Wind Expansion_16.07E Wild Horse Wind Expansionwrkingfile SF_DEM-WP(C) ENERG10C--ctn Mid-C_042010 2010GRC" xfId="2174"/>
    <cellStyle name="_Chelan Debt Forecast 12.19.05_04.07E Wild Horse Wind Expansion_16.07E Wild Horse Wind Expansionwrkingfile_DEM-WP(C) ENERG10C--ctn Mid-C_042010 2010GRC" xfId="2175"/>
    <cellStyle name="_Chelan Debt Forecast 12.19.05_04.07E Wild Horse Wind Expansion_16.37E Wild Horse Expansion DeferralRevwrkingfile SF" xfId="2176"/>
    <cellStyle name="_Chelan Debt Forecast 12.19.05_04.07E Wild Horse Wind Expansion_16.37E Wild Horse Expansion DeferralRevwrkingfile SF 2" xfId="2177"/>
    <cellStyle name="_Chelan Debt Forecast 12.19.05_04.07E Wild Horse Wind Expansion_16.37E Wild Horse Expansion DeferralRevwrkingfile SF 2 2" xfId="2178"/>
    <cellStyle name="_Chelan Debt Forecast 12.19.05_04.07E Wild Horse Wind Expansion_16.37E Wild Horse Expansion DeferralRevwrkingfile SF 3" xfId="2179"/>
    <cellStyle name="_Chelan Debt Forecast 12.19.05_04.07E Wild Horse Wind Expansion_16.37E Wild Horse Expansion DeferralRevwrkingfile SF_DEM-WP(C) ENERG10C--ctn Mid-C_042010 2010GRC" xfId="2180"/>
    <cellStyle name="_Chelan Debt Forecast 12.19.05_04.07E Wild Horse Wind Expansion_DEM-WP(C) ENERG10C--ctn Mid-C_042010 2010GRC" xfId="2181"/>
    <cellStyle name="_Chelan Debt Forecast 12.19.05_16.07E Wild Horse Wind Expansionwrkingfile" xfId="2182"/>
    <cellStyle name="_Chelan Debt Forecast 12.19.05_16.07E Wild Horse Wind Expansionwrkingfile 2" xfId="2183"/>
    <cellStyle name="_Chelan Debt Forecast 12.19.05_16.07E Wild Horse Wind Expansionwrkingfile 2 2" xfId="2184"/>
    <cellStyle name="_Chelan Debt Forecast 12.19.05_16.07E Wild Horse Wind Expansionwrkingfile 3" xfId="2185"/>
    <cellStyle name="_Chelan Debt Forecast 12.19.05_16.07E Wild Horse Wind Expansionwrkingfile SF" xfId="2186"/>
    <cellStyle name="_Chelan Debt Forecast 12.19.05_16.07E Wild Horse Wind Expansionwrkingfile SF 2" xfId="2187"/>
    <cellStyle name="_Chelan Debt Forecast 12.19.05_16.07E Wild Horse Wind Expansionwrkingfile SF 2 2" xfId="2188"/>
    <cellStyle name="_Chelan Debt Forecast 12.19.05_16.07E Wild Horse Wind Expansionwrkingfile SF 3" xfId="2189"/>
    <cellStyle name="_Chelan Debt Forecast 12.19.05_16.07E Wild Horse Wind Expansionwrkingfile SF_DEM-WP(C) ENERG10C--ctn Mid-C_042010 2010GRC" xfId="2190"/>
    <cellStyle name="_Chelan Debt Forecast 12.19.05_16.07E Wild Horse Wind Expansionwrkingfile_DEM-WP(C) ENERG10C--ctn Mid-C_042010 2010GRC" xfId="2191"/>
    <cellStyle name="_Chelan Debt Forecast 12.19.05_16.37E Wild Horse Expansion DeferralRevwrkingfile SF" xfId="2192"/>
    <cellStyle name="_Chelan Debt Forecast 12.19.05_16.37E Wild Horse Expansion DeferralRevwrkingfile SF 2" xfId="2193"/>
    <cellStyle name="_Chelan Debt Forecast 12.19.05_16.37E Wild Horse Expansion DeferralRevwrkingfile SF 2 2" xfId="2194"/>
    <cellStyle name="_Chelan Debt Forecast 12.19.05_16.37E Wild Horse Expansion DeferralRevwrkingfile SF 3" xfId="2195"/>
    <cellStyle name="_Chelan Debt Forecast 12.19.05_16.37E Wild Horse Expansion DeferralRevwrkingfile SF_DEM-WP(C) ENERG10C--ctn Mid-C_042010 2010GRC" xfId="2196"/>
    <cellStyle name="_Chelan Debt Forecast 12.19.05_2009 Compliance Filing PCA Exhibits for GRC" xfId="2197"/>
    <cellStyle name="_Chelan Debt Forecast 12.19.05_2009 Compliance Filing PCA Exhibits for GRC 2" xfId="2198"/>
    <cellStyle name="_Chelan Debt Forecast 12.19.05_2009 GRC Compl Filing - Exhibit D" xfId="2199"/>
    <cellStyle name="_Chelan Debt Forecast 12.19.05_2009 GRC Compl Filing - Exhibit D 2" xfId="2200"/>
    <cellStyle name="_Chelan Debt Forecast 12.19.05_2009 GRC Compl Filing - Exhibit D 2 2" xfId="2201"/>
    <cellStyle name="_Chelan Debt Forecast 12.19.05_2009 GRC Compl Filing - Exhibit D 3" xfId="2202"/>
    <cellStyle name="_Chelan Debt Forecast 12.19.05_2009 GRC Compl Filing - Exhibit D_DEM-WP(C) ENERG10C--ctn Mid-C_042010 2010GRC" xfId="2203"/>
    <cellStyle name="_Chelan Debt Forecast 12.19.05_3.01 Income Statement" xfId="2204"/>
    <cellStyle name="_Chelan Debt Forecast 12.19.05_4 31 Regulatory Assets and Liabilities  7 06- Exhibit D" xfId="2205"/>
    <cellStyle name="_Chelan Debt Forecast 12.19.05_4 31 Regulatory Assets and Liabilities  7 06- Exhibit D 2" xfId="2206"/>
    <cellStyle name="_Chelan Debt Forecast 12.19.05_4 31 Regulatory Assets and Liabilities  7 06- Exhibit D 2 2" xfId="2207"/>
    <cellStyle name="_Chelan Debt Forecast 12.19.05_4 31 Regulatory Assets and Liabilities  7 06- Exhibit D 2 2 2" xfId="2208"/>
    <cellStyle name="_Chelan Debt Forecast 12.19.05_4 31 Regulatory Assets and Liabilities  7 06- Exhibit D 3" xfId="2209"/>
    <cellStyle name="_Chelan Debt Forecast 12.19.05_4 31 Regulatory Assets and Liabilities  7 06- Exhibit D_DEM-WP(C) ENERG10C--ctn Mid-C_042010 2010GRC" xfId="2210"/>
    <cellStyle name="_Chelan Debt Forecast 12.19.05_4 31 Regulatory Assets and Liabilities  7 06- Exhibit D_NIM Summary" xfId="2211"/>
    <cellStyle name="_Chelan Debt Forecast 12.19.05_4 31 Regulatory Assets and Liabilities  7 06- Exhibit D_NIM Summary 2" xfId="2212"/>
    <cellStyle name="_Chelan Debt Forecast 12.19.05_4 31 Regulatory Assets and Liabilities  7 06- Exhibit D_NIM Summary 2 2" xfId="2213"/>
    <cellStyle name="_Chelan Debt Forecast 12.19.05_4 31 Regulatory Assets and Liabilities  7 06- Exhibit D_NIM Summary 3" xfId="2214"/>
    <cellStyle name="_Chelan Debt Forecast 12.19.05_4 31 Regulatory Assets and Liabilities  7 06- Exhibit D_NIM Summary_DEM-WP(C) ENERG10C--ctn Mid-C_042010 2010GRC" xfId="2215"/>
    <cellStyle name="_Chelan Debt Forecast 12.19.05_4 31 Regulatory Assets and Liabilities  7 06- Exhibit D_NIM+O&amp;M" xfId="2216"/>
    <cellStyle name="_Chelan Debt Forecast 12.19.05_4 31 Regulatory Assets and Liabilities  7 06- Exhibit D_NIM+O&amp;M Monthly" xfId="2217"/>
    <cellStyle name="_Chelan Debt Forecast 12.19.05_4 31E Reg Asset  Liab and EXH D" xfId="2218"/>
    <cellStyle name="_Chelan Debt Forecast 12.19.05_4 31E Reg Asset  Liab and EXH D _ Aug 10 Filing (2)" xfId="2219"/>
    <cellStyle name="_Chelan Debt Forecast 12.19.05_4 31E Reg Asset  Liab and EXH D _ Aug 10 Filing (2) 2" xfId="2220"/>
    <cellStyle name="_Chelan Debt Forecast 12.19.05_4 31E Reg Asset  Liab and EXH D 2" xfId="2221"/>
    <cellStyle name="_Chelan Debt Forecast 12.19.05_4 31E Reg Asset  Liab and EXH D 3" xfId="2222"/>
    <cellStyle name="_Chelan Debt Forecast 12.19.05_4 32 Regulatory Assets and Liabilities  7 06- Exhibit D" xfId="2223"/>
    <cellStyle name="_Chelan Debt Forecast 12.19.05_4 32 Regulatory Assets and Liabilities  7 06- Exhibit D 2" xfId="2224"/>
    <cellStyle name="_Chelan Debt Forecast 12.19.05_4 32 Regulatory Assets and Liabilities  7 06- Exhibit D 2 2" xfId="2225"/>
    <cellStyle name="_Chelan Debt Forecast 12.19.05_4 32 Regulatory Assets and Liabilities  7 06- Exhibit D 2 2 2" xfId="2226"/>
    <cellStyle name="_Chelan Debt Forecast 12.19.05_4 32 Regulatory Assets and Liabilities  7 06- Exhibit D 3" xfId="2227"/>
    <cellStyle name="_Chelan Debt Forecast 12.19.05_4 32 Regulatory Assets and Liabilities  7 06- Exhibit D_DEM-WP(C) ENERG10C--ctn Mid-C_042010 2010GRC" xfId="2228"/>
    <cellStyle name="_Chelan Debt Forecast 12.19.05_4 32 Regulatory Assets and Liabilities  7 06- Exhibit D_NIM Summary" xfId="2229"/>
    <cellStyle name="_Chelan Debt Forecast 12.19.05_4 32 Regulatory Assets and Liabilities  7 06- Exhibit D_NIM Summary 2" xfId="2230"/>
    <cellStyle name="_Chelan Debt Forecast 12.19.05_4 32 Regulatory Assets and Liabilities  7 06- Exhibit D_NIM Summary 2 2" xfId="2231"/>
    <cellStyle name="_Chelan Debt Forecast 12.19.05_4 32 Regulatory Assets and Liabilities  7 06- Exhibit D_NIM Summary 3" xfId="2232"/>
    <cellStyle name="_Chelan Debt Forecast 12.19.05_4 32 Regulatory Assets and Liabilities  7 06- Exhibit D_NIM Summary_DEM-WP(C) ENERG10C--ctn Mid-C_042010 2010GRC" xfId="2233"/>
    <cellStyle name="_Chelan Debt Forecast 12.19.05_4 32 Regulatory Assets and Liabilities  7 06- Exhibit D_NIM+O&amp;M" xfId="2234"/>
    <cellStyle name="_Chelan Debt Forecast 12.19.05_4 32 Regulatory Assets and Liabilities  7 06- Exhibit D_NIM+O&amp;M Monthly" xfId="2235"/>
    <cellStyle name="_Chelan Debt Forecast 12.19.05_AURORA Total New" xfId="2236"/>
    <cellStyle name="_Chelan Debt Forecast 12.19.05_AURORA Total New 2" xfId="2237"/>
    <cellStyle name="_Chelan Debt Forecast 12.19.05_AURORA Total New 2 2" xfId="2238"/>
    <cellStyle name="_Chelan Debt Forecast 12.19.05_AURORA Total New 3" xfId="2239"/>
    <cellStyle name="_Chelan Debt Forecast 12.19.05_Book2" xfId="2240"/>
    <cellStyle name="_Chelan Debt Forecast 12.19.05_Book2 2" xfId="2241"/>
    <cellStyle name="_Chelan Debt Forecast 12.19.05_Book2 2 2" xfId="2242"/>
    <cellStyle name="_Chelan Debt Forecast 12.19.05_Book2 3" xfId="2243"/>
    <cellStyle name="_Chelan Debt Forecast 12.19.05_Book2_Adj Bench DR 3 for Initial Briefs (Electric)" xfId="2244"/>
    <cellStyle name="_Chelan Debt Forecast 12.19.05_Book2_Adj Bench DR 3 for Initial Briefs (Electric) 2" xfId="2245"/>
    <cellStyle name="_Chelan Debt Forecast 12.19.05_Book2_Adj Bench DR 3 for Initial Briefs (Electric) 2 2" xfId="2246"/>
    <cellStyle name="_Chelan Debt Forecast 12.19.05_Book2_Adj Bench DR 3 for Initial Briefs (Electric) 3" xfId="2247"/>
    <cellStyle name="_Chelan Debt Forecast 12.19.05_Book2_Adj Bench DR 3 for Initial Briefs (Electric)_DEM-WP(C) ENERG10C--ctn Mid-C_042010 2010GRC" xfId="2248"/>
    <cellStyle name="_Chelan Debt Forecast 12.19.05_Book2_DEM-WP(C) ENERG10C--ctn Mid-C_042010 2010GRC" xfId="2249"/>
    <cellStyle name="_Chelan Debt Forecast 12.19.05_Book2_Electric Rev Req Model (2009 GRC) Rebuttal" xfId="2250"/>
    <cellStyle name="_Chelan Debt Forecast 12.19.05_Book2_Electric Rev Req Model (2009 GRC) Rebuttal 2" xfId="2251"/>
    <cellStyle name="_Chelan Debt Forecast 12.19.05_Book2_Electric Rev Req Model (2009 GRC) Rebuttal REmoval of New  WH Solar AdjustMI" xfId="2252"/>
    <cellStyle name="_Chelan Debt Forecast 12.19.05_Book2_Electric Rev Req Model (2009 GRC) Rebuttal REmoval of New  WH Solar AdjustMI 2" xfId="2253"/>
    <cellStyle name="_Chelan Debt Forecast 12.19.05_Book2_Electric Rev Req Model (2009 GRC) Rebuttal REmoval of New  WH Solar AdjustMI 2 2" xfId="2254"/>
    <cellStyle name="_Chelan Debt Forecast 12.19.05_Book2_Electric Rev Req Model (2009 GRC) Rebuttal REmoval of New  WH Solar AdjustMI 3" xfId="2255"/>
    <cellStyle name="_Chelan Debt Forecast 12.19.05_Book2_Electric Rev Req Model (2009 GRC) Rebuttal REmoval of New  WH Solar AdjustMI_DEM-WP(C) ENERG10C--ctn Mid-C_042010 2010GRC" xfId="2256"/>
    <cellStyle name="_Chelan Debt Forecast 12.19.05_Book2_Electric Rev Req Model (2009 GRC) Revised 01-18-2010" xfId="2257"/>
    <cellStyle name="_Chelan Debt Forecast 12.19.05_Book2_Electric Rev Req Model (2009 GRC) Revised 01-18-2010 2" xfId="2258"/>
    <cellStyle name="_Chelan Debt Forecast 12.19.05_Book2_Electric Rev Req Model (2009 GRC) Revised 01-18-2010 2 2" xfId="2259"/>
    <cellStyle name="_Chelan Debt Forecast 12.19.05_Book2_Electric Rev Req Model (2009 GRC) Revised 01-18-2010 3" xfId="2260"/>
    <cellStyle name="_Chelan Debt Forecast 12.19.05_Book2_Electric Rev Req Model (2009 GRC) Revised 01-18-2010_DEM-WP(C) ENERG10C--ctn Mid-C_042010 2010GRC" xfId="2261"/>
    <cellStyle name="_Chelan Debt Forecast 12.19.05_Book2_Final Order Electric EXHIBIT A-1" xfId="2262"/>
    <cellStyle name="_Chelan Debt Forecast 12.19.05_Book2_Final Order Electric EXHIBIT A-1 2" xfId="2263"/>
    <cellStyle name="_Chelan Debt Forecast 12.19.05_Book4" xfId="2264"/>
    <cellStyle name="_Chelan Debt Forecast 12.19.05_Book4 2" xfId="2265"/>
    <cellStyle name="_Chelan Debt Forecast 12.19.05_Book4 2 2" xfId="2266"/>
    <cellStyle name="_Chelan Debt Forecast 12.19.05_Book4 3" xfId="2267"/>
    <cellStyle name="_Chelan Debt Forecast 12.19.05_Book4_DEM-WP(C) ENERG10C--ctn Mid-C_042010 2010GRC" xfId="2268"/>
    <cellStyle name="_Chelan Debt Forecast 12.19.05_Book9" xfId="2269"/>
    <cellStyle name="_Chelan Debt Forecast 12.19.05_Book9 2" xfId="2270"/>
    <cellStyle name="_Chelan Debt Forecast 12.19.05_Book9 2 2" xfId="2271"/>
    <cellStyle name="_Chelan Debt Forecast 12.19.05_Book9 3" xfId="2272"/>
    <cellStyle name="_Chelan Debt Forecast 12.19.05_Book9_DEM-WP(C) ENERG10C--ctn Mid-C_042010 2010GRC" xfId="2273"/>
    <cellStyle name="_Chelan Debt Forecast 12.19.05_Check the Interest Calculation" xfId="2274"/>
    <cellStyle name="_Chelan Debt Forecast 12.19.05_Check the Interest Calculation_Scenario 1 REC vs PTC Offset" xfId="2275"/>
    <cellStyle name="_Chelan Debt Forecast 12.19.05_Check the Interest Calculation_Scenario 3" xfId="2276"/>
    <cellStyle name="_Chelan Debt Forecast 12.19.05_Chelan PUD Power Costs (8-10)" xfId="2277"/>
    <cellStyle name="_Chelan Debt Forecast 12.19.05_Chelan PUD Power Costs (8-10) 2" xfId="2278"/>
    <cellStyle name="_Chelan Debt Forecast 12.19.05_DEM-WP(C) Chelan Power Costs" xfId="2279"/>
    <cellStyle name="_Chelan Debt Forecast 12.19.05_DEM-WP(C) Chelan Power Costs 2" xfId="2280"/>
    <cellStyle name="_Chelan Debt Forecast 12.19.05_DEM-WP(C) ENERG10C--ctn Mid-C_042010 2010GRC" xfId="2281"/>
    <cellStyle name="_Chelan Debt Forecast 12.19.05_DEM-WP(C) Gas Transport 2010GRC" xfId="2282"/>
    <cellStyle name="_Chelan Debt Forecast 12.19.05_DEM-WP(C) Gas Transport 2010GRC 2" xfId="2283"/>
    <cellStyle name="_Chelan Debt Forecast 12.19.05_Exh A-1 resulting from UE-112050 effective Jan 1 2012" xfId="2284"/>
    <cellStyle name="_Chelan Debt Forecast 12.19.05_Exh G - Klamath Peaker PPA fr C Locke 2-12" xfId="2285"/>
    <cellStyle name="_Chelan Debt Forecast 12.19.05_Exhibit A-1 effective 4-1-11 fr S Free 12-11" xfId="2286"/>
    <cellStyle name="_Chelan Debt Forecast 12.19.05_Exhibit D fr R Gho 12-31-08" xfId="2287"/>
    <cellStyle name="_Chelan Debt Forecast 12.19.05_Exhibit D fr R Gho 12-31-08 2" xfId="2288"/>
    <cellStyle name="_Chelan Debt Forecast 12.19.05_Exhibit D fr R Gho 12-31-08 2 2" xfId="2289"/>
    <cellStyle name="_Chelan Debt Forecast 12.19.05_Exhibit D fr R Gho 12-31-08 3" xfId="2290"/>
    <cellStyle name="_Chelan Debt Forecast 12.19.05_Exhibit D fr R Gho 12-31-08 v2" xfId="2291"/>
    <cellStyle name="_Chelan Debt Forecast 12.19.05_Exhibit D fr R Gho 12-31-08 v2 2" xfId="2292"/>
    <cellStyle name="_Chelan Debt Forecast 12.19.05_Exhibit D fr R Gho 12-31-08 v2 2 2" xfId="2293"/>
    <cellStyle name="_Chelan Debt Forecast 12.19.05_Exhibit D fr R Gho 12-31-08 v2 3" xfId="2294"/>
    <cellStyle name="_Chelan Debt Forecast 12.19.05_Exhibit D fr R Gho 12-31-08 v2_DEM-WP(C) ENERG10C--ctn Mid-C_042010 2010GRC" xfId="2295"/>
    <cellStyle name="_Chelan Debt Forecast 12.19.05_Exhibit D fr R Gho 12-31-08 v2_NIM Summary" xfId="2296"/>
    <cellStyle name="_Chelan Debt Forecast 12.19.05_Exhibit D fr R Gho 12-31-08 v2_NIM Summary 2" xfId="2297"/>
    <cellStyle name="_Chelan Debt Forecast 12.19.05_Exhibit D fr R Gho 12-31-08 v2_NIM Summary 2 2" xfId="2298"/>
    <cellStyle name="_Chelan Debt Forecast 12.19.05_Exhibit D fr R Gho 12-31-08 v2_NIM Summary 3" xfId="2299"/>
    <cellStyle name="_Chelan Debt Forecast 12.19.05_Exhibit D fr R Gho 12-31-08 v2_NIM Summary_DEM-WP(C) ENERG10C--ctn Mid-C_042010 2010GRC" xfId="2300"/>
    <cellStyle name="_Chelan Debt Forecast 12.19.05_Exhibit D fr R Gho 12-31-08_DEM-WP(C) ENERG10C--ctn Mid-C_042010 2010GRC" xfId="2301"/>
    <cellStyle name="_Chelan Debt Forecast 12.19.05_Exhibit D fr R Gho 12-31-08_NIM Summary" xfId="2302"/>
    <cellStyle name="_Chelan Debt Forecast 12.19.05_Exhibit D fr R Gho 12-31-08_NIM Summary 2" xfId="2303"/>
    <cellStyle name="_Chelan Debt Forecast 12.19.05_Exhibit D fr R Gho 12-31-08_NIM Summary 2 2" xfId="2304"/>
    <cellStyle name="_Chelan Debt Forecast 12.19.05_Exhibit D fr R Gho 12-31-08_NIM Summary 3" xfId="2305"/>
    <cellStyle name="_Chelan Debt Forecast 12.19.05_Exhibit D fr R Gho 12-31-08_NIM Summary_DEM-WP(C) ENERG10C--ctn Mid-C_042010 2010GRC" xfId="2306"/>
    <cellStyle name="_Chelan Debt Forecast 12.19.05_Hopkins Ridge Prepaid Tran - Interest Earned RY 12ME Feb  '11" xfId="2307"/>
    <cellStyle name="_Chelan Debt Forecast 12.19.05_Hopkins Ridge Prepaid Tran - Interest Earned RY 12ME Feb  '11 2" xfId="2308"/>
    <cellStyle name="_Chelan Debt Forecast 12.19.05_Hopkins Ridge Prepaid Tran - Interest Earned RY 12ME Feb  '11 2 2" xfId="2309"/>
    <cellStyle name="_Chelan Debt Forecast 12.19.05_Hopkins Ridge Prepaid Tran - Interest Earned RY 12ME Feb  '11 3" xfId="2310"/>
    <cellStyle name="_Chelan Debt Forecast 12.19.05_Hopkins Ridge Prepaid Tran - Interest Earned RY 12ME Feb  '11_DEM-WP(C) ENERG10C--ctn Mid-C_042010 2010GRC" xfId="2311"/>
    <cellStyle name="_Chelan Debt Forecast 12.19.05_Hopkins Ridge Prepaid Tran - Interest Earned RY 12ME Feb  '11_NIM Summary" xfId="2312"/>
    <cellStyle name="_Chelan Debt Forecast 12.19.05_Hopkins Ridge Prepaid Tran - Interest Earned RY 12ME Feb  '11_NIM Summary 2" xfId="2313"/>
    <cellStyle name="_Chelan Debt Forecast 12.19.05_Hopkins Ridge Prepaid Tran - Interest Earned RY 12ME Feb  '11_NIM Summary 2 2" xfId="2314"/>
    <cellStyle name="_Chelan Debt Forecast 12.19.05_Hopkins Ridge Prepaid Tran - Interest Earned RY 12ME Feb  '11_NIM Summary 3" xfId="2315"/>
    <cellStyle name="_Chelan Debt Forecast 12.19.05_Hopkins Ridge Prepaid Tran - Interest Earned RY 12ME Feb  '11_NIM Summary_DEM-WP(C) ENERG10C--ctn Mid-C_042010 2010GRC" xfId="2316"/>
    <cellStyle name="_Chelan Debt Forecast 12.19.05_Hopkins Ridge Prepaid Tran - Interest Earned RY 12ME Feb  '11_Transmission Workbook for May BOD" xfId="2317"/>
    <cellStyle name="_Chelan Debt Forecast 12.19.05_Hopkins Ridge Prepaid Tran - Interest Earned RY 12ME Feb  '11_Transmission Workbook for May BOD 2" xfId="2318"/>
    <cellStyle name="_Chelan Debt Forecast 12.19.05_Hopkins Ridge Prepaid Tran - Interest Earned RY 12ME Feb  '11_Transmission Workbook for May BOD 2 2" xfId="2319"/>
    <cellStyle name="_Chelan Debt Forecast 12.19.05_Hopkins Ridge Prepaid Tran - Interest Earned RY 12ME Feb  '11_Transmission Workbook for May BOD 3" xfId="2320"/>
    <cellStyle name="_Chelan Debt Forecast 12.19.05_Hopkins Ridge Prepaid Tran - Interest Earned RY 12ME Feb  '11_Transmission Workbook for May BOD_DEM-WP(C) ENERG10C--ctn Mid-C_042010 2010GRC" xfId="2321"/>
    <cellStyle name="_Chelan Debt Forecast 12.19.05_LSRWEP LGIA like Acctg Petition Aug 2010" xfId="2322"/>
    <cellStyle name="_Chelan Debt Forecast 12.19.05_Mint Farm Generation BPA" xfId="2323"/>
    <cellStyle name="_Chelan Debt Forecast 12.19.05_NIM Summary" xfId="2324"/>
    <cellStyle name="_Chelan Debt Forecast 12.19.05_NIM Summary 09GRC" xfId="2325"/>
    <cellStyle name="_Chelan Debt Forecast 12.19.05_NIM Summary 09GRC 2" xfId="2326"/>
    <cellStyle name="_Chelan Debt Forecast 12.19.05_NIM Summary 09GRC 2 2" xfId="2327"/>
    <cellStyle name="_Chelan Debt Forecast 12.19.05_NIM Summary 09GRC 3" xfId="2328"/>
    <cellStyle name="_Chelan Debt Forecast 12.19.05_NIM Summary 09GRC_DEM-WP(C) ENERG10C--ctn Mid-C_042010 2010GRC" xfId="2329"/>
    <cellStyle name="_Chelan Debt Forecast 12.19.05_NIM Summary 10" xfId="2330"/>
    <cellStyle name="_Chelan Debt Forecast 12.19.05_NIM Summary 11" xfId="2331"/>
    <cellStyle name="_Chelan Debt Forecast 12.19.05_NIM Summary 12" xfId="2332"/>
    <cellStyle name="_Chelan Debt Forecast 12.19.05_NIM Summary 13" xfId="2333"/>
    <cellStyle name="_Chelan Debt Forecast 12.19.05_NIM Summary 14" xfId="2334"/>
    <cellStyle name="_Chelan Debt Forecast 12.19.05_NIM Summary 15" xfId="2335"/>
    <cellStyle name="_Chelan Debt Forecast 12.19.05_NIM Summary 16" xfId="2336"/>
    <cellStyle name="_Chelan Debt Forecast 12.19.05_NIM Summary 17" xfId="2337"/>
    <cellStyle name="_Chelan Debt Forecast 12.19.05_NIM Summary 18" xfId="2338"/>
    <cellStyle name="_Chelan Debt Forecast 12.19.05_NIM Summary 19" xfId="2339"/>
    <cellStyle name="_Chelan Debt Forecast 12.19.05_NIM Summary 2" xfId="2340"/>
    <cellStyle name="_Chelan Debt Forecast 12.19.05_NIM Summary 2 2" xfId="2341"/>
    <cellStyle name="_Chelan Debt Forecast 12.19.05_NIM Summary 20" xfId="2342"/>
    <cellStyle name="_Chelan Debt Forecast 12.19.05_NIM Summary 21" xfId="2343"/>
    <cellStyle name="_Chelan Debt Forecast 12.19.05_NIM Summary 22" xfId="2344"/>
    <cellStyle name="_Chelan Debt Forecast 12.19.05_NIM Summary 23" xfId="2345"/>
    <cellStyle name="_Chelan Debt Forecast 12.19.05_NIM Summary 24" xfId="2346"/>
    <cellStyle name="_Chelan Debt Forecast 12.19.05_NIM Summary 25" xfId="2347"/>
    <cellStyle name="_Chelan Debt Forecast 12.19.05_NIM Summary 26" xfId="2348"/>
    <cellStyle name="_Chelan Debt Forecast 12.19.05_NIM Summary 27" xfId="2349"/>
    <cellStyle name="_Chelan Debt Forecast 12.19.05_NIM Summary 28" xfId="2350"/>
    <cellStyle name="_Chelan Debt Forecast 12.19.05_NIM Summary 29" xfId="2351"/>
    <cellStyle name="_Chelan Debt Forecast 12.19.05_NIM Summary 3" xfId="2352"/>
    <cellStyle name="_Chelan Debt Forecast 12.19.05_NIM Summary 30" xfId="2353"/>
    <cellStyle name="_Chelan Debt Forecast 12.19.05_NIM Summary 31" xfId="2354"/>
    <cellStyle name="_Chelan Debt Forecast 12.19.05_NIM Summary 32" xfId="2355"/>
    <cellStyle name="_Chelan Debt Forecast 12.19.05_NIM Summary 33" xfId="2356"/>
    <cellStyle name="_Chelan Debt Forecast 12.19.05_NIM Summary 34" xfId="2357"/>
    <cellStyle name="_Chelan Debt Forecast 12.19.05_NIM Summary 35" xfId="2358"/>
    <cellStyle name="_Chelan Debt Forecast 12.19.05_NIM Summary 36" xfId="2359"/>
    <cellStyle name="_Chelan Debt Forecast 12.19.05_NIM Summary 37" xfId="2360"/>
    <cellStyle name="_Chelan Debt Forecast 12.19.05_NIM Summary 38" xfId="2361"/>
    <cellStyle name="_Chelan Debt Forecast 12.19.05_NIM Summary 39" xfId="2362"/>
    <cellStyle name="_Chelan Debt Forecast 12.19.05_NIM Summary 4" xfId="2363"/>
    <cellStyle name="_Chelan Debt Forecast 12.19.05_NIM Summary 40" xfId="2364"/>
    <cellStyle name="_Chelan Debt Forecast 12.19.05_NIM Summary 41" xfId="2365"/>
    <cellStyle name="_Chelan Debt Forecast 12.19.05_NIM Summary 42" xfId="2366"/>
    <cellStyle name="_Chelan Debt Forecast 12.19.05_NIM Summary 43" xfId="2367"/>
    <cellStyle name="_Chelan Debt Forecast 12.19.05_NIM Summary 44" xfId="2368"/>
    <cellStyle name="_Chelan Debt Forecast 12.19.05_NIM Summary 45" xfId="2369"/>
    <cellStyle name="_Chelan Debt Forecast 12.19.05_NIM Summary 46" xfId="2370"/>
    <cellStyle name="_Chelan Debt Forecast 12.19.05_NIM Summary 47" xfId="2371"/>
    <cellStyle name="_Chelan Debt Forecast 12.19.05_NIM Summary 48" xfId="2372"/>
    <cellStyle name="_Chelan Debt Forecast 12.19.05_NIM Summary 49" xfId="2373"/>
    <cellStyle name="_Chelan Debt Forecast 12.19.05_NIM Summary 5" xfId="2374"/>
    <cellStyle name="_Chelan Debt Forecast 12.19.05_NIM Summary 50" xfId="2375"/>
    <cellStyle name="_Chelan Debt Forecast 12.19.05_NIM Summary 51" xfId="2376"/>
    <cellStyle name="_Chelan Debt Forecast 12.19.05_NIM Summary 52" xfId="2377"/>
    <cellStyle name="_Chelan Debt Forecast 12.19.05_NIM Summary 6" xfId="2378"/>
    <cellStyle name="_Chelan Debt Forecast 12.19.05_NIM Summary 7" xfId="2379"/>
    <cellStyle name="_Chelan Debt Forecast 12.19.05_NIM Summary 8" xfId="2380"/>
    <cellStyle name="_Chelan Debt Forecast 12.19.05_NIM Summary 9" xfId="2381"/>
    <cellStyle name="_Chelan Debt Forecast 12.19.05_NIM Summary_DEM-WP(C) ENERG10C--ctn Mid-C_042010 2010GRC" xfId="2382"/>
    <cellStyle name="_Chelan Debt Forecast 12.19.05_NIM+O&amp;M" xfId="2383"/>
    <cellStyle name="_Chelan Debt Forecast 12.19.05_NIM+O&amp;M 2" xfId="2384"/>
    <cellStyle name="_Chelan Debt Forecast 12.19.05_NIM+O&amp;M Monthly" xfId="2385"/>
    <cellStyle name="_Chelan Debt Forecast 12.19.05_NIM+O&amp;M Monthly 2" xfId="2386"/>
    <cellStyle name="_Chelan Debt Forecast 12.19.05_PCA 10 -  Exhibit D Dec 2011" xfId="2387"/>
    <cellStyle name="_Chelan Debt Forecast 12.19.05_PCA 10 -  Exhibit D from A Kellogg Jan 2011" xfId="2388"/>
    <cellStyle name="_Chelan Debt Forecast 12.19.05_PCA 10 -  Exhibit D from A Kellogg July 2011" xfId="2389"/>
    <cellStyle name="_Chelan Debt Forecast 12.19.05_PCA 10 -  Exhibit D from S Free Rcv'd 12-11" xfId="2390"/>
    <cellStyle name="_Chelan Debt Forecast 12.19.05_PCA 11 -  Exhibit D Jan 2012 fr A Kellogg" xfId="2391"/>
    <cellStyle name="_Chelan Debt Forecast 12.19.05_PCA 11 -  Exhibit D Jan 2012 WF" xfId="2392"/>
    <cellStyle name="_Chelan Debt Forecast 12.19.05_PCA 7 - Exhibit D update 11_30_08 (2)" xfId="2393"/>
    <cellStyle name="_Chelan Debt Forecast 12.19.05_PCA 7 - Exhibit D update 11_30_08 (2) 2" xfId="2394"/>
    <cellStyle name="_Chelan Debt Forecast 12.19.05_PCA 7 - Exhibit D update 11_30_08 (2) 2 2" xfId="2395"/>
    <cellStyle name="_Chelan Debt Forecast 12.19.05_PCA 7 - Exhibit D update 11_30_08 (2) 2 2 2" xfId="2396"/>
    <cellStyle name="_Chelan Debt Forecast 12.19.05_PCA 7 - Exhibit D update 11_30_08 (2) 2 3" xfId="2397"/>
    <cellStyle name="_Chelan Debt Forecast 12.19.05_PCA 7 - Exhibit D update 11_30_08 (2) 3" xfId="2398"/>
    <cellStyle name="_Chelan Debt Forecast 12.19.05_PCA 7 - Exhibit D update 11_30_08 (2) 3 2" xfId="2399"/>
    <cellStyle name="_Chelan Debt Forecast 12.19.05_PCA 7 - Exhibit D update 11_30_08 (2) 4" xfId="2400"/>
    <cellStyle name="_Chelan Debt Forecast 12.19.05_PCA 7 - Exhibit D update 11_30_08 (2)_DEM-WP(C) ENERG10C--ctn Mid-C_042010 2010GRC" xfId="2401"/>
    <cellStyle name="_Chelan Debt Forecast 12.19.05_PCA 7 - Exhibit D update 11_30_08 (2)_NIM Summary" xfId="2402"/>
    <cellStyle name="_Chelan Debt Forecast 12.19.05_PCA 7 - Exhibit D update 11_30_08 (2)_NIM Summary 2" xfId="2403"/>
    <cellStyle name="_Chelan Debt Forecast 12.19.05_PCA 7 - Exhibit D update 11_30_08 (2)_NIM Summary 2 2" xfId="2404"/>
    <cellStyle name="_Chelan Debt Forecast 12.19.05_PCA 7 - Exhibit D update 11_30_08 (2)_NIM Summary 3" xfId="2405"/>
    <cellStyle name="_Chelan Debt Forecast 12.19.05_PCA 7 - Exhibit D update 11_30_08 (2)_NIM Summary_DEM-WP(C) ENERG10C--ctn Mid-C_042010 2010GRC" xfId="2406"/>
    <cellStyle name="_Chelan Debt Forecast 12.19.05_PCA 8 - Exhibit D update 12_31_09" xfId="2407"/>
    <cellStyle name="_Chelan Debt Forecast 12.19.05_PCA 8 - Exhibit D update 12_31_09 2" xfId="2408"/>
    <cellStyle name="_Chelan Debt Forecast 12.19.05_PCA 9 -  Exhibit D April 2010" xfId="2409"/>
    <cellStyle name="_Chelan Debt Forecast 12.19.05_PCA 9 -  Exhibit D April 2010 (3)" xfId="2410"/>
    <cellStyle name="_Chelan Debt Forecast 12.19.05_PCA 9 -  Exhibit D April 2010 (3) 2" xfId="2411"/>
    <cellStyle name="_Chelan Debt Forecast 12.19.05_PCA 9 -  Exhibit D April 2010 (3) 2 2" xfId="2412"/>
    <cellStyle name="_Chelan Debt Forecast 12.19.05_PCA 9 -  Exhibit D April 2010 (3) 3" xfId="2413"/>
    <cellStyle name="_Chelan Debt Forecast 12.19.05_PCA 9 -  Exhibit D April 2010 (3)_DEM-WP(C) ENERG10C--ctn Mid-C_042010 2010GRC" xfId="2414"/>
    <cellStyle name="_Chelan Debt Forecast 12.19.05_PCA 9 -  Exhibit D April 2010 2" xfId="2415"/>
    <cellStyle name="_Chelan Debt Forecast 12.19.05_PCA 9 -  Exhibit D April 2010 3" xfId="2416"/>
    <cellStyle name="_Chelan Debt Forecast 12.19.05_PCA 9 -  Exhibit D April 2010 4" xfId="2417"/>
    <cellStyle name="_Chelan Debt Forecast 12.19.05_PCA 9 -  Exhibit D April 2010 5" xfId="2418"/>
    <cellStyle name="_Chelan Debt Forecast 12.19.05_PCA 9 -  Exhibit D April 2010 6" xfId="2419"/>
    <cellStyle name="_Chelan Debt Forecast 12.19.05_PCA 9 -  Exhibit D Feb 2010" xfId="2420"/>
    <cellStyle name="_Chelan Debt Forecast 12.19.05_PCA 9 -  Exhibit D Feb 2010 2" xfId="2421"/>
    <cellStyle name="_Chelan Debt Forecast 12.19.05_PCA 9 -  Exhibit D Feb 2010 v2" xfId="2422"/>
    <cellStyle name="_Chelan Debt Forecast 12.19.05_PCA 9 -  Exhibit D Feb 2010 v2 2" xfId="2423"/>
    <cellStyle name="_Chelan Debt Forecast 12.19.05_PCA 9 -  Exhibit D Feb 2010 WF" xfId="2424"/>
    <cellStyle name="_Chelan Debt Forecast 12.19.05_PCA 9 -  Exhibit D Feb 2010 WF 2" xfId="2425"/>
    <cellStyle name="_Chelan Debt Forecast 12.19.05_PCA 9 -  Exhibit D Jan 2010" xfId="2426"/>
    <cellStyle name="_Chelan Debt Forecast 12.19.05_PCA 9 -  Exhibit D Jan 2010 2" xfId="2427"/>
    <cellStyle name="_Chelan Debt Forecast 12.19.05_PCA 9 -  Exhibit D March 2010 (2)" xfId="2428"/>
    <cellStyle name="_Chelan Debt Forecast 12.19.05_PCA 9 -  Exhibit D March 2010 (2) 2" xfId="2429"/>
    <cellStyle name="_Chelan Debt Forecast 12.19.05_PCA 9 -  Exhibit D Nov 2010" xfId="2430"/>
    <cellStyle name="_Chelan Debt Forecast 12.19.05_PCA 9 -  Exhibit D Nov 2010 2" xfId="2431"/>
    <cellStyle name="_Chelan Debt Forecast 12.19.05_PCA 9 - Exhibit D at August 2010" xfId="2432"/>
    <cellStyle name="_Chelan Debt Forecast 12.19.05_PCA 9 - Exhibit D at August 2010 2" xfId="2433"/>
    <cellStyle name="_Chelan Debt Forecast 12.19.05_PCA 9 - Exhibit D June 2010 GRC" xfId="2434"/>
    <cellStyle name="_Chelan Debt Forecast 12.19.05_PCA 9 - Exhibit D June 2010 GRC 2" xfId="2435"/>
    <cellStyle name="_Chelan Debt Forecast 12.19.05_Power Costs - Comparison bx Rbtl-Staff-Jt-PC" xfId="2436"/>
    <cellStyle name="_Chelan Debt Forecast 12.19.05_Power Costs - Comparison bx Rbtl-Staff-Jt-PC 2" xfId="2437"/>
    <cellStyle name="_Chelan Debt Forecast 12.19.05_Power Costs - Comparison bx Rbtl-Staff-Jt-PC 2 2" xfId="2438"/>
    <cellStyle name="_Chelan Debt Forecast 12.19.05_Power Costs - Comparison bx Rbtl-Staff-Jt-PC 3" xfId="2439"/>
    <cellStyle name="_Chelan Debt Forecast 12.19.05_Power Costs - Comparison bx Rbtl-Staff-Jt-PC_Adj Bench DR 3 for Initial Briefs (Electric)" xfId="2440"/>
    <cellStyle name="_Chelan Debt Forecast 12.19.05_Power Costs - Comparison bx Rbtl-Staff-Jt-PC_Adj Bench DR 3 for Initial Briefs (Electric) 2" xfId="2441"/>
    <cellStyle name="_Chelan Debt Forecast 12.19.05_Power Costs - Comparison bx Rbtl-Staff-Jt-PC_Adj Bench DR 3 for Initial Briefs (Electric) 2 2" xfId="2442"/>
    <cellStyle name="_Chelan Debt Forecast 12.19.05_Power Costs - Comparison bx Rbtl-Staff-Jt-PC_Adj Bench DR 3 for Initial Briefs (Electric) 3" xfId="2443"/>
    <cellStyle name="_Chelan Debt Forecast 12.19.05_Power Costs - Comparison bx Rbtl-Staff-Jt-PC_Adj Bench DR 3 for Initial Briefs (Electric)_DEM-WP(C) ENERG10C--ctn Mid-C_042010 2010GRC" xfId="2444"/>
    <cellStyle name="_Chelan Debt Forecast 12.19.05_Power Costs - Comparison bx Rbtl-Staff-Jt-PC_DEM-WP(C) ENERG10C--ctn Mid-C_042010 2010GRC" xfId="2445"/>
    <cellStyle name="_Chelan Debt Forecast 12.19.05_Power Costs - Comparison bx Rbtl-Staff-Jt-PC_Electric Rev Req Model (2009 GRC) Rebuttal" xfId="2446"/>
    <cellStyle name="_Chelan Debt Forecast 12.19.05_Power Costs - Comparison bx Rbtl-Staff-Jt-PC_Electric Rev Req Model (2009 GRC) Rebuttal 2" xfId="2447"/>
    <cellStyle name="_Chelan Debt Forecast 12.19.05_Power Costs - Comparison bx Rbtl-Staff-Jt-PC_Electric Rev Req Model (2009 GRC) Rebuttal REmoval of New  WH Solar AdjustMI" xfId="2448"/>
    <cellStyle name="_Chelan Debt Forecast 12.19.05_Power Costs - Comparison bx Rbtl-Staff-Jt-PC_Electric Rev Req Model (2009 GRC) Rebuttal REmoval of New  WH Solar AdjustMI 2" xfId="2449"/>
    <cellStyle name="_Chelan Debt Forecast 12.19.05_Power Costs - Comparison bx Rbtl-Staff-Jt-PC_Electric Rev Req Model (2009 GRC) Rebuttal REmoval of New  WH Solar AdjustMI 2 2" xfId="2450"/>
    <cellStyle name="_Chelan Debt Forecast 12.19.05_Power Costs - Comparison bx Rbtl-Staff-Jt-PC_Electric Rev Req Model (2009 GRC) Rebuttal REmoval of New  WH Solar AdjustMI 3" xfId="2451"/>
    <cellStyle name="_Chelan Debt Forecast 12.19.05_Power Costs - Comparison bx Rbtl-Staff-Jt-PC_Electric Rev Req Model (2009 GRC) Rebuttal REmoval of New  WH Solar AdjustMI_DEM-WP(C) ENERG10C--ctn Mid-C_042010 2010GRC" xfId="2452"/>
    <cellStyle name="_Chelan Debt Forecast 12.19.05_Power Costs - Comparison bx Rbtl-Staff-Jt-PC_Electric Rev Req Model (2009 GRC) Revised 01-18-2010" xfId="2453"/>
    <cellStyle name="_Chelan Debt Forecast 12.19.05_Power Costs - Comparison bx Rbtl-Staff-Jt-PC_Electric Rev Req Model (2009 GRC) Revised 01-18-2010 2" xfId="2454"/>
    <cellStyle name="_Chelan Debt Forecast 12.19.05_Power Costs - Comparison bx Rbtl-Staff-Jt-PC_Electric Rev Req Model (2009 GRC) Revised 01-18-2010 2 2" xfId="2455"/>
    <cellStyle name="_Chelan Debt Forecast 12.19.05_Power Costs - Comparison bx Rbtl-Staff-Jt-PC_Electric Rev Req Model (2009 GRC) Revised 01-18-2010 3" xfId="2456"/>
    <cellStyle name="_Chelan Debt Forecast 12.19.05_Power Costs - Comparison bx Rbtl-Staff-Jt-PC_Electric Rev Req Model (2009 GRC) Revised 01-18-2010_DEM-WP(C) ENERG10C--ctn Mid-C_042010 2010GRC" xfId="2457"/>
    <cellStyle name="_Chelan Debt Forecast 12.19.05_Power Costs - Comparison bx Rbtl-Staff-Jt-PC_Final Order Electric EXHIBIT A-1" xfId="2458"/>
    <cellStyle name="_Chelan Debt Forecast 12.19.05_Power Costs - Comparison bx Rbtl-Staff-Jt-PC_Final Order Electric EXHIBIT A-1 2" xfId="2459"/>
    <cellStyle name="_Chelan Debt Forecast 12.19.05_Rebuttal Power Costs" xfId="2460"/>
    <cellStyle name="_Chelan Debt Forecast 12.19.05_Rebuttal Power Costs 2" xfId="2461"/>
    <cellStyle name="_Chelan Debt Forecast 12.19.05_Rebuttal Power Costs 2 2" xfId="2462"/>
    <cellStyle name="_Chelan Debt Forecast 12.19.05_Rebuttal Power Costs 3" xfId="2463"/>
    <cellStyle name="_Chelan Debt Forecast 12.19.05_Rebuttal Power Costs_Adj Bench DR 3 for Initial Briefs (Electric)" xfId="2464"/>
    <cellStyle name="_Chelan Debt Forecast 12.19.05_Rebuttal Power Costs_Adj Bench DR 3 for Initial Briefs (Electric) 2" xfId="2465"/>
    <cellStyle name="_Chelan Debt Forecast 12.19.05_Rebuttal Power Costs_Adj Bench DR 3 for Initial Briefs (Electric) 2 2" xfId="2466"/>
    <cellStyle name="_Chelan Debt Forecast 12.19.05_Rebuttal Power Costs_Adj Bench DR 3 for Initial Briefs (Electric) 3" xfId="2467"/>
    <cellStyle name="_Chelan Debt Forecast 12.19.05_Rebuttal Power Costs_Adj Bench DR 3 for Initial Briefs (Electric)_DEM-WP(C) ENERG10C--ctn Mid-C_042010 2010GRC" xfId="2468"/>
    <cellStyle name="_Chelan Debt Forecast 12.19.05_Rebuttal Power Costs_DEM-WP(C) ENERG10C--ctn Mid-C_042010 2010GRC" xfId="2469"/>
    <cellStyle name="_Chelan Debt Forecast 12.19.05_Rebuttal Power Costs_Electric Rev Req Model (2009 GRC) Rebuttal" xfId="2470"/>
    <cellStyle name="_Chelan Debt Forecast 12.19.05_Rebuttal Power Costs_Electric Rev Req Model (2009 GRC) Rebuttal 2" xfId="2471"/>
    <cellStyle name="_Chelan Debt Forecast 12.19.05_Rebuttal Power Costs_Electric Rev Req Model (2009 GRC) Rebuttal REmoval of New  WH Solar AdjustMI" xfId="2472"/>
    <cellStyle name="_Chelan Debt Forecast 12.19.05_Rebuttal Power Costs_Electric Rev Req Model (2009 GRC) Rebuttal REmoval of New  WH Solar AdjustMI 2" xfId="2473"/>
    <cellStyle name="_Chelan Debt Forecast 12.19.05_Rebuttal Power Costs_Electric Rev Req Model (2009 GRC) Rebuttal REmoval of New  WH Solar AdjustMI 2 2" xfId="2474"/>
    <cellStyle name="_Chelan Debt Forecast 12.19.05_Rebuttal Power Costs_Electric Rev Req Model (2009 GRC) Rebuttal REmoval of New  WH Solar AdjustMI 3" xfId="2475"/>
    <cellStyle name="_Chelan Debt Forecast 12.19.05_Rebuttal Power Costs_Electric Rev Req Model (2009 GRC) Rebuttal REmoval of New  WH Solar AdjustMI_DEM-WP(C) ENERG10C--ctn Mid-C_042010 2010GRC" xfId="2476"/>
    <cellStyle name="_Chelan Debt Forecast 12.19.05_Rebuttal Power Costs_Electric Rev Req Model (2009 GRC) Revised 01-18-2010" xfId="2477"/>
    <cellStyle name="_Chelan Debt Forecast 12.19.05_Rebuttal Power Costs_Electric Rev Req Model (2009 GRC) Revised 01-18-2010 2" xfId="2478"/>
    <cellStyle name="_Chelan Debt Forecast 12.19.05_Rebuttal Power Costs_Electric Rev Req Model (2009 GRC) Revised 01-18-2010 2 2" xfId="2479"/>
    <cellStyle name="_Chelan Debt Forecast 12.19.05_Rebuttal Power Costs_Electric Rev Req Model (2009 GRC) Revised 01-18-2010 3" xfId="2480"/>
    <cellStyle name="_Chelan Debt Forecast 12.19.05_Rebuttal Power Costs_Electric Rev Req Model (2009 GRC) Revised 01-18-2010_DEM-WP(C) ENERG10C--ctn Mid-C_042010 2010GRC" xfId="2481"/>
    <cellStyle name="_Chelan Debt Forecast 12.19.05_Rebuttal Power Costs_Final Order Electric EXHIBIT A-1" xfId="2482"/>
    <cellStyle name="_Chelan Debt Forecast 12.19.05_Rebuttal Power Costs_Final Order Electric EXHIBIT A-1 2" xfId="2483"/>
    <cellStyle name="_Chelan Debt Forecast 12.19.05_Transmission Workbook for May BOD" xfId="2484"/>
    <cellStyle name="_Chelan Debt Forecast 12.19.05_Transmission Workbook for May BOD 2" xfId="2485"/>
    <cellStyle name="_Chelan Debt Forecast 12.19.05_Transmission Workbook for May BOD 2 2" xfId="2486"/>
    <cellStyle name="_Chelan Debt Forecast 12.19.05_Transmission Workbook for May BOD 3" xfId="2487"/>
    <cellStyle name="_Chelan Debt Forecast 12.19.05_Transmission Workbook for May BOD_DEM-WP(C) ENERG10C--ctn Mid-C_042010 2010GRC" xfId="2488"/>
    <cellStyle name="_Chelan Debt Forecast 12.19.05_Wind Integration 10GRC" xfId="2489"/>
    <cellStyle name="_Chelan Debt Forecast 12.19.05_Wind Integration 10GRC 2" xfId="2490"/>
    <cellStyle name="_Chelan Debt Forecast 12.19.05_Wind Integration 10GRC 2 2" xfId="2491"/>
    <cellStyle name="_Chelan Debt Forecast 12.19.05_Wind Integration 10GRC 3" xfId="2492"/>
    <cellStyle name="_Chelan Debt Forecast 12.19.05_Wind Integration 10GRC_DEM-WP(C) ENERG10C--ctn Mid-C_042010 2010GRC" xfId="2493"/>
    <cellStyle name="_x0013__Colstrip 1&amp;2 Annual O&amp;M Budgets" xfId="2494"/>
    <cellStyle name="_x0013__Colstrip 1&amp;2 Annual O&amp;M Budgets 2" xfId="2495"/>
    <cellStyle name="_x0013__Colstrip 1&amp;2 Annual O&amp;M Budgets 3" xfId="2496"/>
    <cellStyle name="_Colstrip FOR - GADS 1990-2009" xfId="2497"/>
    <cellStyle name="_Colstrip FOR - GADS 1990-2009 2" xfId="2498"/>
    <cellStyle name="_Colstrip FOR - GADS 1990-2009 2 2" xfId="2499"/>
    <cellStyle name="_Colstrip FOR - GADS 1990-2009 2 3" xfId="2500"/>
    <cellStyle name="_Colstrip FOR - GADS 1990-2009 3" xfId="2501"/>
    <cellStyle name="_Colstrip FOR - GADS 1990-2009 3 2" xfId="2502"/>
    <cellStyle name="_Colstrip FOR - GADS 1990-2009 4" xfId="2503"/>
    <cellStyle name="_Colstrip FOR - GADS 1990-2009 4 2" xfId="2504"/>
    <cellStyle name="_Colstrip FOR - GADS 1990-2009 5" xfId="2505"/>
    <cellStyle name="_Colstrip FOR - GADS 1990-2009 5 2" xfId="2506"/>
    <cellStyle name="_Colstrip FOR - GADS 1990-2009 6" xfId="2507"/>
    <cellStyle name="_Colstrip FOR - GADS 1990-2009 6 2" xfId="2508"/>
    <cellStyle name="_compare wind integration" xfId="2509"/>
    <cellStyle name="_x0013__Confidential Material" xfId="2510"/>
    <cellStyle name="_x0013__Confidential Material 2" xfId="2511"/>
    <cellStyle name="_Copy 11-9 Sumas Proforma - Current" xfId="2512"/>
    <cellStyle name="_Costs not in AURORA 06GRC" xfId="2513"/>
    <cellStyle name="_Costs not in AURORA 06GRC 2" xfId="2514"/>
    <cellStyle name="_Costs not in AURORA 06GRC 2 2" xfId="2515"/>
    <cellStyle name="_Costs not in AURORA 06GRC 2 2 2" xfId="2516"/>
    <cellStyle name="_Costs not in AURORA 06GRC 2 3" xfId="2517"/>
    <cellStyle name="_Costs not in AURORA 06GRC 3" xfId="2518"/>
    <cellStyle name="_Costs not in AURORA 06GRC 3 2" xfId="2519"/>
    <cellStyle name="_Costs not in AURORA 06GRC 4" xfId="2520"/>
    <cellStyle name="_Costs not in AURORA 06GRC 4 2" xfId="2521"/>
    <cellStyle name="_Costs not in AURORA 06GRC 4 3" xfId="2522"/>
    <cellStyle name="_Costs not in AURORA 06GRC 5" xfId="2523"/>
    <cellStyle name="_Costs not in AURORA 06GRC 5 2" xfId="2524"/>
    <cellStyle name="_Costs not in AURORA 06GRC 6" xfId="2525"/>
    <cellStyle name="_Costs not in AURORA 06GRC 6 2" xfId="2526"/>
    <cellStyle name="_Costs not in AURORA 06GRC 7" xfId="2527"/>
    <cellStyle name="_Costs not in AURORA 06GRC 7 2" xfId="2528"/>
    <cellStyle name="_Costs not in AURORA 06GRC_04 07E Wild Horse Wind Expansion (C) (2)" xfId="2529"/>
    <cellStyle name="_Costs not in AURORA 06GRC_04 07E Wild Horse Wind Expansion (C) (2) 2" xfId="2530"/>
    <cellStyle name="_Costs not in AURORA 06GRC_04 07E Wild Horse Wind Expansion (C) (2) 2 2" xfId="2531"/>
    <cellStyle name="_Costs not in AURORA 06GRC_04 07E Wild Horse Wind Expansion (C) (2) 3" xfId="2532"/>
    <cellStyle name="_Costs not in AURORA 06GRC_04 07E Wild Horse Wind Expansion (C) (2)_Adj Bench DR 3 for Initial Briefs (Electric)" xfId="2533"/>
    <cellStyle name="_Costs not in AURORA 06GRC_04 07E Wild Horse Wind Expansion (C) (2)_Adj Bench DR 3 for Initial Briefs (Electric) 2" xfId="2534"/>
    <cellStyle name="_Costs not in AURORA 06GRC_04 07E Wild Horse Wind Expansion (C) (2)_Adj Bench DR 3 for Initial Briefs (Electric) 2 2" xfId="2535"/>
    <cellStyle name="_Costs not in AURORA 06GRC_04 07E Wild Horse Wind Expansion (C) (2)_Adj Bench DR 3 for Initial Briefs (Electric) 3" xfId="2536"/>
    <cellStyle name="_Costs not in AURORA 06GRC_04 07E Wild Horse Wind Expansion (C) (2)_Adj Bench DR 3 for Initial Briefs (Electric)_DEM-WP(C) ENERG10C--ctn Mid-C_042010 2010GRC" xfId="2537"/>
    <cellStyle name="_Costs not in AURORA 06GRC_04 07E Wild Horse Wind Expansion (C) (2)_Book1" xfId="2538"/>
    <cellStyle name="_Costs not in AURORA 06GRC_04 07E Wild Horse Wind Expansion (C) (2)_DEM-WP(C) ENERG10C--ctn Mid-C_042010 2010GRC" xfId="2539"/>
    <cellStyle name="_Costs not in AURORA 06GRC_04 07E Wild Horse Wind Expansion (C) (2)_Electric Rev Req Model (2009 GRC) " xfId="2540"/>
    <cellStyle name="_Costs not in AURORA 06GRC_04 07E Wild Horse Wind Expansion (C) (2)_Electric Rev Req Model (2009 GRC)  2" xfId="2541"/>
    <cellStyle name="_Costs not in AURORA 06GRC_04 07E Wild Horse Wind Expansion (C) (2)_Electric Rev Req Model (2009 GRC)  2 2" xfId="2542"/>
    <cellStyle name="_Costs not in AURORA 06GRC_04 07E Wild Horse Wind Expansion (C) (2)_Electric Rev Req Model (2009 GRC)  3" xfId="2543"/>
    <cellStyle name="_Costs not in AURORA 06GRC_04 07E Wild Horse Wind Expansion (C) (2)_Electric Rev Req Model (2009 GRC) _DEM-WP(C) ENERG10C--ctn Mid-C_042010 2010GRC" xfId="2544"/>
    <cellStyle name="_Costs not in AURORA 06GRC_04 07E Wild Horse Wind Expansion (C) (2)_Electric Rev Req Model (2009 GRC) Rebuttal" xfId="2545"/>
    <cellStyle name="_Costs not in AURORA 06GRC_04 07E Wild Horse Wind Expansion (C) (2)_Electric Rev Req Model (2009 GRC) Rebuttal 2" xfId="2546"/>
    <cellStyle name="_Costs not in AURORA 06GRC_04 07E Wild Horse Wind Expansion (C) (2)_Electric Rev Req Model (2009 GRC) Rebuttal REmoval of New  WH Solar AdjustMI" xfId="2547"/>
    <cellStyle name="_Costs not in AURORA 06GRC_04 07E Wild Horse Wind Expansion (C) (2)_Electric Rev Req Model (2009 GRC) Rebuttal REmoval of New  WH Solar AdjustMI 2" xfId="2548"/>
    <cellStyle name="_Costs not in AURORA 06GRC_04 07E Wild Horse Wind Expansion (C) (2)_Electric Rev Req Model (2009 GRC) Rebuttal REmoval of New  WH Solar AdjustMI 2 2" xfId="2549"/>
    <cellStyle name="_Costs not in AURORA 06GRC_04 07E Wild Horse Wind Expansion (C) (2)_Electric Rev Req Model (2009 GRC) Rebuttal REmoval of New  WH Solar AdjustMI 3" xfId="2550"/>
    <cellStyle name="_Costs not in AURORA 06GRC_04 07E Wild Horse Wind Expansion (C) (2)_Electric Rev Req Model (2009 GRC) Rebuttal REmoval of New  WH Solar AdjustMI_DEM-WP(C) ENERG10C--ctn Mid-C_042010 2010GRC" xfId="2551"/>
    <cellStyle name="_Costs not in AURORA 06GRC_04 07E Wild Horse Wind Expansion (C) (2)_Electric Rev Req Model (2009 GRC) Revised 01-18-2010" xfId="2552"/>
    <cellStyle name="_Costs not in AURORA 06GRC_04 07E Wild Horse Wind Expansion (C) (2)_Electric Rev Req Model (2009 GRC) Revised 01-18-2010 2" xfId="2553"/>
    <cellStyle name="_Costs not in AURORA 06GRC_04 07E Wild Horse Wind Expansion (C) (2)_Electric Rev Req Model (2009 GRC) Revised 01-18-2010 2 2" xfId="2554"/>
    <cellStyle name="_Costs not in AURORA 06GRC_04 07E Wild Horse Wind Expansion (C) (2)_Electric Rev Req Model (2009 GRC) Revised 01-18-2010 3" xfId="2555"/>
    <cellStyle name="_Costs not in AURORA 06GRC_04 07E Wild Horse Wind Expansion (C) (2)_Electric Rev Req Model (2009 GRC) Revised 01-18-2010_DEM-WP(C) ENERG10C--ctn Mid-C_042010 2010GRC" xfId="2556"/>
    <cellStyle name="_Costs not in AURORA 06GRC_04 07E Wild Horse Wind Expansion (C) (2)_Electric Rev Req Model (2010 GRC)" xfId="2557"/>
    <cellStyle name="_Costs not in AURORA 06GRC_04 07E Wild Horse Wind Expansion (C) (2)_Electric Rev Req Model (2010 GRC) SF" xfId="2558"/>
    <cellStyle name="_Costs not in AURORA 06GRC_04 07E Wild Horse Wind Expansion (C) (2)_Final Order Electric EXHIBIT A-1" xfId="2559"/>
    <cellStyle name="_Costs not in AURORA 06GRC_04 07E Wild Horse Wind Expansion (C) (2)_Final Order Electric EXHIBIT A-1 2" xfId="2560"/>
    <cellStyle name="_Costs not in AURORA 06GRC_04 07E Wild Horse Wind Expansion (C) (2)_TENASKA REGULATORY ASSET" xfId="2561"/>
    <cellStyle name="_Costs not in AURORA 06GRC_04 07E Wild Horse Wind Expansion (C) (2)_TENASKA REGULATORY ASSET 2" xfId="2562"/>
    <cellStyle name="_Costs not in AURORA 06GRC_16.37E Wild Horse Expansion DeferralRevwrkingfile SF" xfId="2563"/>
    <cellStyle name="_Costs not in AURORA 06GRC_16.37E Wild Horse Expansion DeferralRevwrkingfile SF 2" xfId="2564"/>
    <cellStyle name="_Costs not in AURORA 06GRC_16.37E Wild Horse Expansion DeferralRevwrkingfile SF 2 2" xfId="2565"/>
    <cellStyle name="_Costs not in AURORA 06GRC_16.37E Wild Horse Expansion DeferralRevwrkingfile SF 3" xfId="2566"/>
    <cellStyle name="_Costs not in AURORA 06GRC_16.37E Wild Horse Expansion DeferralRevwrkingfile SF_DEM-WP(C) ENERG10C--ctn Mid-C_042010 2010GRC" xfId="2567"/>
    <cellStyle name="_Costs not in AURORA 06GRC_2009 Compliance Filing PCA Exhibits for GRC" xfId="2568"/>
    <cellStyle name="_Costs not in AURORA 06GRC_2009 Compliance Filing PCA Exhibits for GRC 2" xfId="2569"/>
    <cellStyle name="_Costs not in AURORA 06GRC_2009 GRC Compl Filing - Exhibit D" xfId="2570"/>
    <cellStyle name="_Costs not in AURORA 06GRC_2009 GRC Compl Filing - Exhibit D 2" xfId="2571"/>
    <cellStyle name="_Costs not in AURORA 06GRC_2009 GRC Compl Filing - Exhibit D 2 2" xfId="2572"/>
    <cellStyle name="_Costs not in AURORA 06GRC_2009 GRC Compl Filing - Exhibit D 3" xfId="2573"/>
    <cellStyle name="_Costs not in AURORA 06GRC_2009 GRC Compl Filing - Exhibit D_DEM-WP(C) ENERG10C--ctn Mid-C_042010 2010GRC" xfId="2574"/>
    <cellStyle name="_Costs not in AURORA 06GRC_3.01 Income Statement" xfId="2575"/>
    <cellStyle name="_Costs not in AURORA 06GRC_4 31 Regulatory Assets and Liabilities  7 06- Exhibit D" xfId="2576"/>
    <cellStyle name="_Costs not in AURORA 06GRC_4 31 Regulatory Assets and Liabilities  7 06- Exhibit D 2" xfId="2577"/>
    <cellStyle name="_Costs not in AURORA 06GRC_4 31 Regulatory Assets and Liabilities  7 06- Exhibit D 2 2" xfId="2578"/>
    <cellStyle name="_Costs not in AURORA 06GRC_4 31 Regulatory Assets and Liabilities  7 06- Exhibit D 3" xfId="2579"/>
    <cellStyle name="_Costs not in AURORA 06GRC_4 31 Regulatory Assets and Liabilities  7 06- Exhibit D_DEM-WP(C) ENERG10C--ctn Mid-C_042010 2010GRC" xfId="2580"/>
    <cellStyle name="_Costs not in AURORA 06GRC_4 31 Regulatory Assets and Liabilities  7 06- Exhibit D_NIM Summary" xfId="2581"/>
    <cellStyle name="_Costs not in AURORA 06GRC_4 31 Regulatory Assets and Liabilities  7 06- Exhibit D_NIM Summary 2" xfId="2582"/>
    <cellStyle name="_Costs not in AURORA 06GRC_4 31 Regulatory Assets and Liabilities  7 06- Exhibit D_NIM Summary 2 2" xfId="2583"/>
    <cellStyle name="_Costs not in AURORA 06GRC_4 31 Regulatory Assets and Liabilities  7 06- Exhibit D_NIM Summary 3" xfId="2584"/>
    <cellStyle name="_Costs not in AURORA 06GRC_4 31 Regulatory Assets and Liabilities  7 06- Exhibit D_NIM Summary_DEM-WP(C) ENERG10C--ctn Mid-C_042010 2010GRC" xfId="2585"/>
    <cellStyle name="_Costs not in AURORA 06GRC_4 31E Reg Asset  Liab and EXH D" xfId="2586"/>
    <cellStyle name="_Costs not in AURORA 06GRC_4 31E Reg Asset  Liab and EXH D _ Aug 10 Filing (2)" xfId="2587"/>
    <cellStyle name="_Costs not in AURORA 06GRC_4 31E Reg Asset  Liab and EXH D _ Aug 10 Filing (2) 2" xfId="2588"/>
    <cellStyle name="_Costs not in AURORA 06GRC_4 31E Reg Asset  Liab and EXH D 2" xfId="2589"/>
    <cellStyle name="_Costs not in AURORA 06GRC_4 31E Reg Asset  Liab and EXH D 3" xfId="2590"/>
    <cellStyle name="_Costs not in AURORA 06GRC_4 32 Regulatory Assets and Liabilities  7 06- Exhibit D" xfId="2591"/>
    <cellStyle name="_Costs not in AURORA 06GRC_4 32 Regulatory Assets and Liabilities  7 06- Exhibit D 2" xfId="2592"/>
    <cellStyle name="_Costs not in AURORA 06GRC_4 32 Regulatory Assets and Liabilities  7 06- Exhibit D 2 2" xfId="2593"/>
    <cellStyle name="_Costs not in AURORA 06GRC_4 32 Regulatory Assets and Liabilities  7 06- Exhibit D 3" xfId="2594"/>
    <cellStyle name="_Costs not in AURORA 06GRC_4 32 Regulatory Assets and Liabilities  7 06- Exhibit D_DEM-WP(C) ENERG10C--ctn Mid-C_042010 2010GRC" xfId="2595"/>
    <cellStyle name="_Costs not in AURORA 06GRC_4 32 Regulatory Assets and Liabilities  7 06- Exhibit D_NIM Summary" xfId="2596"/>
    <cellStyle name="_Costs not in AURORA 06GRC_4 32 Regulatory Assets and Liabilities  7 06- Exhibit D_NIM Summary 2" xfId="2597"/>
    <cellStyle name="_Costs not in AURORA 06GRC_4 32 Regulatory Assets and Liabilities  7 06- Exhibit D_NIM Summary 2 2" xfId="2598"/>
    <cellStyle name="_Costs not in AURORA 06GRC_4 32 Regulatory Assets and Liabilities  7 06- Exhibit D_NIM Summary 3" xfId="2599"/>
    <cellStyle name="_Costs not in AURORA 06GRC_4 32 Regulatory Assets and Liabilities  7 06- Exhibit D_NIM Summary_DEM-WP(C) ENERG10C--ctn Mid-C_042010 2010GRC" xfId="2600"/>
    <cellStyle name="_Costs not in AURORA 06GRC_AURORA Total New" xfId="2601"/>
    <cellStyle name="_Costs not in AURORA 06GRC_AURORA Total New 2" xfId="2602"/>
    <cellStyle name="_Costs not in AURORA 06GRC_AURORA Total New 2 2" xfId="2603"/>
    <cellStyle name="_Costs not in AURORA 06GRC_AURORA Total New 3" xfId="2604"/>
    <cellStyle name="_Costs not in AURORA 06GRC_Book2" xfId="2605"/>
    <cellStyle name="_Costs not in AURORA 06GRC_Book2 2" xfId="2606"/>
    <cellStyle name="_Costs not in AURORA 06GRC_Book2 2 2" xfId="2607"/>
    <cellStyle name="_Costs not in AURORA 06GRC_Book2 3" xfId="2608"/>
    <cellStyle name="_Costs not in AURORA 06GRC_Book2_Adj Bench DR 3 for Initial Briefs (Electric)" xfId="2609"/>
    <cellStyle name="_Costs not in AURORA 06GRC_Book2_Adj Bench DR 3 for Initial Briefs (Electric) 2" xfId="2610"/>
    <cellStyle name="_Costs not in AURORA 06GRC_Book2_Adj Bench DR 3 for Initial Briefs (Electric) 2 2" xfId="2611"/>
    <cellStyle name="_Costs not in AURORA 06GRC_Book2_Adj Bench DR 3 for Initial Briefs (Electric) 3" xfId="2612"/>
    <cellStyle name="_Costs not in AURORA 06GRC_Book2_Adj Bench DR 3 for Initial Briefs (Electric)_DEM-WP(C) ENERG10C--ctn Mid-C_042010 2010GRC" xfId="2613"/>
    <cellStyle name="_Costs not in AURORA 06GRC_Book2_DEM-WP(C) ENERG10C--ctn Mid-C_042010 2010GRC" xfId="2614"/>
    <cellStyle name="_Costs not in AURORA 06GRC_Book2_Electric Rev Req Model (2009 GRC) Rebuttal" xfId="2615"/>
    <cellStyle name="_Costs not in AURORA 06GRC_Book2_Electric Rev Req Model (2009 GRC) Rebuttal 2" xfId="2616"/>
    <cellStyle name="_Costs not in AURORA 06GRC_Book2_Electric Rev Req Model (2009 GRC) Rebuttal REmoval of New  WH Solar AdjustMI" xfId="2617"/>
    <cellStyle name="_Costs not in AURORA 06GRC_Book2_Electric Rev Req Model (2009 GRC) Rebuttal REmoval of New  WH Solar AdjustMI 2" xfId="2618"/>
    <cellStyle name="_Costs not in AURORA 06GRC_Book2_Electric Rev Req Model (2009 GRC) Rebuttal REmoval of New  WH Solar AdjustMI 2 2" xfId="2619"/>
    <cellStyle name="_Costs not in AURORA 06GRC_Book2_Electric Rev Req Model (2009 GRC) Rebuttal REmoval of New  WH Solar AdjustMI 3" xfId="2620"/>
    <cellStyle name="_Costs not in AURORA 06GRC_Book2_Electric Rev Req Model (2009 GRC) Rebuttal REmoval of New  WH Solar AdjustMI_DEM-WP(C) ENERG10C--ctn Mid-C_042010 2010GRC" xfId="2621"/>
    <cellStyle name="_Costs not in AURORA 06GRC_Book2_Electric Rev Req Model (2009 GRC) Revised 01-18-2010" xfId="2622"/>
    <cellStyle name="_Costs not in AURORA 06GRC_Book2_Electric Rev Req Model (2009 GRC) Revised 01-18-2010 2" xfId="2623"/>
    <cellStyle name="_Costs not in AURORA 06GRC_Book2_Electric Rev Req Model (2009 GRC) Revised 01-18-2010 2 2" xfId="2624"/>
    <cellStyle name="_Costs not in AURORA 06GRC_Book2_Electric Rev Req Model (2009 GRC) Revised 01-18-2010 3" xfId="2625"/>
    <cellStyle name="_Costs not in AURORA 06GRC_Book2_Electric Rev Req Model (2009 GRC) Revised 01-18-2010_DEM-WP(C) ENERG10C--ctn Mid-C_042010 2010GRC" xfId="2626"/>
    <cellStyle name="_Costs not in AURORA 06GRC_Book2_Final Order Electric EXHIBIT A-1" xfId="2627"/>
    <cellStyle name="_Costs not in AURORA 06GRC_Book2_Final Order Electric EXHIBIT A-1 2" xfId="2628"/>
    <cellStyle name="_Costs not in AURORA 06GRC_Book4" xfId="2629"/>
    <cellStyle name="_Costs not in AURORA 06GRC_Book4 2" xfId="2630"/>
    <cellStyle name="_Costs not in AURORA 06GRC_Book4 2 2" xfId="2631"/>
    <cellStyle name="_Costs not in AURORA 06GRC_Book4 3" xfId="2632"/>
    <cellStyle name="_Costs not in AURORA 06GRC_Book4_DEM-WP(C) ENERG10C--ctn Mid-C_042010 2010GRC" xfId="2633"/>
    <cellStyle name="_Costs not in AURORA 06GRC_Book9" xfId="2634"/>
    <cellStyle name="_Costs not in AURORA 06GRC_Book9 2" xfId="2635"/>
    <cellStyle name="_Costs not in AURORA 06GRC_Book9 2 2" xfId="2636"/>
    <cellStyle name="_Costs not in AURORA 06GRC_Book9 3" xfId="2637"/>
    <cellStyle name="_Costs not in AURORA 06GRC_Book9_DEM-WP(C) ENERG10C--ctn Mid-C_042010 2010GRC" xfId="2638"/>
    <cellStyle name="_Costs not in AURORA 06GRC_Check the Interest Calculation" xfId="2639"/>
    <cellStyle name="_Costs not in AURORA 06GRC_Check the Interest Calculation_Scenario 1 REC vs PTC Offset" xfId="2640"/>
    <cellStyle name="_Costs not in AURORA 06GRC_Check the Interest Calculation_Scenario 3" xfId="2641"/>
    <cellStyle name="_Costs not in AURORA 06GRC_Chelan PUD Power Costs (8-10)" xfId="2642"/>
    <cellStyle name="_Costs not in AURORA 06GRC_Chelan PUD Power Costs (8-10) 2" xfId="2643"/>
    <cellStyle name="_Costs not in AURORA 06GRC_DEM-WP(C) Chelan Power Costs" xfId="2644"/>
    <cellStyle name="_Costs not in AURORA 06GRC_DEM-WP(C) Chelan Power Costs 2" xfId="2645"/>
    <cellStyle name="_Costs not in AURORA 06GRC_DEM-WP(C) ENERG10C--ctn Mid-C_042010 2010GRC" xfId="2646"/>
    <cellStyle name="_Costs not in AURORA 06GRC_DEM-WP(C) Gas Transport 2010GRC" xfId="2647"/>
    <cellStyle name="_Costs not in AURORA 06GRC_DEM-WP(C) Gas Transport 2010GRC 2" xfId="2648"/>
    <cellStyle name="_Costs not in AURORA 06GRC_Exh A-1 resulting from UE-112050 effective Jan 1 2012" xfId="2649"/>
    <cellStyle name="_Costs not in AURORA 06GRC_Exh G - Klamath Peaker PPA fr C Locke 2-12" xfId="2650"/>
    <cellStyle name="_Costs not in AURORA 06GRC_Exhibit A-1 effective 4-1-11 fr S Free 12-11" xfId="2651"/>
    <cellStyle name="_Costs not in AURORA 06GRC_Exhibit D fr R Gho 12-31-08" xfId="2652"/>
    <cellStyle name="_Costs not in AURORA 06GRC_Exhibit D fr R Gho 12-31-08 2" xfId="2653"/>
    <cellStyle name="_Costs not in AURORA 06GRC_Exhibit D fr R Gho 12-31-08 2 2" xfId="2654"/>
    <cellStyle name="_Costs not in AURORA 06GRC_Exhibit D fr R Gho 12-31-08 3" xfId="2655"/>
    <cellStyle name="_Costs not in AURORA 06GRC_Exhibit D fr R Gho 12-31-08 v2" xfId="2656"/>
    <cellStyle name="_Costs not in AURORA 06GRC_Exhibit D fr R Gho 12-31-08 v2 2" xfId="2657"/>
    <cellStyle name="_Costs not in AURORA 06GRC_Exhibit D fr R Gho 12-31-08 v2 2 2" xfId="2658"/>
    <cellStyle name="_Costs not in AURORA 06GRC_Exhibit D fr R Gho 12-31-08 v2 3" xfId="2659"/>
    <cellStyle name="_Costs not in AURORA 06GRC_Exhibit D fr R Gho 12-31-08 v2_DEM-WP(C) ENERG10C--ctn Mid-C_042010 2010GRC" xfId="2660"/>
    <cellStyle name="_Costs not in AURORA 06GRC_Exhibit D fr R Gho 12-31-08 v2_NIM Summary" xfId="2661"/>
    <cellStyle name="_Costs not in AURORA 06GRC_Exhibit D fr R Gho 12-31-08 v2_NIM Summary 2" xfId="2662"/>
    <cellStyle name="_Costs not in AURORA 06GRC_Exhibit D fr R Gho 12-31-08 v2_NIM Summary 2 2" xfId="2663"/>
    <cellStyle name="_Costs not in AURORA 06GRC_Exhibit D fr R Gho 12-31-08 v2_NIM Summary 3" xfId="2664"/>
    <cellStyle name="_Costs not in AURORA 06GRC_Exhibit D fr R Gho 12-31-08 v2_NIM Summary_DEM-WP(C) ENERG10C--ctn Mid-C_042010 2010GRC" xfId="2665"/>
    <cellStyle name="_Costs not in AURORA 06GRC_Exhibit D fr R Gho 12-31-08_DEM-WP(C) ENERG10C--ctn Mid-C_042010 2010GRC" xfId="2666"/>
    <cellStyle name="_Costs not in AURORA 06GRC_Exhibit D fr R Gho 12-31-08_NIM Summary" xfId="2667"/>
    <cellStyle name="_Costs not in AURORA 06GRC_Exhibit D fr R Gho 12-31-08_NIM Summary 2" xfId="2668"/>
    <cellStyle name="_Costs not in AURORA 06GRC_Exhibit D fr R Gho 12-31-08_NIM Summary 2 2" xfId="2669"/>
    <cellStyle name="_Costs not in AURORA 06GRC_Exhibit D fr R Gho 12-31-08_NIM Summary 3" xfId="2670"/>
    <cellStyle name="_Costs not in AURORA 06GRC_Exhibit D fr R Gho 12-31-08_NIM Summary_DEM-WP(C) ENERG10C--ctn Mid-C_042010 2010GRC" xfId="2671"/>
    <cellStyle name="_Costs not in AURORA 06GRC_Hopkins Ridge Prepaid Tran - Interest Earned RY 12ME Feb  '11" xfId="2672"/>
    <cellStyle name="_Costs not in AURORA 06GRC_Hopkins Ridge Prepaid Tran - Interest Earned RY 12ME Feb  '11 2" xfId="2673"/>
    <cellStyle name="_Costs not in AURORA 06GRC_Hopkins Ridge Prepaid Tran - Interest Earned RY 12ME Feb  '11 2 2" xfId="2674"/>
    <cellStyle name="_Costs not in AURORA 06GRC_Hopkins Ridge Prepaid Tran - Interest Earned RY 12ME Feb  '11 3" xfId="2675"/>
    <cellStyle name="_Costs not in AURORA 06GRC_Hopkins Ridge Prepaid Tran - Interest Earned RY 12ME Feb  '11_DEM-WP(C) ENERG10C--ctn Mid-C_042010 2010GRC" xfId="2676"/>
    <cellStyle name="_Costs not in AURORA 06GRC_Hopkins Ridge Prepaid Tran - Interest Earned RY 12ME Feb  '11_NIM Summary" xfId="2677"/>
    <cellStyle name="_Costs not in AURORA 06GRC_Hopkins Ridge Prepaid Tran - Interest Earned RY 12ME Feb  '11_NIM Summary 2" xfId="2678"/>
    <cellStyle name="_Costs not in AURORA 06GRC_Hopkins Ridge Prepaid Tran - Interest Earned RY 12ME Feb  '11_NIM Summary 2 2" xfId="2679"/>
    <cellStyle name="_Costs not in AURORA 06GRC_Hopkins Ridge Prepaid Tran - Interest Earned RY 12ME Feb  '11_NIM Summary 3" xfId="2680"/>
    <cellStyle name="_Costs not in AURORA 06GRC_Hopkins Ridge Prepaid Tran - Interest Earned RY 12ME Feb  '11_NIM Summary_DEM-WP(C) ENERG10C--ctn Mid-C_042010 2010GRC" xfId="2681"/>
    <cellStyle name="_Costs not in AURORA 06GRC_Hopkins Ridge Prepaid Tran - Interest Earned RY 12ME Feb  '11_Transmission Workbook for May BOD" xfId="2682"/>
    <cellStyle name="_Costs not in AURORA 06GRC_Hopkins Ridge Prepaid Tran - Interest Earned RY 12ME Feb  '11_Transmission Workbook for May BOD 2" xfId="2683"/>
    <cellStyle name="_Costs not in AURORA 06GRC_Hopkins Ridge Prepaid Tran - Interest Earned RY 12ME Feb  '11_Transmission Workbook for May BOD 2 2" xfId="2684"/>
    <cellStyle name="_Costs not in AURORA 06GRC_Hopkins Ridge Prepaid Tran - Interest Earned RY 12ME Feb  '11_Transmission Workbook for May BOD 3" xfId="2685"/>
    <cellStyle name="_Costs not in AURORA 06GRC_Hopkins Ridge Prepaid Tran - Interest Earned RY 12ME Feb  '11_Transmission Workbook for May BOD_DEM-WP(C) ENERG10C--ctn Mid-C_042010 2010GRC" xfId="2686"/>
    <cellStyle name="_Costs not in AURORA 06GRC_Mint Farm Generation BPA" xfId="2687"/>
    <cellStyle name="_Costs not in AURORA 06GRC_NIM Summary" xfId="2688"/>
    <cellStyle name="_Costs not in AURORA 06GRC_NIM Summary 09GRC" xfId="2689"/>
    <cellStyle name="_Costs not in AURORA 06GRC_NIM Summary 09GRC 2" xfId="2690"/>
    <cellStyle name="_Costs not in AURORA 06GRC_NIM Summary 09GRC 2 2" xfId="2691"/>
    <cellStyle name="_Costs not in AURORA 06GRC_NIM Summary 09GRC 3" xfId="2692"/>
    <cellStyle name="_Costs not in AURORA 06GRC_NIM Summary 09GRC_DEM-WP(C) ENERG10C--ctn Mid-C_042010 2010GRC" xfId="2693"/>
    <cellStyle name="_Costs not in AURORA 06GRC_NIM Summary 10" xfId="2694"/>
    <cellStyle name="_Costs not in AURORA 06GRC_NIM Summary 11" xfId="2695"/>
    <cellStyle name="_Costs not in AURORA 06GRC_NIM Summary 12" xfId="2696"/>
    <cellStyle name="_Costs not in AURORA 06GRC_NIM Summary 13" xfId="2697"/>
    <cellStyle name="_Costs not in AURORA 06GRC_NIM Summary 14" xfId="2698"/>
    <cellStyle name="_Costs not in AURORA 06GRC_NIM Summary 15" xfId="2699"/>
    <cellStyle name="_Costs not in AURORA 06GRC_NIM Summary 16" xfId="2700"/>
    <cellStyle name="_Costs not in AURORA 06GRC_NIM Summary 17" xfId="2701"/>
    <cellStyle name="_Costs not in AURORA 06GRC_NIM Summary 18" xfId="2702"/>
    <cellStyle name="_Costs not in AURORA 06GRC_NIM Summary 19" xfId="2703"/>
    <cellStyle name="_Costs not in AURORA 06GRC_NIM Summary 2" xfId="2704"/>
    <cellStyle name="_Costs not in AURORA 06GRC_NIM Summary 2 2" xfId="2705"/>
    <cellStyle name="_Costs not in AURORA 06GRC_NIM Summary 20" xfId="2706"/>
    <cellStyle name="_Costs not in AURORA 06GRC_NIM Summary 21" xfId="2707"/>
    <cellStyle name="_Costs not in AURORA 06GRC_NIM Summary 22" xfId="2708"/>
    <cellStyle name="_Costs not in AURORA 06GRC_NIM Summary 23" xfId="2709"/>
    <cellStyle name="_Costs not in AURORA 06GRC_NIM Summary 24" xfId="2710"/>
    <cellStyle name="_Costs not in AURORA 06GRC_NIM Summary 25" xfId="2711"/>
    <cellStyle name="_Costs not in AURORA 06GRC_NIM Summary 26" xfId="2712"/>
    <cellStyle name="_Costs not in AURORA 06GRC_NIM Summary 27" xfId="2713"/>
    <cellStyle name="_Costs not in AURORA 06GRC_NIM Summary 28" xfId="2714"/>
    <cellStyle name="_Costs not in AURORA 06GRC_NIM Summary 29" xfId="2715"/>
    <cellStyle name="_Costs not in AURORA 06GRC_NIM Summary 3" xfId="2716"/>
    <cellStyle name="_Costs not in AURORA 06GRC_NIM Summary 30" xfId="2717"/>
    <cellStyle name="_Costs not in AURORA 06GRC_NIM Summary 31" xfId="2718"/>
    <cellStyle name="_Costs not in AURORA 06GRC_NIM Summary 32" xfId="2719"/>
    <cellStyle name="_Costs not in AURORA 06GRC_NIM Summary 33" xfId="2720"/>
    <cellStyle name="_Costs not in AURORA 06GRC_NIM Summary 34" xfId="2721"/>
    <cellStyle name="_Costs not in AURORA 06GRC_NIM Summary 35" xfId="2722"/>
    <cellStyle name="_Costs not in AURORA 06GRC_NIM Summary 36" xfId="2723"/>
    <cellStyle name="_Costs not in AURORA 06GRC_NIM Summary 37" xfId="2724"/>
    <cellStyle name="_Costs not in AURORA 06GRC_NIM Summary 38" xfId="2725"/>
    <cellStyle name="_Costs not in AURORA 06GRC_NIM Summary 39" xfId="2726"/>
    <cellStyle name="_Costs not in AURORA 06GRC_NIM Summary 4" xfId="2727"/>
    <cellStyle name="_Costs not in AURORA 06GRC_NIM Summary 40" xfId="2728"/>
    <cellStyle name="_Costs not in AURORA 06GRC_NIM Summary 41" xfId="2729"/>
    <cellStyle name="_Costs not in AURORA 06GRC_NIM Summary 42" xfId="2730"/>
    <cellStyle name="_Costs not in AURORA 06GRC_NIM Summary 43" xfId="2731"/>
    <cellStyle name="_Costs not in AURORA 06GRC_NIM Summary 44" xfId="2732"/>
    <cellStyle name="_Costs not in AURORA 06GRC_NIM Summary 45" xfId="2733"/>
    <cellStyle name="_Costs not in AURORA 06GRC_NIM Summary 46" xfId="2734"/>
    <cellStyle name="_Costs not in AURORA 06GRC_NIM Summary 47" xfId="2735"/>
    <cellStyle name="_Costs not in AURORA 06GRC_NIM Summary 48" xfId="2736"/>
    <cellStyle name="_Costs not in AURORA 06GRC_NIM Summary 49" xfId="2737"/>
    <cellStyle name="_Costs not in AURORA 06GRC_NIM Summary 5" xfId="2738"/>
    <cellStyle name="_Costs not in AURORA 06GRC_NIM Summary 50" xfId="2739"/>
    <cellStyle name="_Costs not in AURORA 06GRC_NIM Summary 51" xfId="2740"/>
    <cellStyle name="_Costs not in AURORA 06GRC_NIM Summary 52" xfId="2741"/>
    <cellStyle name="_Costs not in AURORA 06GRC_NIM Summary 6" xfId="2742"/>
    <cellStyle name="_Costs not in AURORA 06GRC_NIM Summary 7" xfId="2743"/>
    <cellStyle name="_Costs not in AURORA 06GRC_NIM Summary 8" xfId="2744"/>
    <cellStyle name="_Costs not in AURORA 06GRC_NIM Summary 9" xfId="2745"/>
    <cellStyle name="_Costs not in AURORA 06GRC_NIM Summary_DEM-WP(C) ENERG10C--ctn Mid-C_042010 2010GRC" xfId="2746"/>
    <cellStyle name="_Costs not in AURORA 06GRC_PCA 10 -  Exhibit D Dec 2011" xfId="2747"/>
    <cellStyle name="_Costs not in AURORA 06GRC_PCA 10 -  Exhibit D from A Kellogg Jan 2011" xfId="2748"/>
    <cellStyle name="_Costs not in AURORA 06GRC_PCA 10 -  Exhibit D from A Kellogg July 2011" xfId="2749"/>
    <cellStyle name="_Costs not in AURORA 06GRC_PCA 10 -  Exhibit D from S Free Rcv'd 12-11" xfId="2750"/>
    <cellStyle name="_Costs not in AURORA 06GRC_PCA 11 -  Exhibit D Jan 2012 fr A Kellogg" xfId="2751"/>
    <cellStyle name="_Costs not in AURORA 06GRC_PCA 11 -  Exhibit D Jan 2012 WF" xfId="2752"/>
    <cellStyle name="_Costs not in AURORA 06GRC_PCA 7 - Exhibit D update 11_30_08 (2)" xfId="2753"/>
    <cellStyle name="_Costs not in AURORA 06GRC_PCA 7 - Exhibit D update 11_30_08 (2) 2" xfId="2754"/>
    <cellStyle name="_Costs not in AURORA 06GRC_PCA 7 - Exhibit D update 11_30_08 (2) 2 2" xfId="2755"/>
    <cellStyle name="_Costs not in AURORA 06GRC_PCA 7 - Exhibit D update 11_30_08 (2) 2 2 2" xfId="2756"/>
    <cellStyle name="_Costs not in AURORA 06GRC_PCA 7 - Exhibit D update 11_30_08 (2) 2 3" xfId="2757"/>
    <cellStyle name="_Costs not in AURORA 06GRC_PCA 7 - Exhibit D update 11_30_08 (2) 3" xfId="2758"/>
    <cellStyle name="_Costs not in AURORA 06GRC_PCA 7 - Exhibit D update 11_30_08 (2) 3 2" xfId="2759"/>
    <cellStyle name="_Costs not in AURORA 06GRC_PCA 7 - Exhibit D update 11_30_08 (2) 4" xfId="2760"/>
    <cellStyle name="_Costs not in AURORA 06GRC_PCA 7 - Exhibit D update 11_30_08 (2)_DEM-WP(C) ENERG10C--ctn Mid-C_042010 2010GRC" xfId="2761"/>
    <cellStyle name="_Costs not in AURORA 06GRC_PCA 7 - Exhibit D update 11_30_08 (2)_NIM Summary" xfId="2762"/>
    <cellStyle name="_Costs not in AURORA 06GRC_PCA 7 - Exhibit D update 11_30_08 (2)_NIM Summary 2" xfId="2763"/>
    <cellStyle name="_Costs not in AURORA 06GRC_PCA 7 - Exhibit D update 11_30_08 (2)_NIM Summary 2 2" xfId="2764"/>
    <cellStyle name="_Costs not in AURORA 06GRC_PCA 7 - Exhibit D update 11_30_08 (2)_NIM Summary 3" xfId="2765"/>
    <cellStyle name="_Costs not in AURORA 06GRC_PCA 7 - Exhibit D update 11_30_08 (2)_NIM Summary_DEM-WP(C) ENERG10C--ctn Mid-C_042010 2010GRC" xfId="2766"/>
    <cellStyle name="_Costs not in AURORA 06GRC_PCA 8 - Exhibit D update 12_31_09" xfId="2767"/>
    <cellStyle name="_Costs not in AURORA 06GRC_PCA 8 - Exhibit D update 12_31_09 2" xfId="2768"/>
    <cellStyle name="_Costs not in AURORA 06GRC_PCA 9 -  Exhibit D April 2010" xfId="2769"/>
    <cellStyle name="_Costs not in AURORA 06GRC_PCA 9 -  Exhibit D April 2010 (3)" xfId="2770"/>
    <cellStyle name="_Costs not in AURORA 06GRC_PCA 9 -  Exhibit D April 2010 (3) 2" xfId="2771"/>
    <cellStyle name="_Costs not in AURORA 06GRC_PCA 9 -  Exhibit D April 2010 (3) 2 2" xfId="2772"/>
    <cellStyle name="_Costs not in AURORA 06GRC_PCA 9 -  Exhibit D April 2010 (3) 3" xfId="2773"/>
    <cellStyle name="_Costs not in AURORA 06GRC_PCA 9 -  Exhibit D April 2010 (3)_DEM-WP(C) ENERG10C--ctn Mid-C_042010 2010GRC" xfId="2774"/>
    <cellStyle name="_Costs not in AURORA 06GRC_PCA 9 -  Exhibit D April 2010 2" xfId="2775"/>
    <cellStyle name="_Costs not in AURORA 06GRC_PCA 9 -  Exhibit D April 2010 3" xfId="2776"/>
    <cellStyle name="_Costs not in AURORA 06GRC_PCA 9 -  Exhibit D April 2010 4" xfId="2777"/>
    <cellStyle name="_Costs not in AURORA 06GRC_PCA 9 -  Exhibit D April 2010 5" xfId="2778"/>
    <cellStyle name="_Costs not in AURORA 06GRC_PCA 9 -  Exhibit D April 2010 6" xfId="2779"/>
    <cellStyle name="_Costs not in AURORA 06GRC_PCA 9 -  Exhibit D Feb 2010" xfId="2780"/>
    <cellStyle name="_Costs not in AURORA 06GRC_PCA 9 -  Exhibit D Feb 2010 2" xfId="2781"/>
    <cellStyle name="_Costs not in AURORA 06GRC_PCA 9 -  Exhibit D Feb 2010 v2" xfId="2782"/>
    <cellStyle name="_Costs not in AURORA 06GRC_PCA 9 -  Exhibit D Feb 2010 v2 2" xfId="2783"/>
    <cellStyle name="_Costs not in AURORA 06GRC_PCA 9 -  Exhibit D Feb 2010 WF" xfId="2784"/>
    <cellStyle name="_Costs not in AURORA 06GRC_PCA 9 -  Exhibit D Feb 2010 WF 2" xfId="2785"/>
    <cellStyle name="_Costs not in AURORA 06GRC_PCA 9 -  Exhibit D Jan 2010" xfId="2786"/>
    <cellStyle name="_Costs not in AURORA 06GRC_PCA 9 -  Exhibit D Jan 2010 2" xfId="2787"/>
    <cellStyle name="_Costs not in AURORA 06GRC_PCA 9 -  Exhibit D March 2010 (2)" xfId="2788"/>
    <cellStyle name="_Costs not in AURORA 06GRC_PCA 9 -  Exhibit D March 2010 (2) 2" xfId="2789"/>
    <cellStyle name="_Costs not in AURORA 06GRC_PCA 9 -  Exhibit D Nov 2010" xfId="2790"/>
    <cellStyle name="_Costs not in AURORA 06GRC_PCA 9 -  Exhibit D Nov 2010 2" xfId="2791"/>
    <cellStyle name="_Costs not in AURORA 06GRC_PCA 9 - Exhibit D at August 2010" xfId="2792"/>
    <cellStyle name="_Costs not in AURORA 06GRC_PCA 9 - Exhibit D at August 2010 2" xfId="2793"/>
    <cellStyle name="_Costs not in AURORA 06GRC_PCA 9 - Exhibit D June 2010 GRC" xfId="2794"/>
    <cellStyle name="_Costs not in AURORA 06GRC_PCA 9 - Exhibit D June 2010 GRC 2" xfId="2795"/>
    <cellStyle name="_Costs not in AURORA 06GRC_Power Costs - Comparison bx Rbtl-Staff-Jt-PC" xfId="2796"/>
    <cellStyle name="_Costs not in AURORA 06GRC_Power Costs - Comparison bx Rbtl-Staff-Jt-PC 2" xfId="2797"/>
    <cellStyle name="_Costs not in AURORA 06GRC_Power Costs - Comparison bx Rbtl-Staff-Jt-PC 2 2" xfId="2798"/>
    <cellStyle name="_Costs not in AURORA 06GRC_Power Costs - Comparison bx Rbtl-Staff-Jt-PC 3" xfId="2799"/>
    <cellStyle name="_Costs not in AURORA 06GRC_Power Costs - Comparison bx Rbtl-Staff-Jt-PC_Adj Bench DR 3 for Initial Briefs (Electric)" xfId="2800"/>
    <cellStyle name="_Costs not in AURORA 06GRC_Power Costs - Comparison bx Rbtl-Staff-Jt-PC_Adj Bench DR 3 for Initial Briefs (Electric) 2" xfId="2801"/>
    <cellStyle name="_Costs not in AURORA 06GRC_Power Costs - Comparison bx Rbtl-Staff-Jt-PC_Adj Bench DR 3 for Initial Briefs (Electric) 2 2" xfId="2802"/>
    <cellStyle name="_Costs not in AURORA 06GRC_Power Costs - Comparison bx Rbtl-Staff-Jt-PC_Adj Bench DR 3 for Initial Briefs (Electric) 3" xfId="2803"/>
    <cellStyle name="_Costs not in AURORA 06GRC_Power Costs - Comparison bx Rbtl-Staff-Jt-PC_Adj Bench DR 3 for Initial Briefs (Electric)_DEM-WP(C) ENERG10C--ctn Mid-C_042010 2010GRC" xfId="2804"/>
    <cellStyle name="_Costs not in AURORA 06GRC_Power Costs - Comparison bx Rbtl-Staff-Jt-PC_DEM-WP(C) ENERG10C--ctn Mid-C_042010 2010GRC" xfId="2805"/>
    <cellStyle name="_Costs not in AURORA 06GRC_Power Costs - Comparison bx Rbtl-Staff-Jt-PC_Electric Rev Req Model (2009 GRC) Rebuttal" xfId="2806"/>
    <cellStyle name="_Costs not in AURORA 06GRC_Power Costs - Comparison bx Rbtl-Staff-Jt-PC_Electric Rev Req Model (2009 GRC) Rebuttal 2" xfId="2807"/>
    <cellStyle name="_Costs not in AURORA 06GRC_Power Costs - Comparison bx Rbtl-Staff-Jt-PC_Electric Rev Req Model (2009 GRC) Rebuttal REmoval of New  WH Solar AdjustMI" xfId="2808"/>
    <cellStyle name="_Costs not in AURORA 06GRC_Power Costs - Comparison bx Rbtl-Staff-Jt-PC_Electric Rev Req Model (2009 GRC) Rebuttal REmoval of New  WH Solar AdjustMI 2" xfId="2809"/>
    <cellStyle name="_Costs not in AURORA 06GRC_Power Costs - Comparison bx Rbtl-Staff-Jt-PC_Electric Rev Req Model (2009 GRC) Rebuttal REmoval of New  WH Solar AdjustMI 2 2" xfId="2810"/>
    <cellStyle name="_Costs not in AURORA 06GRC_Power Costs - Comparison bx Rbtl-Staff-Jt-PC_Electric Rev Req Model (2009 GRC) Rebuttal REmoval of New  WH Solar AdjustMI 3" xfId="2811"/>
    <cellStyle name="_Costs not in AURORA 06GRC_Power Costs - Comparison bx Rbtl-Staff-Jt-PC_Electric Rev Req Model (2009 GRC) Rebuttal REmoval of New  WH Solar AdjustMI_DEM-WP(C) ENERG10C--ctn Mid-C_042010 2010GRC" xfId="2812"/>
    <cellStyle name="_Costs not in AURORA 06GRC_Power Costs - Comparison bx Rbtl-Staff-Jt-PC_Electric Rev Req Model (2009 GRC) Revised 01-18-2010" xfId="2813"/>
    <cellStyle name="_Costs not in AURORA 06GRC_Power Costs - Comparison bx Rbtl-Staff-Jt-PC_Electric Rev Req Model (2009 GRC) Revised 01-18-2010 2" xfId="2814"/>
    <cellStyle name="_Costs not in AURORA 06GRC_Power Costs - Comparison bx Rbtl-Staff-Jt-PC_Electric Rev Req Model (2009 GRC) Revised 01-18-2010 2 2" xfId="2815"/>
    <cellStyle name="_Costs not in AURORA 06GRC_Power Costs - Comparison bx Rbtl-Staff-Jt-PC_Electric Rev Req Model (2009 GRC) Revised 01-18-2010 3" xfId="2816"/>
    <cellStyle name="_Costs not in AURORA 06GRC_Power Costs - Comparison bx Rbtl-Staff-Jt-PC_Electric Rev Req Model (2009 GRC) Revised 01-18-2010_DEM-WP(C) ENERG10C--ctn Mid-C_042010 2010GRC" xfId="2817"/>
    <cellStyle name="_Costs not in AURORA 06GRC_Power Costs - Comparison bx Rbtl-Staff-Jt-PC_Final Order Electric EXHIBIT A-1" xfId="2818"/>
    <cellStyle name="_Costs not in AURORA 06GRC_Power Costs - Comparison bx Rbtl-Staff-Jt-PC_Final Order Electric EXHIBIT A-1 2" xfId="2819"/>
    <cellStyle name="_Costs not in AURORA 06GRC_Rebuttal Power Costs" xfId="2820"/>
    <cellStyle name="_Costs not in AURORA 06GRC_Rebuttal Power Costs 2" xfId="2821"/>
    <cellStyle name="_Costs not in AURORA 06GRC_Rebuttal Power Costs 2 2" xfId="2822"/>
    <cellStyle name="_Costs not in AURORA 06GRC_Rebuttal Power Costs 3" xfId="2823"/>
    <cellStyle name="_Costs not in AURORA 06GRC_Rebuttal Power Costs_Adj Bench DR 3 for Initial Briefs (Electric)" xfId="2824"/>
    <cellStyle name="_Costs not in AURORA 06GRC_Rebuttal Power Costs_Adj Bench DR 3 for Initial Briefs (Electric) 2" xfId="2825"/>
    <cellStyle name="_Costs not in AURORA 06GRC_Rebuttal Power Costs_Adj Bench DR 3 for Initial Briefs (Electric) 2 2" xfId="2826"/>
    <cellStyle name="_Costs not in AURORA 06GRC_Rebuttal Power Costs_Adj Bench DR 3 for Initial Briefs (Electric) 3" xfId="2827"/>
    <cellStyle name="_Costs not in AURORA 06GRC_Rebuttal Power Costs_Adj Bench DR 3 for Initial Briefs (Electric)_DEM-WP(C) ENERG10C--ctn Mid-C_042010 2010GRC" xfId="2828"/>
    <cellStyle name="_Costs not in AURORA 06GRC_Rebuttal Power Costs_DEM-WP(C) ENERG10C--ctn Mid-C_042010 2010GRC" xfId="2829"/>
    <cellStyle name="_Costs not in AURORA 06GRC_Rebuttal Power Costs_Electric Rev Req Model (2009 GRC) Rebuttal" xfId="2830"/>
    <cellStyle name="_Costs not in AURORA 06GRC_Rebuttal Power Costs_Electric Rev Req Model (2009 GRC) Rebuttal 2" xfId="2831"/>
    <cellStyle name="_Costs not in AURORA 06GRC_Rebuttal Power Costs_Electric Rev Req Model (2009 GRC) Rebuttal REmoval of New  WH Solar AdjustMI" xfId="2832"/>
    <cellStyle name="_Costs not in AURORA 06GRC_Rebuttal Power Costs_Electric Rev Req Model (2009 GRC) Rebuttal REmoval of New  WH Solar AdjustMI 2" xfId="2833"/>
    <cellStyle name="_Costs not in AURORA 06GRC_Rebuttal Power Costs_Electric Rev Req Model (2009 GRC) Rebuttal REmoval of New  WH Solar AdjustMI 2 2" xfId="2834"/>
    <cellStyle name="_Costs not in AURORA 06GRC_Rebuttal Power Costs_Electric Rev Req Model (2009 GRC) Rebuttal REmoval of New  WH Solar AdjustMI 3" xfId="2835"/>
    <cellStyle name="_Costs not in AURORA 06GRC_Rebuttal Power Costs_Electric Rev Req Model (2009 GRC) Rebuttal REmoval of New  WH Solar AdjustMI_DEM-WP(C) ENERG10C--ctn Mid-C_042010 2010GRC" xfId="2836"/>
    <cellStyle name="_Costs not in AURORA 06GRC_Rebuttal Power Costs_Electric Rev Req Model (2009 GRC) Revised 01-18-2010" xfId="2837"/>
    <cellStyle name="_Costs not in AURORA 06GRC_Rebuttal Power Costs_Electric Rev Req Model (2009 GRC) Revised 01-18-2010 2" xfId="2838"/>
    <cellStyle name="_Costs not in AURORA 06GRC_Rebuttal Power Costs_Electric Rev Req Model (2009 GRC) Revised 01-18-2010 2 2" xfId="2839"/>
    <cellStyle name="_Costs not in AURORA 06GRC_Rebuttal Power Costs_Electric Rev Req Model (2009 GRC) Revised 01-18-2010 3" xfId="2840"/>
    <cellStyle name="_Costs not in AURORA 06GRC_Rebuttal Power Costs_Electric Rev Req Model (2009 GRC) Revised 01-18-2010_DEM-WP(C) ENERG10C--ctn Mid-C_042010 2010GRC" xfId="2841"/>
    <cellStyle name="_Costs not in AURORA 06GRC_Rebuttal Power Costs_Final Order Electric EXHIBIT A-1" xfId="2842"/>
    <cellStyle name="_Costs not in AURORA 06GRC_Rebuttal Power Costs_Final Order Electric EXHIBIT A-1 2" xfId="2843"/>
    <cellStyle name="_Costs not in AURORA 06GRC_Transmission Workbook for May BOD" xfId="2844"/>
    <cellStyle name="_Costs not in AURORA 06GRC_Transmission Workbook for May BOD 2" xfId="2845"/>
    <cellStyle name="_Costs not in AURORA 06GRC_Transmission Workbook for May BOD 2 2" xfId="2846"/>
    <cellStyle name="_Costs not in AURORA 06GRC_Transmission Workbook for May BOD 3" xfId="2847"/>
    <cellStyle name="_Costs not in AURORA 06GRC_Transmission Workbook for May BOD_DEM-WP(C) ENERG10C--ctn Mid-C_042010 2010GRC" xfId="2848"/>
    <cellStyle name="_Costs not in AURORA 06GRC_Wind Integration 10GRC" xfId="2849"/>
    <cellStyle name="_Costs not in AURORA 06GRC_Wind Integration 10GRC 2" xfId="2850"/>
    <cellStyle name="_Costs not in AURORA 06GRC_Wind Integration 10GRC 2 2" xfId="2851"/>
    <cellStyle name="_Costs not in AURORA 06GRC_Wind Integration 10GRC 3" xfId="2852"/>
    <cellStyle name="_Costs not in AURORA 06GRC_Wind Integration 10GRC_DEM-WP(C) ENERG10C--ctn Mid-C_042010 2010GRC" xfId="2853"/>
    <cellStyle name="_Costs not in AURORA 2006GRC 6.15.06" xfId="2854"/>
    <cellStyle name="_Costs not in AURORA 2006GRC 6.15.06 2" xfId="2855"/>
    <cellStyle name="_Costs not in AURORA 2006GRC 6.15.06 2 2" xfId="2856"/>
    <cellStyle name="_Costs not in AURORA 2006GRC 6.15.06 2 2 2" xfId="2857"/>
    <cellStyle name="_Costs not in AURORA 2006GRC 6.15.06 2 3" xfId="2858"/>
    <cellStyle name="_Costs not in AURORA 2006GRC 6.15.06 3" xfId="2859"/>
    <cellStyle name="_Costs not in AURORA 2006GRC 6.15.06 3 2" xfId="2860"/>
    <cellStyle name="_Costs not in AURORA 2006GRC 6.15.06 4" xfId="2861"/>
    <cellStyle name="_Costs not in AURORA 2006GRC 6.15.06 4 2" xfId="2862"/>
    <cellStyle name="_Costs not in AURORA 2006GRC 6.15.06 4 3" xfId="2863"/>
    <cellStyle name="_Costs not in AURORA 2006GRC 6.15.06 5" xfId="2864"/>
    <cellStyle name="_Costs not in AURORA 2006GRC 6.15.06 5 2" xfId="2865"/>
    <cellStyle name="_Costs not in AURORA 2006GRC 6.15.06 6" xfId="2866"/>
    <cellStyle name="_Costs not in AURORA 2006GRC 6.15.06 6 2" xfId="2867"/>
    <cellStyle name="_Costs not in AURORA 2006GRC 6.15.06 7" xfId="2868"/>
    <cellStyle name="_Costs not in AURORA 2006GRC 6.15.06 7 2" xfId="2869"/>
    <cellStyle name="_Costs not in AURORA 2006GRC 6.15.06_04 07E Wild Horse Wind Expansion (C) (2)" xfId="2870"/>
    <cellStyle name="_Costs not in AURORA 2006GRC 6.15.06_04 07E Wild Horse Wind Expansion (C) (2) 2" xfId="2871"/>
    <cellStyle name="_Costs not in AURORA 2006GRC 6.15.06_04 07E Wild Horse Wind Expansion (C) (2) 2 2" xfId="2872"/>
    <cellStyle name="_Costs not in AURORA 2006GRC 6.15.06_04 07E Wild Horse Wind Expansion (C) (2) 3" xfId="2873"/>
    <cellStyle name="_Costs not in AURORA 2006GRC 6.15.06_04 07E Wild Horse Wind Expansion (C) (2)_Adj Bench DR 3 for Initial Briefs (Electric)" xfId="2874"/>
    <cellStyle name="_Costs not in AURORA 2006GRC 6.15.06_04 07E Wild Horse Wind Expansion (C) (2)_Adj Bench DR 3 for Initial Briefs (Electric) 2" xfId="2875"/>
    <cellStyle name="_Costs not in AURORA 2006GRC 6.15.06_04 07E Wild Horse Wind Expansion (C) (2)_Adj Bench DR 3 for Initial Briefs (Electric) 2 2" xfId="2876"/>
    <cellStyle name="_Costs not in AURORA 2006GRC 6.15.06_04 07E Wild Horse Wind Expansion (C) (2)_Adj Bench DR 3 for Initial Briefs (Electric) 3" xfId="2877"/>
    <cellStyle name="_Costs not in AURORA 2006GRC 6.15.06_04 07E Wild Horse Wind Expansion (C) (2)_Adj Bench DR 3 for Initial Briefs (Electric)_DEM-WP(C) ENERG10C--ctn Mid-C_042010 2010GRC" xfId="2878"/>
    <cellStyle name="_Costs not in AURORA 2006GRC 6.15.06_04 07E Wild Horse Wind Expansion (C) (2)_Book1" xfId="2879"/>
    <cellStyle name="_Costs not in AURORA 2006GRC 6.15.06_04 07E Wild Horse Wind Expansion (C) (2)_DEM-WP(C) ENERG10C--ctn Mid-C_042010 2010GRC" xfId="2880"/>
    <cellStyle name="_Costs not in AURORA 2006GRC 6.15.06_04 07E Wild Horse Wind Expansion (C) (2)_Electric Rev Req Model (2009 GRC) " xfId="2881"/>
    <cellStyle name="_Costs not in AURORA 2006GRC 6.15.06_04 07E Wild Horse Wind Expansion (C) (2)_Electric Rev Req Model (2009 GRC)  2" xfId="2882"/>
    <cellStyle name="_Costs not in AURORA 2006GRC 6.15.06_04 07E Wild Horse Wind Expansion (C) (2)_Electric Rev Req Model (2009 GRC)  2 2" xfId="2883"/>
    <cellStyle name="_Costs not in AURORA 2006GRC 6.15.06_04 07E Wild Horse Wind Expansion (C) (2)_Electric Rev Req Model (2009 GRC)  3" xfId="2884"/>
    <cellStyle name="_Costs not in AURORA 2006GRC 6.15.06_04 07E Wild Horse Wind Expansion (C) (2)_Electric Rev Req Model (2009 GRC) _DEM-WP(C) ENERG10C--ctn Mid-C_042010 2010GRC" xfId="2885"/>
    <cellStyle name="_Costs not in AURORA 2006GRC 6.15.06_04 07E Wild Horse Wind Expansion (C) (2)_Electric Rev Req Model (2009 GRC) Rebuttal" xfId="2886"/>
    <cellStyle name="_Costs not in AURORA 2006GRC 6.15.06_04 07E Wild Horse Wind Expansion (C) (2)_Electric Rev Req Model (2009 GRC) Rebuttal 2" xfId="2887"/>
    <cellStyle name="_Costs not in AURORA 2006GRC 6.15.06_04 07E Wild Horse Wind Expansion (C) (2)_Electric Rev Req Model (2009 GRC) Rebuttal REmoval of New  WH Solar AdjustMI" xfId="2888"/>
    <cellStyle name="_Costs not in AURORA 2006GRC 6.15.06_04 07E Wild Horse Wind Expansion (C) (2)_Electric Rev Req Model (2009 GRC) Rebuttal REmoval of New  WH Solar AdjustMI 2" xfId="2889"/>
    <cellStyle name="_Costs not in AURORA 2006GRC 6.15.06_04 07E Wild Horse Wind Expansion (C) (2)_Electric Rev Req Model (2009 GRC) Rebuttal REmoval of New  WH Solar AdjustMI 2 2" xfId="2890"/>
    <cellStyle name="_Costs not in AURORA 2006GRC 6.15.06_04 07E Wild Horse Wind Expansion (C) (2)_Electric Rev Req Model (2009 GRC) Rebuttal REmoval of New  WH Solar AdjustMI 3" xfId="2891"/>
    <cellStyle name="_Costs not in AURORA 2006GRC 6.15.06_04 07E Wild Horse Wind Expansion (C) (2)_Electric Rev Req Model (2009 GRC) Rebuttal REmoval of New  WH Solar AdjustMI_DEM-WP(C) ENERG10C--ctn Mid-C_042010 2010GRC" xfId="2892"/>
    <cellStyle name="_Costs not in AURORA 2006GRC 6.15.06_04 07E Wild Horse Wind Expansion (C) (2)_Electric Rev Req Model (2009 GRC) Revised 01-18-2010" xfId="2893"/>
    <cellStyle name="_Costs not in AURORA 2006GRC 6.15.06_04 07E Wild Horse Wind Expansion (C) (2)_Electric Rev Req Model (2009 GRC) Revised 01-18-2010 2" xfId="2894"/>
    <cellStyle name="_Costs not in AURORA 2006GRC 6.15.06_04 07E Wild Horse Wind Expansion (C) (2)_Electric Rev Req Model (2009 GRC) Revised 01-18-2010 2 2" xfId="2895"/>
    <cellStyle name="_Costs not in AURORA 2006GRC 6.15.06_04 07E Wild Horse Wind Expansion (C) (2)_Electric Rev Req Model (2009 GRC) Revised 01-18-2010 3" xfId="2896"/>
    <cellStyle name="_Costs not in AURORA 2006GRC 6.15.06_04 07E Wild Horse Wind Expansion (C) (2)_Electric Rev Req Model (2009 GRC) Revised 01-18-2010_DEM-WP(C) ENERG10C--ctn Mid-C_042010 2010GRC" xfId="2897"/>
    <cellStyle name="_Costs not in AURORA 2006GRC 6.15.06_04 07E Wild Horse Wind Expansion (C) (2)_Electric Rev Req Model (2010 GRC)" xfId="2898"/>
    <cellStyle name="_Costs not in AURORA 2006GRC 6.15.06_04 07E Wild Horse Wind Expansion (C) (2)_Electric Rev Req Model (2010 GRC) SF" xfId="2899"/>
    <cellStyle name="_Costs not in AURORA 2006GRC 6.15.06_04 07E Wild Horse Wind Expansion (C) (2)_Final Order Electric EXHIBIT A-1" xfId="2900"/>
    <cellStyle name="_Costs not in AURORA 2006GRC 6.15.06_04 07E Wild Horse Wind Expansion (C) (2)_Final Order Electric EXHIBIT A-1 2" xfId="2901"/>
    <cellStyle name="_Costs not in AURORA 2006GRC 6.15.06_04 07E Wild Horse Wind Expansion (C) (2)_TENASKA REGULATORY ASSET" xfId="2902"/>
    <cellStyle name="_Costs not in AURORA 2006GRC 6.15.06_04 07E Wild Horse Wind Expansion (C) (2)_TENASKA REGULATORY ASSET 2" xfId="2903"/>
    <cellStyle name="_Costs not in AURORA 2006GRC 6.15.06_16.37E Wild Horse Expansion DeferralRevwrkingfile SF" xfId="2904"/>
    <cellStyle name="_Costs not in AURORA 2006GRC 6.15.06_16.37E Wild Horse Expansion DeferralRevwrkingfile SF 2" xfId="2905"/>
    <cellStyle name="_Costs not in AURORA 2006GRC 6.15.06_16.37E Wild Horse Expansion DeferralRevwrkingfile SF 2 2" xfId="2906"/>
    <cellStyle name="_Costs not in AURORA 2006GRC 6.15.06_16.37E Wild Horse Expansion DeferralRevwrkingfile SF 3" xfId="2907"/>
    <cellStyle name="_Costs not in AURORA 2006GRC 6.15.06_16.37E Wild Horse Expansion DeferralRevwrkingfile SF_DEM-WP(C) ENERG10C--ctn Mid-C_042010 2010GRC" xfId="2908"/>
    <cellStyle name="_Costs not in AURORA 2006GRC 6.15.06_2009 Compliance Filing PCA Exhibits for GRC" xfId="2909"/>
    <cellStyle name="_Costs not in AURORA 2006GRC 6.15.06_2009 Compliance Filing PCA Exhibits for GRC 2" xfId="2910"/>
    <cellStyle name="_Costs not in AURORA 2006GRC 6.15.06_2009 GRC Compl Filing - Exhibit D" xfId="2911"/>
    <cellStyle name="_Costs not in AURORA 2006GRC 6.15.06_2009 GRC Compl Filing - Exhibit D 2" xfId="2912"/>
    <cellStyle name="_Costs not in AURORA 2006GRC 6.15.06_2009 GRC Compl Filing - Exhibit D 2 2" xfId="2913"/>
    <cellStyle name="_Costs not in AURORA 2006GRC 6.15.06_2009 GRC Compl Filing - Exhibit D 3" xfId="2914"/>
    <cellStyle name="_Costs not in AURORA 2006GRC 6.15.06_2009 GRC Compl Filing - Exhibit D_DEM-WP(C) ENERG10C--ctn Mid-C_042010 2010GRC" xfId="2915"/>
    <cellStyle name="_Costs not in AURORA 2006GRC 6.15.06_3.01 Income Statement" xfId="2916"/>
    <cellStyle name="_Costs not in AURORA 2006GRC 6.15.06_4 31 Regulatory Assets and Liabilities  7 06- Exhibit D" xfId="2917"/>
    <cellStyle name="_Costs not in AURORA 2006GRC 6.15.06_4 31 Regulatory Assets and Liabilities  7 06- Exhibit D 2" xfId="2918"/>
    <cellStyle name="_Costs not in AURORA 2006GRC 6.15.06_4 31 Regulatory Assets and Liabilities  7 06- Exhibit D 2 2" xfId="2919"/>
    <cellStyle name="_Costs not in AURORA 2006GRC 6.15.06_4 31 Regulatory Assets and Liabilities  7 06- Exhibit D 3" xfId="2920"/>
    <cellStyle name="_Costs not in AURORA 2006GRC 6.15.06_4 31 Regulatory Assets and Liabilities  7 06- Exhibit D_DEM-WP(C) ENERG10C--ctn Mid-C_042010 2010GRC" xfId="2921"/>
    <cellStyle name="_Costs not in AURORA 2006GRC 6.15.06_4 31 Regulatory Assets and Liabilities  7 06- Exhibit D_NIM Summary" xfId="2922"/>
    <cellStyle name="_Costs not in AURORA 2006GRC 6.15.06_4 31 Regulatory Assets and Liabilities  7 06- Exhibit D_NIM Summary 2" xfId="2923"/>
    <cellStyle name="_Costs not in AURORA 2006GRC 6.15.06_4 31 Regulatory Assets and Liabilities  7 06- Exhibit D_NIM Summary 2 2" xfId="2924"/>
    <cellStyle name="_Costs not in AURORA 2006GRC 6.15.06_4 31 Regulatory Assets and Liabilities  7 06- Exhibit D_NIM Summary 3" xfId="2925"/>
    <cellStyle name="_Costs not in AURORA 2006GRC 6.15.06_4 31 Regulatory Assets and Liabilities  7 06- Exhibit D_NIM Summary_DEM-WP(C) ENERG10C--ctn Mid-C_042010 2010GRC" xfId="2926"/>
    <cellStyle name="_Costs not in AURORA 2006GRC 6.15.06_4 31E Reg Asset  Liab and EXH D" xfId="2927"/>
    <cellStyle name="_Costs not in AURORA 2006GRC 6.15.06_4 31E Reg Asset  Liab and EXH D _ Aug 10 Filing (2)" xfId="2928"/>
    <cellStyle name="_Costs not in AURORA 2006GRC 6.15.06_4 31E Reg Asset  Liab and EXH D _ Aug 10 Filing (2) 2" xfId="2929"/>
    <cellStyle name="_Costs not in AURORA 2006GRC 6.15.06_4 31E Reg Asset  Liab and EXH D 2" xfId="2930"/>
    <cellStyle name="_Costs not in AURORA 2006GRC 6.15.06_4 31E Reg Asset  Liab and EXH D 3" xfId="2931"/>
    <cellStyle name="_Costs not in AURORA 2006GRC 6.15.06_4 32 Regulatory Assets and Liabilities  7 06- Exhibit D" xfId="2932"/>
    <cellStyle name="_Costs not in AURORA 2006GRC 6.15.06_4 32 Regulatory Assets and Liabilities  7 06- Exhibit D 2" xfId="2933"/>
    <cellStyle name="_Costs not in AURORA 2006GRC 6.15.06_4 32 Regulatory Assets and Liabilities  7 06- Exhibit D 2 2" xfId="2934"/>
    <cellStyle name="_Costs not in AURORA 2006GRC 6.15.06_4 32 Regulatory Assets and Liabilities  7 06- Exhibit D 3" xfId="2935"/>
    <cellStyle name="_Costs not in AURORA 2006GRC 6.15.06_4 32 Regulatory Assets and Liabilities  7 06- Exhibit D_DEM-WP(C) ENERG10C--ctn Mid-C_042010 2010GRC" xfId="2936"/>
    <cellStyle name="_Costs not in AURORA 2006GRC 6.15.06_4 32 Regulatory Assets and Liabilities  7 06- Exhibit D_NIM Summary" xfId="2937"/>
    <cellStyle name="_Costs not in AURORA 2006GRC 6.15.06_4 32 Regulatory Assets and Liabilities  7 06- Exhibit D_NIM Summary 2" xfId="2938"/>
    <cellStyle name="_Costs not in AURORA 2006GRC 6.15.06_4 32 Regulatory Assets and Liabilities  7 06- Exhibit D_NIM Summary 2 2" xfId="2939"/>
    <cellStyle name="_Costs not in AURORA 2006GRC 6.15.06_4 32 Regulatory Assets and Liabilities  7 06- Exhibit D_NIM Summary 3" xfId="2940"/>
    <cellStyle name="_Costs not in AURORA 2006GRC 6.15.06_4 32 Regulatory Assets and Liabilities  7 06- Exhibit D_NIM Summary_DEM-WP(C) ENERG10C--ctn Mid-C_042010 2010GRC" xfId="2941"/>
    <cellStyle name="_Costs not in AURORA 2006GRC 6.15.06_AURORA Total New" xfId="2942"/>
    <cellStyle name="_Costs not in AURORA 2006GRC 6.15.06_AURORA Total New 2" xfId="2943"/>
    <cellStyle name="_Costs not in AURORA 2006GRC 6.15.06_AURORA Total New 2 2" xfId="2944"/>
    <cellStyle name="_Costs not in AURORA 2006GRC 6.15.06_AURORA Total New 3" xfId="2945"/>
    <cellStyle name="_Costs not in AURORA 2006GRC 6.15.06_Book2" xfId="2946"/>
    <cellStyle name="_Costs not in AURORA 2006GRC 6.15.06_Book2 2" xfId="2947"/>
    <cellStyle name="_Costs not in AURORA 2006GRC 6.15.06_Book2 2 2" xfId="2948"/>
    <cellStyle name="_Costs not in AURORA 2006GRC 6.15.06_Book2 3" xfId="2949"/>
    <cellStyle name="_Costs not in AURORA 2006GRC 6.15.06_Book2_Adj Bench DR 3 for Initial Briefs (Electric)" xfId="2950"/>
    <cellStyle name="_Costs not in AURORA 2006GRC 6.15.06_Book2_Adj Bench DR 3 for Initial Briefs (Electric) 2" xfId="2951"/>
    <cellStyle name="_Costs not in AURORA 2006GRC 6.15.06_Book2_Adj Bench DR 3 for Initial Briefs (Electric) 2 2" xfId="2952"/>
    <cellStyle name="_Costs not in AURORA 2006GRC 6.15.06_Book2_Adj Bench DR 3 for Initial Briefs (Electric) 3" xfId="2953"/>
    <cellStyle name="_Costs not in AURORA 2006GRC 6.15.06_Book2_Adj Bench DR 3 for Initial Briefs (Electric)_DEM-WP(C) ENERG10C--ctn Mid-C_042010 2010GRC" xfId="2954"/>
    <cellStyle name="_Costs not in AURORA 2006GRC 6.15.06_Book2_DEM-WP(C) ENERG10C--ctn Mid-C_042010 2010GRC" xfId="2955"/>
    <cellStyle name="_Costs not in AURORA 2006GRC 6.15.06_Book2_Electric Rev Req Model (2009 GRC) Rebuttal" xfId="2956"/>
    <cellStyle name="_Costs not in AURORA 2006GRC 6.15.06_Book2_Electric Rev Req Model (2009 GRC) Rebuttal 2" xfId="2957"/>
    <cellStyle name="_Costs not in AURORA 2006GRC 6.15.06_Book2_Electric Rev Req Model (2009 GRC) Rebuttal REmoval of New  WH Solar AdjustMI" xfId="2958"/>
    <cellStyle name="_Costs not in AURORA 2006GRC 6.15.06_Book2_Electric Rev Req Model (2009 GRC) Rebuttal REmoval of New  WH Solar AdjustMI 2" xfId="2959"/>
    <cellStyle name="_Costs not in AURORA 2006GRC 6.15.06_Book2_Electric Rev Req Model (2009 GRC) Rebuttal REmoval of New  WH Solar AdjustMI 2 2" xfId="2960"/>
    <cellStyle name="_Costs not in AURORA 2006GRC 6.15.06_Book2_Electric Rev Req Model (2009 GRC) Rebuttal REmoval of New  WH Solar AdjustMI 3" xfId="2961"/>
    <cellStyle name="_Costs not in AURORA 2006GRC 6.15.06_Book2_Electric Rev Req Model (2009 GRC) Rebuttal REmoval of New  WH Solar AdjustMI_DEM-WP(C) ENERG10C--ctn Mid-C_042010 2010GRC" xfId="2962"/>
    <cellStyle name="_Costs not in AURORA 2006GRC 6.15.06_Book2_Electric Rev Req Model (2009 GRC) Revised 01-18-2010" xfId="2963"/>
    <cellStyle name="_Costs not in AURORA 2006GRC 6.15.06_Book2_Electric Rev Req Model (2009 GRC) Revised 01-18-2010 2" xfId="2964"/>
    <cellStyle name="_Costs not in AURORA 2006GRC 6.15.06_Book2_Electric Rev Req Model (2009 GRC) Revised 01-18-2010 2 2" xfId="2965"/>
    <cellStyle name="_Costs not in AURORA 2006GRC 6.15.06_Book2_Electric Rev Req Model (2009 GRC) Revised 01-18-2010 3" xfId="2966"/>
    <cellStyle name="_Costs not in AURORA 2006GRC 6.15.06_Book2_Electric Rev Req Model (2009 GRC) Revised 01-18-2010_DEM-WP(C) ENERG10C--ctn Mid-C_042010 2010GRC" xfId="2967"/>
    <cellStyle name="_Costs not in AURORA 2006GRC 6.15.06_Book2_Final Order Electric EXHIBIT A-1" xfId="2968"/>
    <cellStyle name="_Costs not in AURORA 2006GRC 6.15.06_Book2_Final Order Electric EXHIBIT A-1 2" xfId="2969"/>
    <cellStyle name="_Costs not in AURORA 2006GRC 6.15.06_Book4" xfId="2970"/>
    <cellStyle name="_Costs not in AURORA 2006GRC 6.15.06_Book4 2" xfId="2971"/>
    <cellStyle name="_Costs not in AURORA 2006GRC 6.15.06_Book4 2 2" xfId="2972"/>
    <cellStyle name="_Costs not in AURORA 2006GRC 6.15.06_Book4 3" xfId="2973"/>
    <cellStyle name="_Costs not in AURORA 2006GRC 6.15.06_Book4_DEM-WP(C) ENERG10C--ctn Mid-C_042010 2010GRC" xfId="2974"/>
    <cellStyle name="_Costs not in AURORA 2006GRC 6.15.06_Book9" xfId="2975"/>
    <cellStyle name="_Costs not in AURORA 2006GRC 6.15.06_Book9 2" xfId="2976"/>
    <cellStyle name="_Costs not in AURORA 2006GRC 6.15.06_Book9 2 2" xfId="2977"/>
    <cellStyle name="_Costs not in AURORA 2006GRC 6.15.06_Book9 3" xfId="2978"/>
    <cellStyle name="_Costs not in AURORA 2006GRC 6.15.06_Book9_DEM-WP(C) ENERG10C--ctn Mid-C_042010 2010GRC" xfId="2979"/>
    <cellStyle name="_Costs not in AURORA 2006GRC 6.15.06_Chelan PUD Power Costs (8-10)" xfId="2980"/>
    <cellStyle name="_Costs not in AURORA 2006GRC 6.15.06_Chelan PUD Power Costs (8-10) 2" xfId="2981"/>
    <cellStyle name="_Costs not in AURORA 2006GRC 6.15.06_DEM-WP(C) Chelan Power Costs" xfId="2982"/>
    <cellStyle name="_Costs not in AURORA 2006GRC 6.15.06_DEM-WP(C) Chelan Power Costs 2" xfId="2983"/>
    <cellStyle name="_Costs not in AURORA 2006GRC 6.15.06_DEM-WP(C) ENERG10C--ctn Mid-C_042010 2010GRC" xfId="2984"/>
    <cellStyle name="_Costs not in AURORA 2006GRC 6.15.06_DEM-WP(C) Gas Transport 2010GRC" xfId="2985"/>
    <cellStyle name="_Costs not in AURORA 2006GRC 6.15.06_DEM-WP(C) Gas Transport 2010GRC 2" xfId="2986"/>
    <cellStyle name="_Costs not in AURORA 2006GRC 6.15.06_Exh A-1 resulting from UE-112050 effective Jan 1 2012" xfId="2987"/>
    <cellStyle name="_Costs not in AURORA 2006GRC 6.15.06_Exh G - Klamath Peaker PPA fr C Locke 2-12" xfId="2988"/>
    <cellStyle name="_Costs not in AURORA 2006GRC 6.15.06_Exhibit A-1 effective 4-1-11 fr S Free 12-11" xfId="2989"/>
    <cellStyle name="_Costs not in AURORA 2006GRC 6.15.06_Mint Farm Generation BPA" xfId="2990"/>
    <cellStyle name="_Costs not in AURORA 2006GRC 6.15.06_NIM Summary" xfId="2991"/>
    <cellStyle name="_Costs not in AURORA 2006GRC 6.15.06_NIM Summary 09GRC" xfId="2992"/>
    <cellStyle name="_Costs not in AURORA 2006GRC 6.15.06_NIM Summary 09GRC 2" xfId="2993"/>
    <cellStyle name="_Costs not in AURORA 2006GRC 6.15.06_NIM Summary 09GRC 2 2" xfId="2994"/>
    <cellStyle name="_Costs not in AURORA 2006GRC 6.15.06_NIM Summary 09GRC 3" xfId="2995"/>
    <cellStyle name="_Costs not in AURORA 2006GRC 6.15.06_NIM Summary 09GRC_DEM-WP(C) ENERG10C--ctn Mid-C_042010 2010GRC" xfId="2996"/>
    <cellStyle name="_Costs not in AURORA 2006GRC 6.15.06_NIM Summary 10" xfId="2997"/>
    <cellStyle name="_Costs not in AURORA 2006GRC 6.15.06_NIM Summary 11" xfId="2998"/>
    <cellStyle name="_Costs not in AURORA 2006GRC 6.15.06_NIM Summary 12" xfId="2999"/>
    <cellStyle name="_Costs not in AURORA 2006GRC 6.15.06_NIM Summary 13" xfId="3000"/>
    <cellStyle name="_Costs not in AURORA 2006GRC 6.15.06_NIM Summary 14" xfId="3001"/>
    <cellStyle name="_Costs not in AURORA 2006GRC 6.15.06_NIM Summary 15" xfId="3002"/>
    <cellStyle name="_Costs not in AURORA 2006GRC 6.15.06_NIM Summary 16" xfId="3003"/>
    <cellStyle name="_Costs not in AURORA 2006GRC 6.15.06_NIM Summary 17" xfId="3004"/>
    <cellStyle name="_Costs not in AURORA 2006GRC 6.15.06_NIM Summary 18" xfId="3005"/>
    <cellStyle name="_Costs not in AURORA 2006GRC 6.15.06_NIM Summary 19" xfId="3006"/>
    <cellStyle name="_Costs not in AURORA 2006GRC 6.15.06_NIM Summary 2" xfId="3007"/>
    <cellStyle name="_Costs not in AURORA 2006GRC 6.15.06_NIM Summary 2 2" xfId="3008"/>
    <cellStyle name="_Costs not in AURORA 2006GRC 6.15.06_NIM Summary 20" xfId="3009"/>
    <cellStyle name="_Costs not in AURORA 2006GRC 6.15.06_NIM Summary 21" xfId="3010"/>
    <cellStyle name="_Costs not in AURORA 2006GRC 6.15.06_NIM Summary 22" xfId="3011"/>
    <cellStyle name="_Costs not in AURORA 2006GRC 6.15.06_NIM Summary 23" xfId="3012"/>
    <cellStyle name="_Costs not in AURORA 2006GRC 6.15.06_NIM Summary 24" xfId="3013"/>
    <cellStyle name="_Costs not in AURORA 2006GRC 6.15.06_NIM Summary 25" xfId="3014"/>
    <cellStyle name="_Costs not in AURORA 2006GRC 6.15.06_NIM Summary 26" xfId="3015"/>
    <cellStyle name="_Costs not in AURORA 2006GRC 6.15.06_NIM Summary 27" xfId="3016"/>
    <cellStyle name="_Costs not in AURORA 2006GRC 6.15.06_NIM Summary 28" xfId="3017"/>
    <cellStyle name="_Costs not in AURORA 2006GRC 6.15.06_NIM Summary 29" xfId="3018"/>
    <cellStyle name="_Costs not in AURORA 2006GRC 6.15.06_NIM Summary 3" xfId="3019"/>
    <cellStyle name="_Costs not in AURORA 2006GRC 6.15.06_NIM Summary 30" xfId="3020"/>
    <cellStyle name="_Costs not in AURORA 2006GRC 6.15.06_NIM Summary 31" xfId="3021"/>
    <cellStyle name="_Costs not in AURORA 2006GRC 6.15.06_NIM Summary 32" xfId="3022"/>
    <cellStyle name="_Costs not in AURORA 2006GRC 6.15.06_NIM Summary 33" xfId="3023"/>
    <cellStyle name="_Costs not in AURORA 2006GRC 6.15.06_NIM Summary 34" xfId="3024"/>
    <cellStyle name="_Costs not in AURORA 2006GRC 6.15.06_NIM Summary 35" xfId="3025"/>
    <cellStyle name="_Costs not in AURORA 2006GRC 6.15.06_NIM Summary 36" xfId="3026"/>
    <cellStyle name="_Costs not in AURORA 2006GRC 6.15.06_NIM Summary 37" xfId="3027"/>
    <cellStyle name="_Costs not in AURORA 2006GRC 6.15.06_NIM Summary 38" xfId="3028"/>
    <cellStyle name="_Costs not in AURORA 2006GRC 6.15.06_NIM Summary 39" xfId="3029"/>
    <cellStyle name="_Costs not in AURORA 2006GRC 6.15.06_NIM Summary 4" xfId="3030"/>
    <cellStyle name="_Costs not in AURORA 2006GRC 6.15.06_NIM Summary 40" xfId="3031"/>
    <cellStyle name="_Costs not in AURORA 2006GRC 6.15.06_NIM Summary 41" xfId="3032"/>
    <cellStyle name="_Costs not in AURORA 2006GRC 6.15.06_NIM Summary 42" xfId="3033"/>
    <cellStyle name="_Costs not in AURORA 2006GRC 6.15.06_NIM Summary 43" xfId="3034"/>
    <cellStyle name="_Costs not in AURORA 2006GRC 6.15.06_NIM Summary 44" xfId="3035"/>
    <cellStyle name="_Costs not in AURORA 2006GRC 6.15.06_NIM Summary 45" xfId="3036"/>
    <cellStyle name="_Costs not in AURORA 2006GRC 6.15.06_NIM Summary 46" xfId="3037"/>
    <cellStyle name="_Costs not in AURORA 2006GRC 6.15.06_NIM Summary 47" xfId="3038"/>
    <cellStyle name="_Costs not in AURORA 2006GRC 6.15.06_NIM Summary 48" xfId="3039"/>
    <cellStyle name="_Costs not in AURORA 2006GRC 6.15.06_NIM Summary 49" xfId="3040"/>
    <cellStyle name="_Costs not in AURORA 2006GRC 6.15.06_NIM Summary 5" xfId="3041"/>
    <cellStyle name="_Costs not in AURORA 2006GRC 6.15.06_NIM Summary 50" xfId="3042"/>
    <cellStyle name="_Costs not in AURORA 2006GRC 6.15.06_NIM Summary 51" xfId="3043"/>
    <cellStyle name="_Costs not in AURORA 2006GRC 6.15.06_NIM Summary 52" xfId="3044"/>
    <cellStyle name="_Costs not in AURORA 2006GRC 6.15.06_NIM Summary 6" xfId="3045"/>
    <cellStyle name="_Costs not in AURORA 2006GRC 6.15.06_NIM Summary 7" xfId="3046"/>
    <cellStyle name="_Costs not in AURORA 2006GRC 6.15.06_NIM Summary 8" xfId="3047"/>
    <cellStyle name="_Costs not in AURORA 2006GRC 6.15.06_NIM Summary 9" xfId="3048"/>
    <cellStyle name="_Costs not in AURORA 2006GRC 6.15.06_NIM Summary_DEM-WP(C) ENERG10C--ctn Mid-C_042010 2010GRC" xfId="3049"/>
    <cellStyle name="_Costs not in AURORA 2006GRC 6.15.06_PCA 10 -  Exhibit D Dec 2011" xfId="3050"/>
    <cellStyle name="_Costs not in AURORA 2006GRC 6.15.06_PCA 10 -  Exhibit D from A Kellogg Jan 2011" xfId="3051"/>
    <cellStyle name="_Costs not in AURORA 2006GRC 6.15.06_PCA 10 -  Exhibit D from A Kellogg July 2011" xfId="3052"/>
    <cellStyle name="_Costs not in AURORA 2006GRC 6.15.06_PCA 10 -  Exhibit D from S Free Rcv'd 12-11" xfId="3053"/>
    <cellStyle name="_Costs not in AURORA 2006GRC 6.15.06_PCA 11 -  Exhibit D Jan 2012 fr A Kellogg" xfId="3054"/>
    <cellStyle name="_Costs not in AURORA 2006GRC 6.15.06_PCA 11 -  Exhibit D Jan 2012 WF" xfId="3055"/>
    <cellStyle name="_Costs not in AURORA 2006GRC 6.15.06_PCA 9 -  Exhibit D April 2010" xfId="3056"/>
    <cellStyle name="_Costs not in AURORA 2006GRC 6.15.06_PCA 9 -  Exhibit D April 2010 (3)" xfId="3057"/>
    <cellStyle name="_Costs not in AURORA 2006GRC 6.15.06_PCA 9 -  Exhibit D April 2010 (3) 2" xfId="3058"/>
    <cellStyle name="_Costs not in AURORA 2006GRC 6.15.06_PCA 9 -  Exhibit D April 2010 (3) 2 2" xfId="3059"/>
    <cellStyle name="_Costs not in AURORA 2006GRC 6.15.06_PCA 9 -  Exhibit D April 2010 (3) 3" xfId="3060"/>
    <cellStyle name="_Costs not in AURORA 2006GRC 6.15.06_PCA 9 -  Exhibit D April 2010 (3)_DEM-WP(C) ENERG10C--ctn Mid-C_042010 2010GRC" xfId="3061"/>
    <cellStyle name="_Costs not in AURORA 2006GRC 6.15.06_PCA 9 -  Exhibit D April 2010 2" xfId="3062"/>
    <cellStyle name="_Costs not in AURORA 2006GRC 6.15.06_PCA 9 -  Exhibit D April 2010 3" xfId="3063"/>
    <cellStyle name="_Costs not in AURORA 2006GRC 6.15.06_PCA 9 -  Exhibit D April 2010 4" xfId="3064"/>
    <cellStyle name="_Costs not in AURORA 2006GRC 6.15.06_PCA 9 -  Exhibit D April 2010 5" xfId="3065"/>
    <cellStyle name="_Costs not in AURORA 2006GRC 6.15.06_PCA 9 -  Exhibit D April 2010 6" xfId="3066"/>
    <cellStyle name="_Costs not in AURORA 2006GRC 6.15.06_PCA 9 -  Exhibit D Nov 2010" xfId="3067"/>
    <cellStyle name="_Costs not in AURORA 2006GRC 6.15.06_PCA 9 -  Exhibit D Nov 2010 2" xfId="3068"/>
    <cellStyle name="_Costs not in AURORA 2006GRC 6.15.06_PCA 9 - Exhibit D at August 2010" xfId="3069"/>
    <cellStyle name="_Costs not in AURORA 2006GRC 6.15.06_PCA 9 - Exhibit D at August 2010 2" xfId="3070"/>
    <cellStyle name="_Costs not in AURORA 2006GRC 6.15.06_PCA 9 - Exhibit D June 2010 GRC" xfId="3071"/>
    <cellStyle name="_Costs not in AURORA 2006GRC 6.15.06_PCA 9 - Exhibit D June 2010 GRC 2" xfId="3072"/>
    <cellStyle name="_Costs not in AURORA 2006GRC 6.15.06_Power Costs - Comparison bx Rbtl-Staff-Jt-PC" xfId="3073"/>
    <cellStyle name="_Costs not in AURORA 2006GRC 6.15.06_Power Costs - Comparison bx Rbtl-Staff-Jt-PC 2" xfId="3074"/>
    <cellStyle name="_Costs not in AURORA 2006GRC 6.15.06_Power Costs - Comparison bx Rbtl-Staff-Jt-PC 2 2" xfId="3075"/>
    <cellStyle name="_Costs not in AURORA 2006GRC 6.15.06_Power Costs - Comparison bx Rbtl-Staff-Jt-PC 3" xfId="3076"/>
    <cellStyle name="_Costs not in AURORA 2006GRC 6.15.06_Power Costs - Comparison bx Rbtl-Staff-Jt-PC_Adj Bench DR 3 for Initial Briefs (Electric)" xfId="3077"/>
    <cellStyle name="_Costs not in AURORA 2006GRC 6.15.06_Power Costs - Comparison bx Rbtl-Staff-Jt-PC_Adj Bench DR 3 for Initial Briefs (Electric) 2" xfId="3078"/>
    <cellStyle name="_Costs not in AURORA 2006GRC 6.15.06_Power Costs - Comparison bx Rbtl-Staff-Jt-PC_Adj Bench DR 3 for Initial Briefs (Electric) 2 2" xfId="3079"/>
    <cellStyle name="_Costs not in AURORA 2006GRC 6.15.06_Power Costs - Comparison bx Rbtl-Staff-Jt-PC_Adj Bench DR 3 for Initial Briefs (Electric) 3" xfId="3080"/>
    <cellStyle name="_Costs not in AURORA 2006GRC 6.15.06_Power Costs - Comparison bx Rbtl-Staff-Jt-PC_Adj Bench DR 3 for Initial Briefs (Electric)_DEM-WP(C) ENERG10C--ctn Mid-C_042010 2010GRC" xfId="3081"/>
    <cellStyle name="_Costs not in AURORA 2006GRC 6.15.06_Power Costs - Comparison bx Rbtl-Staff-Jt-PC_DEM-WP(C) ENERG10C--ctn Mid-C_042010 2010GRC" xfId="3082"/>
    <cellStyle name="_Costs not in AURORA 2006GRC 6.15.06_Power Costs - Comparison bx Rbtl-Staff-Jt-PC_Electric Rev Req Model (2009 GRC) Rebuttal" xfId="3083"/>
    <cellStyle name="_Costs not in AURORA 2006GRC 6.15.06_Power Costs - Comparison bx Rbtl-Staff-Jt-PC_Electric Rev Req Model (2009 GRC) Rebuttal 2" xfId="3084"/>
    <cellStyle name="_Costs not in AURORA 2006GRC 6.15.06_Power Costs - Comparison bx Rbtl-Staff-Jt-PC_Electric Rev Req Model (2009 GRC) Rebuttal REmoval of New  WH Solar AdjustMI" xfId="3085"/>
    <cellStyle name="_Costs not in AURORA 2006GRC 6.15.06_Power Costs - Comparison bx Rbtl-Staff-Jt-PC_Electric Rev Req Model (2009 GRC) Rebuttal REmoval of New  WH Solar AdjustMI 2" xfId="3086"/>
    <cellStyle name="_Costs not in AURORA 2006GRC 6.15.06_Power Costs - Comparison bx Rbtl-Staff-Jt-PC_Electric Rev Req Model (2009 GRC) Rebuttal REmoval of New  WH Solar AdjustMI 2 2" xfId="3087"/>
    <cellStyle name="_Costs not in AURORA 2006GRC 6.15.06_Power Costs - Comparison bx Rbtl-Staff-Jt-PC_Electric Rev Req Model (2009 GRC) Rebuttal REmoval of New  WH Solar AdjustMI 3" xfId="3088"/>
    <cellStyle name="_Costs not in AURORA 2006GRC 6.15.06_Power Costs - Comparison bx Rbtl-Staff-Jt-PC_Electric Rev Req Model (2009 GRC) Rebuttal REmoval of New  WH Solar AdjustMI_DEM-WP(C) ENERG10C--ctn Mid-C_042010 2010GRC" xfId="3089"/>
    <cellStyle name="_Costs not in AURORA 2006GRC 6.15.06_Power Costs - Comparison bx Rbtl-Staff-Jt-PC_Electric Rev Req Model (2009 GRC) Revised 01-18-2010" xfId="3090"/>
    <cellStyle name="_Costs not in AURORA 2006GRC 6.15.06_Power Costs - Comparison bx Rbtl-Staff-Jt-PC_Electric Rev Req Model (2009 GRC) Revised 01-18-2010 2" xfId="3091"/>
    <cellStyle name="_Costs not in AURORA 2006GRC 6.15.06_Power Costs - Comparison bx Rbtl-Staff-Jt-PC_Electric Rev Req Model (2009 GRC) Revised 01-18-2010 2 2" xfId="3092"/>
    <cellStyle name="_Costs not in AURORA 2006GRC 6.15.06_Power Costs - Comparison bx Rbtl-Staff-Jt-PC_Electric Rev Req Model (2009 GRC) Revised 01-18-2010 3" xfId="3093"/>
    <cellStyle name="_Costs not in AURORA 2006GRC 6.15.06_Power Costs - Comparison bx Rbtl-Staff-Jt-PC_Electric Rev Req Model (2009 GRC) Revised 01-18-2010_DEM-WP(C) ENERG10C--ctn Mid-C_042010 2010GRC" xfId="3094"/>
    <cellStyle name="_Costs not in AURORA 2006GRC 6.15.06_Power Costs - Comparison bx Rbtl-Staff-Jt-PC_Final Order Electric EXHIBIT A-1" xfId="3095"/>
    <cellStyle name="_Costs not in AURORA 2006GRC 6.15.06_Power Costs - Comparison bx Rbtl-Staff-Jt-PC_Final Order Electric EXHIBIT A-1 2" xfId="3096"/>
    <cellStyle name="_Costs not in AURORA 2006GRC 6.15.06_Rebuttal Power Costs" xfId="3097"/>
    <cellStyle name="_Costs not in AURORA 2006GRC 6.15.06_Rebuttal Power Costs 2" xfId="3098"/>
    <cellStyle name="_Costs not in AURORA 2006GRC 6.15.06_Rebuttal Power Costs 2 2" xfId="3099"/>
    <cellStyle name="_Costs not in AURORA 2006GRC 6.15.06_Rebuttal Power Costs 3" xfId="3100"/>
    <cellStyle name="_Costs not in AURORA 2006GRC 6.15.06_Rebuttal Power Costs_Adj Bench DR 3 for Initial Briefs (Electric)" xfId="3101"/>
    <cellStyle name="_Costs not in AURORA 2006GRC 6.15.06_Rebuttal Power Costs_Adj Bench DR 3 for Initial Briefs (Electric) 2" xfId="3102"/>
    <cellStyle name="_Costs not in AURORA 2006GRC 6.15.06_Rebuttal Power Costs_Adj Bench DR 3 for Initial Briefs (Electric) 2 2" xfId="3103"/>
    <cellStyle name="_Costs not in AURORA 2006GRC 6.15.06_Rebuttal Power Costs_Adj Bench DR 3 for Initial Briefs (Electric) 3" xfId="3104"/>
    <cellStyle name="_Costs not in AURORA 2006GRC 6.15.06_Rebuttal Power Costs_Adj Bench DR 3 for Initial Briefs (Electric)_DEM-WP(C) ENERG10C--ctn Mid-C_042010 2010GRC" xfId="3105"/>
    <cellStyle name="_Costs not in AURORA 2006GRC 6.15.06_Rebuttal Power Costs_DEM-WP(C) ENERG10C--ctn Mid-C_042010 2010GRC" xfId="3106"/>
    <cellStyle name="_Costs not in AURORA 2006GRC 6.15.06_Rebuttal Power Costs_Electric Rev Req Model (2009 GRC) Rebuttal" xfId="3107"/>
    <cellStyle name="_Costs not in AURORA 2006GRC 6.15.06_Rebuttal Power Costs_Electric Rev Req Model (2009 GRC) Rebuttal 2" xfId="3108"/>
    <cellStyle name="_Costs not in AURORA 2006GRC 6.15.06_Rebuttal Power Costs_Electric Rev Req Model (2009 GRC) Rebuttal REmoval of New  WH Solar AdjustMI" xfId="3109"/>
    <cellStyle name="_Costs not in AURORA 2006GRC 6.15.06_Rebuttal Power Costs_Electric Rev Req Model (2009 GRC) Rebuttal REmoval of New  WH Solar AdjustMI 2" xfId="3110"/>
    <cellStyle name="_Costs not in AURORA 2006GRC 6.15.06_Rebuttal Power Costs_Electric Rev Req Model (2009 GRC) Rebuttal REmoval of New  WH Solar AdjustMI 2 2" xfId="3111"/>
    <cellStyle name="_Costs not in AURORA 2006GRC 6.15.06_Rebuttal Power Costs_Electric Rev Req Model (2009 GRC) Rebuttal REmoval of New  WH Solar AdjustMI 3" xfId="3112"/>
    <cellStyle name="_Costs not in AURORA 2006GRC 6.15.06_Rebuttal Power Costs_Electric Rev Req Model (2009 GRC) Rebuttal REmoval of New  WH Solar AdjustMI_DEM-WP(C) ENERG10C--ctn Mid-C_042010 2010GRC" xfId="3113"/>
    <cellStyle name="_Costs not in AURORA 2006GRC 6.15.06_Rebuttal Power Costs_Electric Rev Req Model (2009 GRC) Revised 01-18-2010" xfId="3114"/>
    <cellStyle name="_Costs not in AURORA 2006GRC 6.15.06_Rebuttal Power Costs_Electric Rev Req Model (2009 GRC) Revised 01-18-2010 2" xfId="3115"/>
    <cellStyle name="_Costs not in AURORA 2006GRC 6.15.06_Rebuttal Power Costs_Electric Rev Req Model (2009 GRC) Revised 01-18-2010 2 2" xfId="3116"/>
    <cellStyle name="_Costs not in AURORA 2006GRC 6.15.06_Rebuttal Power Costs_Electric Rev Req Model (2009 GRC) Revised 01-18-2010 3" xfId="3117"/>
    <cellStyle name="_Costs not in AURORA 2006GRC 6.15.06_Rebuttal Power Costs_Electric Rev Req Model (2009 GRC) Revised 01-18-2010_DEM-WP(C) ENERG10C--ctn Mid-C_042010 2010GRC" xfId="3118"/>
    <cellStyle name="_Costs not in AURORA 2006GRC 6.15.06_Rebuttal Power Costs_Final Order Electric EXHIBIT A-1" xfId="3119"/>
    <cellStyle name="_Costs not in AURORA 2006GRC 6.15.06_Rebuttal Power Costs_Final Order Electric EXHIBIT A-1 2" xfId="3120"/>
    <cellStyle name="_Costs not in AURORA 2006GRC 6.15.06_Wind Integration 10GRC" xfId="3121"/>
    <cellStyle name="_Costs not in AURORA 2006GRC 6.15.06_Wind Integration 10GRC 2" xfId="3122"/>
    <cellStyle name="_Costs not in AURORA 2006GRC 6.15.06_Wind Integration 10GRC 2 2" xfId="3123"/>
    <cellStyle name="_Costs not in AURORA 2006GRC 6.15.06_Wind Integration 10GRC 3" xfId="3124"/>
    <cellStyle name="_Costs not in AURORA 2006GRC 6.15.06_Wind Integration 10GRC_DEM-WP(C) ENERG10C--ctn Mid-C_042010 2010GRC" xfId="3125"/>
    <cellStyle name="_Costs not in AURORA 2006GRC w gas price updated" xfId="3126"/>
    <cellStyle name="_Costs not in AURORA 2006GRC w gas price updated 2" xfId="3127"/>
    <cellStyle name="_Costs not in AURORA 2006GRC w gas price updated 2 2" xfId="3128"/>
    <cellStyle name="_Costs not in AURORA 2006GRC w gas price updated 3" xfId="3129"/>
    <cellStyle name="_Costs not in AURORA 2006GRC w gas price updated 3 2" xfId="3130"/>
    <cellStyle name="_Costs not in AURORA 2006GRC w gas price updated 4" xfId="3131"/>
    <cellStyle name="_Costs not in AURORA 2006GRC w gas price updated 4 2" xfId="3132"/>
    <cellStyle name="_Costs not in AURORA 2006GRC w gas price updated 5" xfId="3133"/>
    <cellStyle name="_Costs not in AURORA 2006GRC w gas price updated 5 2" xfId="3134"/>
    <cellStyle name="_Costs not in AURORA 2006GRC w gas price updated 6" xfId="3135"/>
    <cellStyle name="_Costs not in AURORA 2006GRC w gas price updated 6 2" xfId="3136"/>
    <cellStyle name="_Costs not in AURORA 2006GRC w gas price updated_Adj Bench DR 3 for Initial Briefs (Electric)" xfId="3137"/>
    <cellStyle name="_Costs not in AURORA 2006GRC w gas price updated_Adj Bench DR 3 for Initial Briefs (Electric) 2" xfId="3138"/>
    <cellStyle name="_Costs not in AURORA 2006GRC w gas price updated_Adj Bench DR 3 for Initial Briefs (Electric) 2 2" xfId="3139"/>
    <cellStyle name="_Costs not in AURORA 2006GRC w gas price updated_Adj Bench DR 3 for Initial Briefs (Electric) 3" xfId="3140"/>
    <cellStyle name="_Costs not in AURORA 2006GRC w gas price updated_Adj Bench DR 3 for Initial Briefs (Electric)_DEM-WP(C) ENERG10C--ctn Mid-C_042010 2010GRC" xfId="3141"/>
    <cellStyle name="_Costs not in AURORA 2006GRC w gas price updated_Book1" xfId="3142"/>
    <cellStyle name="_Costs not in AURORA 2006GRC w gas price updated_Book2" xfId="3143"/>
    <cellStyle name="_Costs not in AURORA 2006GRC w gas price updated_Book2 2" xfId="3144"/>
    <cellStyle name="_Costs not in AURORA 2006GRC w gas price updated_Book2 2 2" xfId="3145"/>
    <cellStyle name="_Costs not in AURORA 2006GRC w gas price updated_Book2 3" xfId="3146"/>
    <cellStyle name="_Costs not in AURORA 2006GRC w gas price updated_Book2_Adj Bench DR 3 for Initial Briefs (Electric)" xfId="3147"/>
    <cellStyle name="_Costs not in AURORA 2006GRC w gas price updated_Book2_Adj Bench DR 3 for Initial Briefs (Electric) 2" xfId="3148"/>
    <cellStyle name="_Costs not in AURORA 2006GRC w gas price updated_Book2_Adj Bench DR 3 for Initial Briefs (Electric) 2 2" xfId="3149"/>
    <cellStyle name="_Costs not in AURORA 2006GRC w gas price updated_Book2_Adj Bench DR 3 for Initial Briefs (Electric) 3" xfId="3150"/>
    <cellStyle name="_Costs not in AURORA 2006GRC w gas price updated_Book2_Adj Bench DR 3 for Initial Briefs (Electric)_DEM-WP(C) ENERG10C--ctn Mid-C_042010 2010GRC" xfId="3151"/>
    <cellStyle name="_Costs not in AURORA 2006GRC w gas price updated_Book2_DEM-WP(C) ENERG10C--ctn Mid-C_042010 2010GRC" xfId="3152"/>
    <cellStyle name="_Costs not in AURORA 2006GRC w gas price updated_Book2_Electric Rev Req Model (2009 GRC) Rebuttal" xfId="3153"/>
    <cellStyle name="_Costs not in AURORA 2006GRC w gas price updated_Book2_Electric Rev Req Model (2009 GRC) Rebuttal 2" xfId="3154"/>
    <cellStyle name="_Costs not in AURORA 2006GRC w gas price updated_Book2_Electric Rev Req Model (2009 GRC) Rebuttal REmoval of New  WH Solar AdjustMI" xfId="3155"/>
    <cellStyle name="_Costs not in AURORA 2006GRC w gas price updated_Book2_Electric Rev Req Model (2009 GRC) Rebuttal REmoval of New  WH Solar AdjustMI 2" xfId="3156"/>
    <cellStyle name="_Costs not in AURORA 2006GRC w gas price updated_Book2_Electric Rev Req Model (2009 GRC) Rebuttal REmoval of New  WH Solar AdjustMI 2 2" xfId="3157"/>
    <cellStyle name="_Costs not in AURORA 2006GRC w gas price updated_Book2_Electric Rev Req Model (2009 GRC) Rebuttal REmoval of New  WH Solar AdjustMI 3" xfId="3158"/>
    <cellStyle name="_Costs not in AURORA 2006GRC w gas price updated_Book2_Electric Rev Req Model (2009 GRC) Rebuttal REmoval of New  WH Solar AdjustMI_DEM-WP(C) ENERG10C--ctn Mid-C_042010 2010GRC" xfId="3159"/>
    <cellStyle name="_Costs not in AURORA 2006GRC w gas price updated_Book2_Electric Rev Req Model (2009 GRC) Revised 01-18-2010" xfId="3160"/>
    <cellStyle name="_Costs not in AURORA 2006GRC w gas price updated_Book2_Electric Rev Req Model (2009 GRC) Revised 01-18-2010 2" xfId="3161"/>
    <cellStyle name="_Costs not in AURORA 2006GRC w gas price updated_Book2_Electric Rev Req Model (2009 GRC) Revised 01-18-2010 2 2" xfId="3162"/>
    <cellStyle name="_Costs not in AURORA 2006GRC w gas price updated_Book2_Electric Rev Req Model (2009 GRC) Revised 01-18-2010 3" xfId="3163"/>
    <cellStyle name="_Costs not in AURORA 2006GRC w gas price updated_Book2_Electric Rev Req Model (2009 GRC) Revised 01-18-2010_DEM-WP(C) ENERG10C--ctn Mid-C_042010 2010GRC" xfId="3164"/>
    <cellStyle name="_Costs not in AURORA 2006GRC w gas price updated_Book2_Final Order Electric EXHIBIT A-1" xfId="3165"/>
    <cellStyle name="_Costs not in AURORA 2006GRC w gas price updated_Book2_Final Order Electric EXHIBIT A-1 2" xfId="3166"/>
    <cellStyle name="_Costs not in AURORA 2006GRC w gas price updated_Chelan PUD Power Costs (8-10)" xfId="3167"/>
    <cellStyle name="_Costs not in AURORA 2006GRC w gas price updated_Chelan PUD Power Costs (8-10) 2" xfId="3168"/>
    <cellStyle name="_Costs not in AURORA 2006GRC w gas price updated_Colstrip 1&amp;2 Annual O&amp;M Budgets" xfId="3169"/>
    <cellStyle name="_Costs not in AURORA 2006GRC w gas price updated_Colstrip 1&amp;2 Annual O&amp;M Budgets 2" xfId="3170"/>
    <cellStyle name="_Costs not in AURORA 2006GRC w gas price updated_Colstrip 1&amp;2 Annual O&amp;M Budgets 3" xfId="3171"/>
    <cellStyle name="_Costs not in AURORA 2006GRC w gas price updated_Confidential Material" xfId="3172"/>
    <cellStyle name="_Costs not in AURORA 2006GRC w gas price updated_Confidential Material 2" xfId="3173"/>
    <cellStyle name="_Costs not in AURORA 2006GRC w gas price updated_DEM-WP(C) Colstrip 12 Coal Cost Forecast 2010GRC" xfId="3174"/>
    <cellStyle name="_Costs not in AURORA 2006GRC w gas price updated_DEM-WP(C) Colstrip 12 Coal Cost Forecast 2010GRC 2" xfId="3175"/>
    <cellStyle name="_Costs not in AURORA 2006GRC w gas price updated_DEM-WP(C) ENERG10C--ctn Mid-C_042010 2010GRC" xfId="3176"/>
    <cellStyle name="_Costs not in AURORA 2006GRC w gas price updated_DEM-WP(C) Production O&amp;M 2010GRC As-Filed" xfId="3177"/>
    <cellStyle name="_Costs not in AURORA 2006GRC w gas price updated_DEM-WP(C) Production O&amp;M 2010GRC As-Filed 2" xfId="3178"/>
    <cellStyle name="_Costs not in AURORA 2006GRC w gas price updated_DEM-WP(C) Production O&amp;M 2010GRC As-Filed 2 2" xfId="3179"/>
    <cellStyle name="_Costs not in AURORA 2006GRC w gas price updated_DEM-WP(C) Production O&amp;M 2010GRC As-Filed 2 3" xfId="3180"/>
    <cellStyle name="_Costs not in AURORA 2006GRC w gas price updated_DEM-WP(C) Production O&amp;M 2010GRC As-Filed 3" xfId="3181"/>
    <cellStyle name="_Costs not in AURORA 2006GRC w gas price updated_DEM-WP(C) Production O&amp;M 2010GRC As-Filed 3 2" xfId="3182"/>
    <cellStyle name="_Costs not in AURORA 2006GRC w gas price updated_DEM-WP(C) Production O&amp;M 2010GRC As-Filed 4" xfId="3183"/>
    <cellStyle name="_Costs not in AURORA 2006GRC w gas price updated_DEM-WP(C) Production O&amp;M 2010GRC As-Filed 4 2" xfId="3184"/>
    <cellStyle name="_Costs not in AURORA 2006GRC w gas price updated_DEM-WP(C) Production O&amp;M 2010GRC As-Filed 5" xfId="3185"/>
    <cellStyle name="_Costs not in AURORA 2006GRC w gas price updated_DEM-WP(C) Production O&amp;M 2010GRC As-Filed 5 2" xfId="3186"/>
    <cellStyle name="_Costs not in AURORA 2006GRC w gas price updated_DEM-WP(C) Production O&amp;M 2010GRC As-Filed 6" xfId="3187"/>
    <cellStyle name="_Costs not in AURORA 2006GRC w gas price updated_DEM-WP(C) Production O&amp;M 2010GRC As-Filed 6 2" xfId="3188"/>
    <cellStyle name="_Costs not in AURORA 2006GRC w gas price updated_Electric Rev Req Model (2009 GRC) " xfId="3189"/>
    <cellStyle name="_Costs not in AURORA 2006GRC w gas price updated_Electric Rev Req Model (2009 GRC)  2" xfId="3190"/>
    <cellStyle name="_Costs not in AURORA 2006GRC w gas price updated_Electric Rev Req Model (2009 GRC)  2 2" xfId="3191"/>
    <cellStyle name="_Costs not in AURORA 2006GRC w gas price updated_Electric Rev Req Model (2009 GRC)  3" xfId="3192"/>
    <cellStyle name="_Costs not in AURORA 2006GRC w gas price updated_Electric Rev Req Model (2009 GRC) _DEM-WP(C) ENERG10C--ctn Mid-C_042010 2010GRC" xfId="3193"/>
    <cellStyle name="_Costs not in AURORA 2006GRC w gas price updated_Electric Rev Req Model (2009 GRC) Rebuttal" xfId="3194"/>
    <cellStyle name="_Costs not in AURORA 2006GRC w gas price updated_Electric Rev Req Model (2009 GRC) Rebuttal 2" xfId="3195"/>
    <cellStyle name="_Costs not in AURORA 2006GRC w gas price updated_Electric Rev Req Model (2009 GRC) Rebuttal REmoval of New  WH Solar AdjustMI" xfId="3196"/>
    <cellStyle name="_Costs not in AURORA 2006GRC w gas price updated_Electric Rev Req Model (2009 GRC) Rebuttal REmoval of New  WH Solar AdjustMI 2" xfId="3197"/>
    <cellStyle name="_Costs not in AURORA 2006GRC w gas price updated_Electric Rev Req Model (2009 GRC) Rebuttal REmoval of New  WH Solar AdjustMI 2 2" xfId="3198"/>
    <cellStyle name="_Costs not in AURORA 2006GRC w gas price updated_Electric Rev Req Model (2009 GRC) Rebuttal REmoval of New  WH Solar AdjustMI 3" xfId="3199"/>
    <cellStyle name="_Costs not in AURORA 2006GRC w gas price updated_Electric Rev Req Model (2009 GRC) Rebuttal REmoval of New  WH Solar AdjustMI_DEM-WP(C) ENERG10C--ctn Mid-C_042010 2010GRC" xfId="3200"/>
    <cellStyle name="_Costs not in AURORA 2006GRC w gas price updated_Electric Rev Req Model (2009 GRC) Revised 01-18-2010" xfId="3201"/>
    <cellStyle name="_Costs not in AURORA 2006GRC w gas price updated_Electric Rev Req Model (2009 GRC) Revised 01-18-2010 2" xfId="3202"/>
    <cellStyle name="_Costs not in AURORA 2006GRC w gas price updated_Electric Rev Req Model (2009 GRC) Revised 01-18-2010 2 2" xfId="3203"/>
    <cellStyle name="_Costs not in AURORA 2006GRC w gas price updated_Electric Rev Req Model (2009 GRC) Revised 01-18-2010 3" xfId="3204"/>
    <cellStyle name="_Costs not in AURORA 2006GRC w gas price updated_Electric Rev Req Model (2009 GRC) Revised 01-18-2010_DEM-WP(C) ENERG10C--ctn Mid-C_042010 2010GRC" xfId="3205"/>
    <cellStyle name="_Costs not in AURORA 2006GRC w gas price updated_Electric Rev Req Model (2010 GRC)" xfId="3206"/>
    <cellStyle name="_Costs not in AURORA 2006GRC w gas price updated_Electric Rev Req Model (2010 GRC) SF" xfId="3207"/>
    <cellStyle name="_Costs not in AURORA 2006GRC w gas price updated_Final Order Electric EXHIBIT A-1" xfId="3208"/>
    <cellStyle name="_Costs not in AURORA 2006GRC w gas price updated_Final Order Electric EXHIBIT A-1 2" xfId="3209"/>
    <cellStyle name="_Costs not in AURORA 2006GRC w gas price updated_NIM Summary" xfId="3210"/>
    <cellStyle name="_Costs not in AURORA 2006GRC w gas price updated_NIM Summary 2" xfId="3211"/>
    <cellStyle name="_Costs not in AURORA 2006GRC w gas price updated_NIM Summary 2 2" xfId="3212"/>
    <cellStyle name="_Costs not in AURORA 2006GRC w gas price updated_NIM Summary 3" xfId="3213"/>
    <cellStyle name="_Costs not in AURORA 2006GRC w gas price updated_NIM Summary_DEM-WP(C) ENERG10C--ctn Mid-C_042010 2010GRC" xfId="3214"/>
    <cellStyle name="_Costs not in AURORA 2006GRC w gas price updated_Rebuttal Power Costs" xfId="3215"/>
    <cellStyle name="_Costs not in AURORA 2006GRC w gas price updated_Rebuttal Power Costs 2" xfId="3216"/>
    <cellStyle name="_Costs not in AURORA 2006GRC w gas price updated_Rebuttal Power Costs 2 2" xfId="3217"/>
    <cellStyle name="_Costs not in AURORA 2006GRC w gas price updated_Rebuttal Power Costs 3" xfId="3218"/>
    <cellStyle name="_Costs not in AURORA 2006GRC w gas price updated_Rebuttal Power Costs_Adj Bench DR 3 for Initial Briefs (Electric)" xfId="3219"/>
    <cellStyle name="_Costs not in AURORA 2006GRC w gas price updated_Rebuttal Power Costs_Adj Bench DR 3 for Initial Briefs (Electric) 2" xfId="3220"/>
    <cellStyle name="_Costs not in AURORA 2006GRC w gas price updated_Rebuttal Power Costs_Adj Bench DR 3 for Initial Briefs (Electric) 2 2" xfId="3221"/>
    <cellStyle name="_Costs not in AURORA 2006GRC w gas price updated_Rebuttal Power Costs_Adj Bench DR 3 for Initial Briefs (Electric) 3" xfId="3222"/>
    <cellStyle name="_Costs not in AURORA 2006GRC w gas price updated_Rebuttal Power Costs_Adj Bench DR 3 for Initial Briefs (Electric)_DEM-WP(C) ENERG10C--ctn Mid-C_042010 2010GRC" xfId="3223"/>
    <cellStyle name="_Costs not in AURORA 2006GRC w gas price updated_Rebuttal Power Costs_DEM-WP(C) ENERG10C--ctn Mid-C_042010 2010GRC" xfId="3224"/>
    <cellStyle name="_Costs not in AURORA 2006GRC w gas price updated_Rebuttal Power Costs_Electric Rev Req Model (2009 GRC) Rebuttal" xfId="3225"/>
    <cellStyle name="_Costs not in AURORA 2006GRC w gas price updated_Rebuttal Power Costs_Electric Rev Req Model (2009 GRC) Rebuttal 2" xfId="3226"/>
    <cellStyle name="_Costs not in AURORA 2006GRC w gas price updated_Rebuttal Power Costs_Electric Rev Req Model (2009 GRC) Rebuttal REmoval of New  WH Solar AdjustMI" xfId="3227"/>
    <cellStyle name="_Costs not in AURORA 2006GRC w gas price updated_Rebuttal Power Costs_Electric Rev Req Model (2009 GRC) Rebuttal REmoval of New  WH Solar AdjustMI 2" xfId="3228"/>
    <cellStyle name="_Costs not in AURORA 2006GRC w gas price updated_Rebuttal Power Costs_Electric Rev Req Model (2009 GRC) Rebuttal REmoval of New  WH Solar AdjustMI 2 2" xfId="3229"/>
    <cellStyle name="_Costs not in AURORA 2006GRC w gas price updated_Rebuttal Power Costs_Electric Rev Req Model (2009 GRC) Rebuttal REmoval of New  WH Solar AdjustMI 3" xfId="3230"/>
    <cellStyle name="_Costs not in AURORA 2006GRC w gas price updated_Rebuttal Power Costs_Electric Rev Req Model (2009 GRC) Rebuttal REmoval of New  WH Solar AdjustMI_DEM-WP(C) ENERG10C--ctn Mid-C_042010 2010GRC" xfId="3231"/>
    <cellStyle name="_Costs not in AURORA 2006GRC w gas price updated_Rebuttal Power Costs_Electric Rev Req Model (2009 GRC) Revised 01-18-2010" xfId="3232"/>
    <cellStyle name="_Costs not in AURORA 2006GRC w gas price updated_Rebuttal Power Costs_Electric Rev Req Model (2009 GRC) Revised 01-18-2010 2" xfId="3233"/>
    <cellStyle name="_Costs not in AURORA 2006GRC w gas price updated_Rebuttal Power Costs_Electric Rev Req Model (2009 GRC) Revised 01-18-2010 2 2" xfId="3234"/>
    <cellStyle name="_Costs not in AURORA 2006GRC w gas price updated_Rebuttal Power Costs_Electric Rev Req Model (2009 GRC) Revised 01-18-2010 3" xfId="3235"/>
    <cellStyle name="_Costs not in AURORA 2006GRC w gas price updated_Rebuttal Power Costs_Electric Rev Req Model (2009 GRC) Revised 01-18-2010_DEM-WP(C) ENERG10C--ctn Mid-C_042010 2010GRC" xfId="3236"/>
    <cellStyle name="_Costs not in AURORA 2006GRC w gas price updated_Rebuttal Power Costs_Final Order Electric EXHIBIT A-1" xfId="3237"/>
    <cellStyle name="_Costs not in AURORA 2006GRC w gas price updated_Rebuttal Power Costs_Final Order Electric EXHIBIT A-1 2" xfId="3238"/>
    <cellStyle name="_Costs not in AURORA 2006GRC w gas price updated_TENASKA REGULATORY ASSET" xfId="3239"/>
    <cellStyle name="_Costs not in AURORA 2006GRC w gas price updated_TENASKA REGULATORY ASSET 2" xfId="3240"/>
    <cellStyle name="_Costs not in AURORA 2007 Rate Case" xfId="3241"/>
    <cellStyle name="_Costs not in AURORA 2007 Rate Case 2" xfId="3242"/>
    <cellStyle name="_Costs not in AURORA 2007 Rate Case 2 2" xfId="3243"/>
    <cellStyle name="_Costs not in AURORA 2007 Rate Case 2 2 2" xfId="3244"/>
    <cellStyle name="_Costs not in AURORA 2007 Rate Case 2 3" xfId="3245"/>
    <cellStyle name="_Costs not in AURORA 2007 Rate Case 3" xfId="3246"/>
    <cellStyle name="_Costs not in AURORA 2007 Rate Case 3 2" xfId="3247"/>
    <cellStyle name="_Costs not in AURORA 2007 Rate Case 4" xfId="3248"/>
    <cellStyle name="_Costs not in AURORA 2007 Rate Case 4 2" xfId="3249"/>
    <cellStyle name="_Costs not in AURORA 2007 Rate Case 4 3" xfId="3250"/>
    <cellStyle name="_Costs not in AURORA 2007 Rate Case 5" xfId="3251"/>
    <cellStyle name="_Costs not in AURORA 2007 Rate Case 5 2" xfId="3252"/>
    <cellStyle name="_Costs not in AURORA 2007 Rate Case 6" xfId="3253"/>
    <cellStyle name="_Costs not in AURORA 2007 Rate Case 6 2" xfId="3254"/>
    <cellStyle name="_Costs not in AURORA 2007 Rate Case 7" xfId="3255"/>
    <cellStyle name="_Costs not in AURORA 2007 Rate Case 7 2" xfId="3256"/>
    <cellStyle name="_Costs not in AURORA 2007 Rate Case_(C) WHE Proforma with ITC cash grant 10 Yr Amort_for deferral_102809" xfId="3257"/>
    <cellStyle name="_Costs not in AURORA 2007 Rate Case_(C) WHE Proforma with ITC cash grant 10 Yr Amort_for deferral_102809 2" xfId="3258"/>
    <cellStyle name="_Costs not in AURORA 2007 Rate Case_(C) WHE Proforma with ITC cash grant 10 Yr Amort_for deferral_102809 2 2" xfId="3259"/>
    <cellStyle name="_Costs not in AURORA 2007 Rate Case_(C) WHE Proforma with ITC cash grant 10 Yr Amort_for deferral_102809 3" xfId="3260"/>
    <cellStyle name="_Costs not in AURORA 2007 Rate Case_(C) WHE Proforma with ITC cash grant 10 Yr Amort_for deferral_102809_16.07E Wild Horse Wind Expansionwrkingfile" xfId="3261"/>
    <cellStyle name="_Costs not in AURORA 2007 Rate Case_(C) WHE Proforma with ITC cash grant 10 Yr Amort_for deferral_102809_16.07E Wild Horse Wind Expansionwrkingfile 2" xfId="3262"/>
    <cellStyle name="_Costs not in AURORA 2007 Rate Case_(C) WHE Proforma with ITC cash grant 10 Yr Amort_for deferral_102809_16.07E Wild Horse Wind Expansionwrkingfile 2 2" xfId="3263"/>
    <cellStyle name="_Costs not in AURORA 2007 Rate Case_(C) WHE Proforma with ITC cash grant 10 Yr Amort_for deferral_102809_16.07E Wild Horse Wind Expansionwrkingfile 3" xfId="3264"/>
    <cellStyle name="_Costs not in AURORA 2007 Rate Case_(C) WHE Proforma with ITC cash grant 10 Yr Amort_for deferral_102809_16.07E Wild Horse Wind Expansionwrkingfile SF" xfId="3265"/>
    <cellStyle name="_Costs not in AURORA 2007 Rate Case_(C) WHE Proforma with ITC cash grant 10 Yr Amort_for deferral_102809_16.07E Wild Horse Wind Expansionwrkingfile SF 2" xfId="3266"/>
    <cellStyle name="_Costs not in AURORA 2007 Rate Case_(C) WHE Proforma with ITC cash grant 10 Yr Amort_for deferral_102809_16.07E Wild Horse Wind Expansionwrkingfile SF 2 2" xfId="3267"/>
    <cellStyle name="_Costs not in AURORA 2007 Rate Case_(C) WHE Proforma with ITC cash grant 10 Yr Amort_for deferral_102809_16.07E Wild Horse Wind Expansionwrkingfile SF 3" xfId="3268"/>
    <cellStyle name="_Costs not in AURORA 2007 Rate Case_(C) WHE Proforma with ITC cash grant 10 Yr Amort_for deferral_102809_16.07E Wild Horse Wind Expansionwrkingfile SF_DEM-WP(C) ENERG10C--ctn Mid-C_042010 2010GRC" xfId="3269"/>
    <cellStyle name="_Costs not in AURORA 2007 Rate Case_(C) WHE Proforma with ITC cash grant 10 Yr Amort_for deferral_102809_16.07E Wild Horse Wind Expansionwrkingfile_DEM-WP(C) ENERG10C--ctn Mid-C_042010 2010GRC" xfId="3270"/>
    <cellStyle name="_Costs not in AURORA 2007 Rate Case_(C) WHE Proforma with ITC cash grant 10 Yr Amort_for deferral_102809_16.37E Wild Horse Expansion DeferralRevwrkingfile SF" xfId="3271"/>
    <cellStyle name="_Costs not in AURORA 2007 Rate Case_(C) WHE Proforma with ITC cash grant 10 Yr Amort_for deferral_102809_16.37E Wild Horse Expansion DeferralRevwrkingfile SF 2" xfId="3272"/>
    <cellStyle name="_Costs not in AURORA 2007 Rate Case_(C) WHE Proforma with ITC cash grant 10 Yr Amort_for deferral_102809_16.37E Wild Horse Expansion DeferralRevwrkingfile SF 2 2" xfId="3273"/>
    <cellStyle name="_Costs not in AURORA 2007 Rate Case_(C) WHE Proforma with ITC cash grant 10 Yr Amort_for deferral_102809_16.37E Wild Horse Expansion DeferralRevwrkingfile SF 3" xfId="3274"/>
    <cellStyle name="_Costs not in AURORA 2007 Rate Case_(C) WHE Proforma with ITC cash grant 10 Yr Amort_for deferral_102809_16.37E Wild Horse Expansion DeferralRevwrkingfile SF_DEM-WP(C) ENERG10C--ctn Mid-C_042010 2010GRC" xfId="3275"/>
    <cellStyle name="_Costs not in AURORA 2007 Rate Case_(C) WHE Proforma with ITC cash grant 10 Yr Amort_for deferral_102809_DEM-WP(C) ENERG10C--ctn Mid-C_042010 2010GRC" xfId="3276"/>
    <cellStyle name="_Costs not in AURORA 2007 Rate Case_(C) WHE Proforma with ITC cash grant 10 Yr Amort_for rebuttal_120709" xfId="3277"/>
    <cellStyle name="_Costs not in AURORA 2007 Rate Case_(C) WHE Proforma with ITC cash grant 10 Yr Amort_for rebuttal_120709 2" xfId="3278"/>
    <cellStyle name="_Costs not in AURORA 2007 Rate Case_(C) WHE Proforma with ITC cash grant 10 Yr Amort_for rebuttal_120709 2 2" xfId="3279"/>
    <cellStyle name="_Costs not in AURORA 2007 Rate Case_(C) WHE Proforma with ITC cash grant 10 Yr Amort_for rebuttal_120709 3" xfId="3280"/>
    <cellStyle name="_Costs not in AURORA 2007 Rate Case_(C) WHE Proforma with ITC cash grant 10 Yr Amort_for rebuttal_120709_DEM-WP(C) ENERG10C--ctn Mid-C_042010 2010GRC" xfId="3281"/>
    <cellStyle name="_Costs not in AURORA 2007 Rate Case_04.07E Wild Horse Wind Expansion" xfId="3282"/>
    <cellStyle name="_Costs not in AURORA 2007 Rate Case_04.07E Wild Horse Wind Expansion 2" xfId="3283"/>
    <cellStyle name="_Costs not in AURORA 2007 Rate Case_04.07E Wild Horse Wind Expansion 2 2" xfId="3284"/>
    <cellStyle name="_Costs not in AURORA 2007 Rate Case_04.07E Wild Horse Wind Expansion 3" xfId="3285"/>
    <cellStyle name="_Costs not in AURORA 2007 Rate Case_04.07E Wild Horse Wind Expansion_16.07E Wild Horse Wind Expansionwrkingfile" xfId="3286"/>
    <cellStyle name="_Costs not in AURORA 2007 Rate Case_04.07E Wild Horse Wind Expansion_16.07E Wild Horse Wind Expansionwrkingfile 2" xfId="3287"/>
    <cellStyle name="_Costs not in AURORA 2007 Rate Case_04.07E Wild Horse Wind Expansion_16.07E Wild Horse Wind Expansionwrkingfile 2 2" xfId="3288"/>
    <cellStyle name="_Costs not in AURORA 2007 Rate Case_04.07E Wild Horse Wind Expansion_16.07E Wild Horse Wind Expansionwrkingfile 3" xfId="3289"/>
    <cellStyle name="_Costs not in AURORA 2007 Rate Case_04.07E Wild Horse Wind Expansion_16.07E Wild Horse Wind Expansionwrkingfile SF" xfId="3290"/>
    <cellStyle name="_Costs not in AURORA 2007 Rate Case_04.07E Wild Horse Wind Expansion_16.07E Wild Horse Wind Expansionwrkingfile SF 2" xfId="3291"/>
    <cellStyle name="_Costs not in AURORA 2007 Rate Case_04.07E Wild Horse Wind Expansion_16.07E Wild Horse Wind Expansionwrkingfile SF 2 2" xfId="3292"/>
    <cellStyle name="_Costs not in AURORA 2007 Rate Case_04.07E Wild Horse Wind Expansion_16.07E Wild Horse Wind Expansionwrkingfile SF 3" xfId="3293"/>
    <cellStyle name="_Costs not in AURORA 2007 Rate Case_04.07E Wild Horse Wind Expansion_16.07E Wild Horse Wind Expansionwrkingfile SF_DEM-WP(C) ENERG10C--ctn Mid-C_042010 2010GRC" xfId="3294"/>
    <cellStyle name="_Costs not in AURORA 2007 Rate Case_04.07E Wild Horse Wind Expansion_16.07E Wild Horse Wind Expansionwrkingfile_DEM-WP(C) ENERG10C--ctn Mid-C_042010 2010GRC" xfId="3295"/>
    <cellStyle name="_Costs not in AURORA 2007 Rate Case_04.07E Wild Horse Wind Expansion_16.37E Wild Horse Expansion DeferralRevwrkingfile SF" xfId="3296"/>
    <cellStyle name="_Costs not in AURORA 2007 Rate Case_04.07E Wild Horse Wind Expansion_16.37E Wild Horse Expansion DeferralRevwrkingfile SF 2" xfId="3297"/>
    <cellStyle name="_Costs not in AURORA 2007 Rate Case_04.07E Wild Horse Wind Expansion_16.37E Wild Horse Expansion DeferralRevwrkingfile SF 2 2" xfId="3298"/>
    <cellStyle name="_Costs not in AURORA 2007 Rate Case_04.07E Wild Horse Wind Expansion_16.37E Wild Horse Expansion DeferralRevwrkingfile SF 3" xfId="3299"/>
    <cellStyle name="_Costs not in AURORA 2007 Rate Case_04.07E Wild Horse Wind Expansion_16.37E Wild Horse Expansion DeferralRevwrkingfile SF_DEM-WP(C) ENERG10C--ctn Mid-C_042010 2010GRC" xfId="3300"/>
    <cellStyle name="_Costs not in AURORA 2007 Rate Case_04.07E Wild Horse Wind Expansion_DEM-WP(C) ENERG10C--ctn Mid-C_042010 2010GRC" xfId="3301"/>
    <cellStyle name="_Costs not in AURORA 2007 Rate Case_16.07E Wild Horse Wind Expansionwrkingfile" xfId="3302"/>
    <cellStyle name="_Costs not in AURORA 2007 Rate Case_16.07E Wild Horse Wind Expansionwrkingfile 2" xfId="3303"/>
    <cellStyle name="_Costs not in AURORA 2007 Rate Case_16.07E Wild Horse Wind Expansionwrkingfile 2 2" xfId="3304"/>
    <cellStyle name="_Costs not in AURORA 2007 Rate Case_16.07E Wild Horse Wind Expansionwrkingfile 3" xfId="3305"/>
    <cellStyle name="_Costs not in AURORA 2007 Rate Case_16.07E Wild Horse Wind Expansionwrkingfile SF" xfId="3306"/>
    <cellStyle name="_Costs not in AURORA 2007 Rate Case_16.07E Wild Horse Wind Expansionwrkingfile SF 2" xfId="3307"/>
    <cellStyle name="_Costs not in AURORA 2007 Rate Case_16.07E Wild Horse Wind Expansionwrkingfile SF 2 2" xfId="3308"/>
    <cellStyle name="_Costs not in AURORA 2007 Rate Case_16.07E Wild Horse Wind Expansionwrkingfile SF 3" xfId="3309"/>
    <cellStyle name="_Costs not in AURORA 2007 Rate Case_16.07E Wild Horse Wind Expansionwrkingfile SF_DEM-WP(C) ENERG10C--ctn Mid-C_042010 2010GRC" xfId="3310"/>
    <cellStyle name="_Costs not in AURORA 2007 Rate Case_16.07E Wild Horse Wind Expansionwrkingfile_DEM-WP(C) ENERG10C--ctn Mid-C_042010 2010GRC" xfId="3311"/>
    <cellStyle name="_Costs not in AURORA 2007 Rate Case_16.37E Wild Horse Expansion DeferralRevwrkingfile SF" xfId="3312"/>
    <cellStyle name="_Costs not in AURORA 2007 Rate Case_16.37E Wild Horse Expansion DeferralRevwrkingfile SF 2" xfId="3313"/>
    <cellStyle name="_Costs not in AURORA 2007 Rate Case_16.37E Wild Horse Expansion DeferralRevwrkingfile SF 2 2" xfId="3314"/>
    <cellStyle name="_Costs not in AURORA 2007 Rate Case_16.37E Wild Horse Expansion DeferralRevwrkingfile SF 3" xfId="3315"/>
    <cellStyle name="_Costs not in AURORA 2007 Rate Case_16.37E Wild Horse Expansion DeferralRevwrkingfile SF_DEM-WP(C) ENERG10C--ctn Mid-C_042010 2010GRC" xfId="3316"/>
    <cellStyle name="_Costs not in AURORA 2007 Rate Case_2009 Compliance Filing PCA Exhibits for GRC" xfId="3317"/>
    <cellStyle name="_Costs not in AURORA 2007 Rate Case_2009 Compliance Filing PCA Exhibits for GRC 2" xfId="3318"/>
    <cellStyle name="_Costs not in AURORA 2007 Rate Case_2009 GRC Compl Filing - Exhibit D" xfId="3319"/>
    <cellStyle name="_Costs not in AURORA 2007 Rate Case_2009 GRC Compl Filing - Exhibit D 2" xfId="3320"/>
    <cellStyle name="_Costs not in AURORA 2007 Rate Case_2009 GRC Compl Filing - Exhibit D 2 2" xfId="3321"/>
    <cellStyle name="_Costs not in AURORA 2007 Rate Case_2009 GRC Compl Filing - Exhibit D 3" xfId="3322"/>
    <cellStyle name="_Costs not in AURORA 2007 Rate Case_2009 GRC Compl Filing - Exhibit D_DEM-WP(C) ENERG10C--ctn Mid-C_042010 2010GRC" xfId="3323"/>
    <cellStyle name="_Costs not in AURORA 2007 Rate Case_3.01 Income Statement" xfId="3324"/>
    <cellStyle name="_Costs not in AURORA 2007 Rate Case_4 31 Regulatory Assets and Liabilities  7 06- Exhibit D" xfId="3325"/>
    <cellStyle name="_Costs not in AURORA 2007 Rate Case_4 31 Regulatory Assets and Liabilities  7 06- Exhibit D 2" xfId="3326"/>
    <cellStyle name="_Costs not in AURORA 2007 Rate Case_4 31 Regulatory Assets and Liabilities  7 06- Exhibit D 2 2" xfId="3327"/>
    <cellStyle name="_Costs not in AURORA 2007 Rate Case_4 31 Regulatory Assets and Liabilities  7 06- Exhibit D 3" xfId="3328"/>
    <cellStyle name="_Costs not in AURORA 2007 Rate Case_4 31 Regulatory Assets and Liabilities  7 06- Exhibit D_DEM-WP(C) ENERG10C--ctn Mid-C_042010 2010GRC" xfId="3329"/>
    <cellStyle name="_Costs not in AURORA 2007 Rate Case_4 31 Regulatory Assets and Liabilities  7 06- Exhibit D_NIM Summary" xfId="3330"/>
    <cellStyle name="_Costs not in AURORA 2007 Rate Case_4 31 Regulatory Assets and Liabilities  7 06- Exhibit D_NIM Summary 2" xfId="3331"/>
    <cellStyle name="_Costs not in AURORA 2007 Rate Case_4 31 Regulatory Assets and Liabilities  7 06- Exhibit D_NIM Summary 2 2" xfId="3332"/>
    <cellStyle name="_Costs not in AURORA 2007 Rate Case_4 31 Regulatory Assets and Liabilities  7 06- Exhibit D_NIM Summary 3" xfId="3333"/>
    <cellStyle name="_Costs not in AURORA 2007 Rate Case_4 31 Regulatory Assets and Liabilities  7 06- Exhibit D_NIM Summary_DEM-WP(C) ENERG10C--ctn Mid-C_042010 2010GRC" xfId="3334"/>
    <cellStyle name="_Costs not in AURORA 2007 Rate Case_4 31E Reg Asset  Liab and EXH D" xfId="3335"/>
    <cellStyle name="_Costs not in AURORA 2007 Rate Case_4 31E Reg Asset  Liab and EXH D _ Aug 10 Filing (2)" xfId="3336"/>
    <cellStyle name="_Costs not in AURORA 2007 Rate Case_4 31E Reg Asset  Liab and EXH D _ Aug 10 Filing (2) 2" xfId="3337"/>
    <cellStyle name="_Costs not in AURORA 2007 Rate Case_4 31E Reg Asset  Liab and EXH D 2" xfId="3338"/>
    <cellStyle name="_Costs not in AURORA 2007 Rate Case_4 31E Reg Asset  Liab and EXH D 3" xfId="3339"/>
    <cellStyle name="_Costs not in AURORA 2007 Rate Case_4 32 Regulatory Assets and Liabilities  7 06- Exhibit D" xfId="3340"/>
    <cellStyle name="_Costs not in AURORA 2007 Rate Case_4 32 Regulatory Assets and Liabilities  7 06- Exhibit D 2" xfId="3341"/>
    <cellStyle name="_Costs not in AURORA 2007 Rate Case_4 32 Regulatory Assets and Liabilities  7 06- Exhibit D 2 2" xfId="3342"/>
    <cellStyle name="_Costs not in AURORA 2007 Rate Case_4 32 Regulatory Assets and Liabilities  7 06- Exhibit D 3" xfId="3343"/>
    <cellStyle name="_Costs not in AURORA 2007 Rate Case_4 32 Regulatory Assets and Liabilities  7 06- Exhibit D_DEM-WP(C) ENERG10C--ctn Mid-C_042010 2010GRC" xfId="3344"/>
    <cellStyle name="_Costs not in AURORA 2007 Rate Case_4 32 Regulatory Assets and Liabilities  7 06- Exhibit D_NIM Summary" xfId="3345"/>
    <cellStyle name="_Costs not in AURORA 2007 Rate Case_4 32 Regulatory Assets and Liabilities  7 06- Exhibit D_NIM Summary 2" xfId="3346"/>
    <cellStyle name="_Costs not in AURORA 2007 Rate Case_4 32 Regulatory Assets and Liabilities  7 06- Exhibit D_NIM Summary 2 2" xfId="3347"/>
    <cellStyle name="_Costs not in AURORA 2007 Rate Case_4 32 Regulatory Assets and Liabilities  7 06- Exhibit D_NIM Summary 3" xfId="3348"/>
    <cellStyle name="_Costs not in AURORA 2007 Rate Case_4 32 Regulatory Assets and Liabilities  7 06- Exhibit D_NIM Summary_DEM-WP(C) ENERG10C--ctn Mid-C_042010 2010GRC" xfId="3349"/>
    <cellStyle name="_Costs not in AURORA 2007 Rate Case_AURORA Total New" xfId="3350"/>
    <cellStyle name="_Costs not in AURORA 2007 Rate Case_AURORA Total New 2" xfId="3351"/>
    <cellStyle name="_Costs not in AURORA 2007 Rate Case_AURORA Total New 2 2" xfId="3352"/>
    <cellStyle name="_Costs not in AURORA 2007 Rate Case_AURORA Total New 3" xfId="3353"/>
    <cellStyle name="_Costs not in AURORA 2007 Rate Case_Book2" xfId="3354"/>
    <cellStyle name="_Costs not in AURORA 2007 Rate Case_Book2 2" xfId="3355"/>
    <cellStyle name="_Costs not in AURORA 2007 Rate Case_Book2 2 2" xfId="3356"/>
    <cellStyle name="_Costs not in AURORA 2007 Rate Case_Book2 3" xfId="3357"/>
    <cellStyle name="_Costs not in AURORA 2007 Rate Case_Book2_Adj Bench DR 3 for Initial Briefs (Electric)" xfId="3358"/>
    <cellStyle name="_Costs not in AURORA 2007 Rate Case_Book2_Adj Bench DR 3 for Initial Briefs (Electric) 2" xfId="3359"/>
    <cellStyle name="_Costs not in AURORA 2007 Rate Case_Book2_Adj Bench DR 3 for Initial Briefs (Electric) 2 2" xfId="3360"/>
    <cellStyle name="_Costs not in AURORA 2007 Rate Case_Book2_Adj Bench DR 3 for Initial Briefs (Electric) 3" xfId="3361"/>
    <cellStyle name="_Costs not in AURORA 2007 Rate Case_Book2_Adj Bench DR 3 for Initial Briefs (Electric)_DEM-WP(C) ENERG10C--ctn Mid-C_042010 2010GRC" xfId="3362"/>
    <cellStyle name="_Costs not in AURORA 2007 Rate Case_Book2_DEM-WP(C) ENERG10C--ctn Mid-C_042010 2010GRC" xfId="3363"/>
    <cellStyle name="_Costs not in AURORA 2007 Rate Case_Book2_Electric Rev Req Model (2009 GRC) Rebuttal" xfId="3364"/>
    <cellStyle name="_Costs not in AURORA 2007 Rate Case_Book2_Electric Rev Req Model (2009 GRC) Rebuttal 2" xfId="3365"/>
    <cellStyle name="_Costs not in AURORA 2007 Rate Case_Book2_Electric Rev Req Model (2009 GRC) Rebuttal REmoval of New  WH Solar AdjustMI" xfId="3366"/>
    <cellStyle name="_Costs not in AURORA 2007 Rate Case_Book2_Electric Rev Req Model (2009 GRC) Rebuttal REmoval of New  WH Solar AdjustMI 2" xfId="3367"/>
    <cellStyle name="_Costs not in AURORA 2007 Rate Case_Book2_Electric Rev Req Model (2009 GRC) Rebuttal REmoval of New  WH Solar AdjustMI 2 2" xfId="3368"/>
    <cellStyle name="_Costs not in AURORA 2007 Rate Case_Book2_Electric Rev Req Model (2009 GRC) Rebuttal REmoval of New  WH Solar AdjustMI 3" xfId="3369"/>
    <cellStyle name="_Costs not in AURORA 2007 Rate Case_Book2_Electric Rev Req Model (2009 GRC) Rebuttal REmoval of New  WH Solar AdjustMI_DEM-WP(C) ENERG10C--ctn Mid-C_042010 2010GRC" xfId="3370"/>
    <cellStyle name="_Costs not in AURORA 2007 Rate Case_Book2_Electric Rev Req Model (2009 GRC) Revised 01-18-2010" xfId="3371"/>
    <cellStyle name="_Costs not in AURORA 2007 Rate Case_Book2_Electric Rev Req Model (2009 GRC) Revised 01-18-2010 2" xfId="3372"/>
    <cellStyle name="_Costs not in AURORA 2007 Rate Case_Book2_Electric Rev Req Model (2009 GRC) Revised 01-18-2010 2 2" xfId="3373"/>
    <cellStyle name="_Costs not in AURORA 2007 Rate Case_Book2_Electric Rev Req Model (2009 GRC) Revised 01-18-2010 3" xfId="3374"/>
    <cellStyle name="_Costs not in AURORA 2007 Rate Case_Book2_Electric Rev Req Model (2009 GRC) Revised 01-18-2010_DEM-WP(C) ENERG10C--ctn Mid-C_042010 2010GRC" xfId="3375"/>
    <cellStyle name="_Costs not in AURORA 2007 Rate Case_Book2_Final Order Electric EXHIBIT A-1" xfId="3376"/>
    <cellStyle name="_Costs not in AURORA 2007 Rate Case_Book2_Final Order Electric EXHIBIT A-1 2" xfId="3377"/>
    <cellStyle name="_Costs not in AURORA 2007 Rate Case_Book4" xfId="3378"/>
    <cellStyle name="_Costs not in AURORA 2007 Rate Case_Book4 2" xfId="3379"/>
    <cellStyle name="_Costs not in AURORA 2007 Rate Case_Book4 2 2" xfId="3380"/>
    <cellStyle name="_Costs not in AURORA 2007 Rate Case_Book4 3" xfId="3381"/>
    <cellStyle name="_Costs not in AURORA 2007 Rate Case_Book4_DEM-WP(C) ENERG10C--ctn Mid-C_042010 2010GRC" xfId="3382"/>
    <cellStyle name="_Costs not in AURORA 2007 Rate Case_Book9" xfId="3383"/>
    <cellStyle name="_Costs not in AURORA 2007 Rate Case_Book9 2" xfId="3384"/>
    <cellStyle name="_Costs not in AURORA 2007 Rate Case_Book9 2 2" xfId="3385"/>
    <cellStyle name="_Costs not in AURORA 2007 Rate Case_Book9 3" xfId="3386"/>
    <cellStyle name="_Costs not in AURORA 2007 Rate Case_Book9_DEM-WP(C) ENERG10C--ctn Mid-C_042010 2010GRC" xfId="3387"/>
    <cellStyle name="_Costs not in AURORA 2007 Rate Case_Chelan PUD Power Costs (8-10)" xfId="3388"/>
    <cellStyle name="_Costs not in AURORA 2007 Rate Case_Chelan PUD Power Costs (8-10) 2" xfId="3389"/>
    <cellStyle name="_Costs not in AURORA 2007 Rate Case_DEM-WP(C) Chelan Power Costs" xfId="3390"/>
    <cellStyle name="_Costs not in AURORA 2007 Rate Case_DEM-WP(C) Chelan Power Costs 2" xfId="3391"/>
    <cellStyle name="_Costs not in AURORA 2007 Rate Case_DEM-WP(C) ENERG10C--ctn Mid-C_042010 2010GRC" xfId="3392"/>
    <cellStyle name="_Costs not in AURORA 2007 Rate Case_DEM-WP(C) Gas Transport 2010GRC" xfId="3393"/>
    <cellStyle name="_Costs not in AURORA 2007 Rate Case_DEM-WP(C) Gas Transport 2010GRC 2" xfId="3394"/>
    <cellStyle name="_Costs not in AURORA 2007 Rate Case_Exh A-1 resulting from UE-112050 effective Jan 1 2012" xfId="3395"/>
    <cellStyle name="_Costs not in AURORA 2007 Rate Case_Exh G - Klamath Peaker PPA fr C Locke 2-12" xfId="3396"/>
    <cellStyle name="_Costs not in AURORA 2007 Rate Case_Exhibit A-1 effective 4-1-11 fr S Free 12-11" xfId="3397"/>
    <cellStyle name="_Costs not in AURORA 2007 Rate Case_LSRWEP LGIA like Acctg Petition Aug 2010" xfId="3398"/>
    <cellStyle name="_Costs not in AURORA 2007 Rate Case_Mint Farm Generation BPA" xfId="3399"/>
    <cellStyle name="_Costs not in AURORA 2007 Rate Case_NIM Summary" xfId="3400"/>
    <cellStyle name="_Costs not in AURORA 2007 Rate Case_NIM Summary 09GRC" xfId="3401"/>
    <cellStyle name="_Costs not in AURORA 2007 Rate Case_NIM Summary 09GRC 2" xfId="3402"/>
    <cellStyle name="_Costs not in AURORA 2007 Rate Case_NIM Summary 09GRC 2 2" xfId="3403"/>
    <cellStyle name="_Costs not in AURORA 2007 Rate Case_NIM Summary 09GRC 3" xfId="3404"/>
    <cellStyle name="_Costs not in AURORA 2007 Rate Case_NIM Summary 09GRC_DEM-WP(C) ENERG10C--ctn Mid-C_042010 2010GRC" xfId="3405"/>
    <cellStyle name="_Costs not in AURORA 2007 Rate Case_NIM Summary 10" xfId="3406"/>
    <cellStyle name="_Costs not in AURORA 2007 Rate Case_NIM Summary 11" xfId="3407"/>
    <cellStyle name="_Costs not in AURORA 2007 Rate Case_NIM Summary 12" xfId="3408"/>
    <cellStyle name="_Costs not in AURORA 2007 Rate Case_NIM Summary 13" xfId="3409"/>
    <cellStyle name="_Costs not in AURORA 2007 Rate Case_NIM Summary 14" xfId="3410"/>
    <cellStyle name="_Costs not in AURORA 2007 Rate Case_NIM Summary 15" xfId="3411"/>
    <cellStyle name="_Costs not in AURORA 2007 Rate Case_NIM Summary 16" xfId="3412"/>
    <cellStyle name="_Costs not in AURORA 2007 Rate Case_NIM Summary 17" xfId="3413"/>
    <cellStyle name="_Costs not in AURORA 2007 Rate Case_NIM Summary 18" xfId="3414"/>
    <cellStyle name="_Costs not in AURORA 2007 Rate Case_NIM Summary 19" xfId="3415"/>
    <cellStyle name="_Costs not in AURORA 2007 Rate Case_NIM Summary 2" xfId="3416"/>
    <cellStyle name="_Costs not in AURORA 2007 Rate Case_NIM Summary 2 2" xfId="3417"/>
    <cellStyle name="_Costs not in AURORA 2007 Rate Case_NIM Summary 20" xfId="3418"/>
    <cellStyle name="_Costs not in AURORA 2007 Rate Case_NIM Summary 21" xfId="3419"/>
    <cellStyle name="_Costs not in AURORA 2007 Rate Case_NIM Summary 22" xfId="3420"/>
    <cellStyle name="_Costs not in AURORA 2007 Rate Case_NIM Summary 23" xfId="3421"/>
    <cellStyle name="_Costs not in AURORA 2007 Rate Case_NIM Summary 24" xfId="3422"/>
    <cellStyle name="_Costs not in AURORA 2007 Rate Case_NIM Summary 25" xfId="3423"/>
    <cellStyle name="_Costs not in AURORA 2007 Rate Case_NIM Summary 26" xfId="3424"/>
    <cellStyle name="_Costs not in AURORA 2007 Rate Case_NIM Summary 27" xfId="3425"/>
    <cellStyle name="_Costs not in AURORA 2007 Rate Case_NIM Summary 28" xfId="3426"/>
    <cellStyle name="_Costs not in AURORA 2007 Rate Case_NIM Summary 29" xfId="3427"/>
    <cellStyle name="_Costs not in AURORA 2007 Rate Case_NIM Summary 3" xfId="3428"/>
    <cellStyle name="_Costs not in AURORA 2007 Rate Case_NIM Summary 30" xfId="3429"/>
    <cellStyle name="_Costs not in AURORA 2007 Rate Case_NIM Summary 31" xfId="3430"/>
    <cellStyle name="_Costs not in AURORA 2007 Rate Case_NIM Summary 32" xfId="3431"/>
    <cellStyle name="_Costs not in AURORA 2007 Rate Case_NIM Summary 33" xfId="3432"/>
    <cellStyle name="_Costs not in AURORA 2007 Rate Case_NIM Summary 34" xfId="3433"/>
    <cellStyle name="_Costs not in AURORA 2007 Rate Case_NIM Summary 35" xfId="3434"/>
    <cellStyle name="_Costs not in AURORA 2007 Rate Case_NIM Summary 36" xfId="3435"/>
    <cellStyle name="_Costs not in AURORA 2007 Rate Case_NIM Summary 37" xfId="3436"/>
    <cellStyle name="_Costs not in AURORA 2007 Rate Case_NIM Summary 38" xfId="3437"/>
    <cellStyle name="_Costs not in AURORA 2007 Rate Case_NIM Summary 39" xfId="3438"/>
    <cellStyle name="_Costs not in AURORA 2007 Rate Case_NIM Summary 4" xfId="3439"/>
    <cellStyle name="_Costs not in AURORA 2007 Rate Case_NIM Summary 40" xfId="3440"/>
    <cellStyle name="_Costs not in AURORA 2007 Rate Case_NIM Summary 41" xfId="3441"/>
    <cellStyle name="_Costs not in AURORA 2007 Rate Case_NIM Summary 42" xfId="3442"/>
    <cellStyle name="_Costs not in AURORA 2007 Rate Case_NIM Summary 43" xfId="3443"/>
    <cellStyle name="_Costs not in AURORA 2007 Rate Case_NIM Summary 44" xfId="3444"/>
    <cellStyle name="_Costs not in AURORA 2007 Rate Case_NIM Summary 45" xfId="3445"/>
    <cellStyle name="_Costs not in AURORA 2007 Rate Case_NIM Summary 46" xfId="3446"/>
    <cellStyle name="_Costs not in AURORA 2007 Rate Case_NIM Summary 47" xfId="3447"/>
    <cellStyle name="_Costs not in AURORA 2007 Rate Case_NIM Summary 48" xfId="3448"/>
    <cellStyle name="_Costs not in AURORA 2007 Rate Case_NIM Summary 49" xfId="3449"/>
    <cellStyle name="_Costs not in AURORA 2007 Rate Case_NIM Summary 5" xfId="3450"/>
    <cellStyle name="_Costs not in AURORA 2007 Rate Case_NIM Summary 50" xfId="3451"/>
    <cellStyle name="_Costs not in AURORA 2007 Rate Case_NIM Summary 51" xfId="3452"/>
    <cellStyle name="_Costs not in AURORA 2007 Rate Case_NIM Summary 52" xfId="3453"/>
    <cellStyle name="_Costs not in AURORA 2007 Rate Case_NIM Summary 6" xfId="3454"/>
    <cellStyle name="_Costs not in AURORA 2007 Rate Case_NIM Summary 7" xfId="3455"/>
    <cellStyle name="_Costs not in AURORA 2007 Rate Case_NIM Summary 8" xfId="3456"/>
    <cellStyle name="_Costs not in AURORA 2007 Rate Case_NIM Summary 9" xfId="3457"/>
    <cellStyle name="_Costs not in AURORA 2007 Rate Case_NIM Summary_DEM-WP(C) ENERG10C--ctn Mid-C_042010 2010GRC" xfId="3458"/>
    <cellStyle name="_Costs not in AURORA 2007 Rate Case_PCA 10 -  Exhibit D Dec 2011" xfId="3459"/>
    <cellStyle name="_Costs not in AURORA 2007 Rate Case_PCA 10 -  Exhibit D from A Kellogg Jan 2011" xfId="3460"/>
    <cellStyle name="_Costs not in AURORA 2007 Rate Case_PCA 10 -  Exhibit D from A Kellogg July 2011" xfId="3461"/>
    <cellStyle name="_Costs not in AURORA 2007 Rate Case_PCA 10 -  Exhibit D from S Free Rcv'd 12-11" xfId="3462"/>
    <cellStyle name="_Costs not in AURORA 2007 Rate Case_PCA 11 -  Exhibit D Jan 2012 fr A Kellogg" xfId="3463"/>
    <cellStyle name="_Costs not in AURORA 2007 Rate Case_PCA 11 -  Exhibit D Jan 2012 WF" xfId="3464"/>
    <cellStyle name="_Costs not in AURORA 2007 Rate Case_PCA 9 -  Exhibit D April 2010" xfId="3465"/>
    <cellStyle name="_Costs not in AURORA 2007 Rate Case_PCA 9 -  Exhibit D April 2010 (3)" xfId="3466"/>
    <cellStyle name="_Costs not in AURORA 2007 Rate Case_PCA 9 -  Exhibit D April 2010 (3) 2" xfId="3467"/>
    <cellStyle name="_Costs not in AURORA 2007 Rate Case_PCA 9 -  Exhibit D April 2010 (3) 2 2" xfId="3468"/>
    <cellStyle name="_Costs not in AURORA 2007 Rate Case_PCA 9 -  Exhibit D April 2010 (3) 3" xfId="3469"/>
    <cellStyle name="_Costs not in AURORA 2007 Rate Case_PCA 9 -  Exhibit D April 2010 (3)_DEM-WP(C) ENERG10C--ctn Mid-C_042010 2010GRC" xfId="3470"/>
    <cellStyle name="_Costs not in AURORA 2007 Rate Case_PCA 9 -  Exhibit D April 2010 2" xfId="3471"/>
    <cellStyle name="_Costs not in AURORA 2007 Rate Case_PCA 9 -  Exhibit D April 2010 3" xfId="3472"/>
    <cellStyle name="_Costs not in AURORA 2007 Rate Case_PCA 9 -  Exhibit D April 2010 4" xfId="3473"/>
    <cellStyle name="_Costs not in AURORA 2007 Rate Case_PCA 9 -  Exhibit D April 2010 5" xfId="3474"/>
    <cellStyle name="_Costs not in AURORA 2007 Rate Case_PCA 9 -  Exhibit D April 2010 6" xfId="3475"/>
    <cellStyle name="_Costs not in AURORA 2007 Rate Case_PCA 9 -  Exhibit D Nov 2010" xfId="3476"/>
    <cellStyle name="_Costs not in AURORA 2007 Rate Case_PCA 9 -  Exhibit D Nov 2010 2" xfId="3477"/>
    <cellStyle name="_Costs not in AURORA 2007 Rate Case_PCA 9 - Exhibit D at August 2010" xfId="3478"/>
    <cellStyle name="_Costs not in AURORA 2007 Rate Case_PCA 9 - Exhibit D at August 2010 2" xfId="3479"/>
    <cellStyle name="_Costs not in AURORA 2007 Rate Case_PCA 9 - Exhibit D June 2010 GRC" xfId="3480"/>
    <cellStyle name="_Costs not in AURORA 2007 Rate Case_PCA 9 - Exhibit D June 2010 GRC 2" xfId="3481"/>
    <cellStyle name="_Costs not in AURORA 2007 Rate Case_Power Costs - Comparison bx Rbtl-Staff-Jt-PC" xfId="3482"/>
    <cellStyle name="_Costs not in AURORA 2007 Rate Case_Power Costs - Comparison bx Rbtl-Staff-Jt-PC 2" xfId="3483"/>
    <cellStyle name="_Costs not in AURORA 2007 Rate Case_Power Costs - Comparison bx Rbtl-Staff-Jt-PC 2 2" xfId="3484"/>
    <cellStyle name="_Costs not in AURORA 2007 Rate Case_Power Costs - Comparison bx Rbtl-Staff-Jt-PC 3" xfId="3485"/>
    <cellStyle name="_Costs not in AURORA 2007 Rate Case_Power Costs - Comparison bx Rbtl-Staff-Jt-PC_Adj Bench DR 3 for Initial Briefs (Electric)" xfId="3486"/>
    <cellStyle name="_Costs not in AURORA 2007 Rate Case_Power Costs - Comparison bx Rbtl-Staff-Jt-PC_Adj Bench DR 3 for Initial Briefs (Electric) 2" xfId="3487"/>
    <cellStyle name="_Costs not in AURORA 2007 Rate Case_Power Costs - Comparison bx Rbtl-Staff-Jt-PC_Adj Bench DR 3 for Initial Briefs (Electric) 2 2" xfId="3488"/>
    <cellStyle name="_Costs not in AURORA 2007 Rate Case_Power Costs - Comparison bx Rbtl-Staff-Jt-PC_Adj Bench DR 3 for Initial Briefs (Electric) 3" xfId="3489"/>
    <cellStyle name="_Costs not in AURORA 2007 Rate Case_Power Costs - Comparison bx Rbtl-Staff-Jt-PC_Adj Bench DR 3 for Initial Briefs (Electric)_DEM-WP(C) ENERG10C--ctn Mid-C_042010 2010GRC" xfId="3490"/>
    <cellStyle name="_Costs not in AURORA 2007 Rate Case_Power Costs - Comparison bx Rbtl-Staff-Jt-PC_DEM-WP(C) ENERG10C--ctn Mid-C_042010 2010GRC" xfId="3491"/>
    <cellStyle name="_Costs not in AURORA 2007 Rate Case_Power Costs - Comparison bx Rbtl-Staff-Jt-PC_Electric Rev Req Model (2009 GRC) Rebuttal" xfId="3492"/>
    <cellStyle name="_Costs not in AURORA 2007 Rate Case_Power Costs - Comparison bx Rbtl-Staff-Jt-PC_Electric Rev Req Model (2009 GRC) Rebuttal 2" xfId="3493"/>
    <cellStyle name="_Costs not in AURORA 2007 Rate Case_Power Costs - Comparison bx Rbtl-Staff-Jt-PC_Electric Rev Req Model (2009 GRC) Rebuttal REmoval of New  WH Solar AdjustMI" xfId="3494"/>
    <cellStyle name="_Costs not in AURORA 2007 Rate Case_Power Costs - Comparison bx Rbtl-Staff-Jt-PC_Electric Rev Req Model (2009 GRC) Rebuttal REmoval of New  WH Solar AdjustMI 2" xfId="3495"/>
    <cellStyle name="_Costs not in AURORA 2007 Rate Case_Power Costs - Comparison bx Rbtl-Staff-Jt-PC_Electric Rev Req Model (2009 GRC) Rebuttal REmoval of New  WH Solar AdjustMI 2 2" xfId="3496"/>
    <cellStyle name="_Costs not in AURORA 2007 Rate Case_Power Costs - Comparison bx Rbtl-Staff-Jt-PC_Electric Rev Req Model (2009 GRC) Rebuttal REmoval of New  WH Solar AdjustMI 3" xfId="3497"/>
    <cellStyle name="_Costs not in AURORA 2007 Rate Case_Power Costs - Comparison bx Rbtl-Staff-Jt-PC_Electric Rev Req Model (2009 GRC) Rebuttal REmoval of New  WH Solar AdjustMI_DEM-WP(C) ENERG10C--ctn Mid-C_042010 2010GRC" xfId="3498"/>
    <cellStyle name="_Costs not in AURORA 2007 Rate Case_Power Costs - Comparison bx Rbtl-Staff-Jt-PC_Electric Rev Req Model (2009 GRC) Revised 01-18-2010" xfId="3499"/>
    <cellStyle name="_Costs not in AURORA 2007 Rate Case_Power Costs - Comparison bx Rbtl-Staff-Jt-PC_Electric Rev Req Model (2009 GRC) Revised 01-18-2010 2" xfId="3500"/>
    <cellStyle name="_Costs not in AURORA 2007 Rate Case_Power Costs - Comparison bx Rbtl-Staff-Jt-PC_Electric Rev Req Model (2009 GRC) Revised 01-18-2010 2 2" xfId="3501"/>
    <cellStyle name="_Costs not in AURORA 2007 Rate Case_Power Costs - Comparison bx Rbtl-Staff-Jt-PC_Electric Rev Req Model (2009 GRC) Revised 01-18-2010 3" xfId="3502"/>
    <cellStyle name="_Costs not in AURORA 2007 Rate Case_Power Costs - Comparison bx Rbtl-Staff-Jt-PC_Electric Rev Req Model (2009 GRC) Revised 01-18-2010_DEM-WP(C) ENERG10C--ctn Mid-C_042010 2010GRC" xfId="3503"/>
    <cellStyle name="_Costs not in AURORA 2007 Rate Case_Power Costs - Comparison bx Rbtl-Staff-Jt-PC_Final Order Electric EXHIBIT A-1" xfId="3504"/>
    <cellStyle name="_Costs not in AURORA 2007 Rate Case_Power Costs - Comparison bx Rbtl-Staff-Jt-PC_Final Order Electric EXHIBIT A-1 2" xfId="3505"/>
    <cellStyle name="_Costs not in AURORA 2007 Rate Case_Rebuttal Power Costs" xfId="3506"/>
    <cellStyle name="_Costs not in AURORA 2007 Rate Case_Rebuttal Power Costs 2" xfId="3507"/>
    <cellStyle name="_Costs not in AURORA 2007 Rate Case_Rebuttal Power Costs 2 2" xfId="3508"/>
    <cellStyle name="_Costs not in AURORA 2007 Rate Case_Rebuttal Power Costs 3" xfId="3509"/>
    <cellStyle name="_Costs not in AURORA 2007 Rate Case_Rebuttal Power Costs_Adj Bench DR 3 for Initial Briefs (Electric)" xfId="3510"/>
    <cellStyle name="_Costs not in AURORA 2007 Rate Case_Rebuttal Power Costs_Adj Bench DR 3 for Initial Briefs (Electric) 2" xfId="3511"/>
    <cellStyle name="_Costs not in AURORA 2007 Rate Case_Rebuttal Power Costs_Adj Bench DR 3 for Initial Briefs (Electric) 2 2" xfId="3512"/>
    <cellStyle name="_Costs not in AURORA 2007 Rate Case_Rebuttal Power Costs_Adj Bench DR 3 for Initial Briefs (Electric) 3" xfId="3513"/>
    <cellStyle name="_Costs not in AURORA 2007 Rate Case_Rebuttal Power Costs_Adj Bench DR 3 for Initial Briefs (Electric)_DEM-WP(C) ENERG10C--ctn Mid-C_042010 2010GRC" xfId="3514"/>
    <cellStyle name="_Costs not in AURORA 2007 Rate Case_Rebuttal Power Costs_DEM-WP(C) ENERG10C--ctn Mid-C_042010 2010GRC" xfId="3515"/>
    <cellStyle name="_Costs not in AURORA 2007 Rate Case_Rebuttal Power Costs_Electric Rev Req Model (2009 GRC) Rebuttal" xfId="3516"/>
    <cellStyle name="_Costs not in AURORA 2007 Rate Case_Rebuttal Power Costs_Electric Rev Req Model (2009 GRC) Rebuttal 2" xfId="3517"/>
    <cellStyle name="_Costs not in AURORA 2007 Rate Case_Rebuttal Power Costs_Electric Rev Req Model (2009 GRC) Rebuttal REmoval of New  WH Solar AdjustMI" xfId="3518"/>
    <cellStyle name="_Costs not in AURORA 2007 Rate Case_Rebuttal Power Costs_Electric Rev Req Model (2009 GRC) Rebuttal REmoval of New  WH Solar AdjustMI 2" xfId="3519"/>
    <cellStyle name="_Costs not in AURORA 2007 Rate Case_Rebuttal Power Costs_Electric Rev Req Model (2009 GRC) Rebuttal REmoval of New  WH Solar AdjustMI 2 2" xfId="3520"/>
    <cellStyle name="_Costs not in AURORA 2007 Rate Case_Rebuttal Power Costs_Electric Rev Req Model (2009 GRC) Rebuttal REmoval of New  WH Solar AdjustMI 3" xfId="3521"/>
    <cellStyle name="_Costs not in AURORA 2007 Rate Case_Rebuttal Power Costs_Electric Rev Req Model (2009 GRC) Rebuttal REmoval of New  WH Solar AdjustMI_DEM-WP(C) ENERG10C--ctn Mid-C_042010 2010GRC" xfId="3522"/>
    <cellStyle name="_Costs not in AURORA 2007 Rate Case_Rebuttal Power Costs_Electric Rev Req Model (2009 GRC) Revised 01-18-2010" xfId="3523"/>
    <cellStyle name="_Costs not in AURORA 2007 Rate Case_Rebuttal Power Costs_Electric Rev Req Model (2009 GRC) Revised 01-18-2010 2" xfId="3524"/>
    <cellStyle name="_Costs not in AURORA 2007 Rate Case_Rebuttal Power Costs_Electric Rev Req Model (2009 GRC) Revised 01-18-2010 2 2" xfId="3525"/>
    <cellStyle name="_Costs not in AURORA 2007 Rate Case_Rebuttal Power Costs_Electric Rev Req Model (2009 GRC) Revised 01-18-2010 3" xfId="3526"/>
    <cellStyle name="_Costs not in AURORA 2007 Rate Case_Rebuttal Power Costs_Electric Rev Req Model (2009 GRC) Revised 01-18-2010_DEM-WP(C) ENERG10C--ctn Mid-C_042010 2010GRC" xfId="3527"/>
    <cellStyle name="_Costs not in AURORA 2007 Rate Case_Rebuttal Power Costs_Final Order Electric EXHIBIT A-1" xfId="3528"/>
    <cellStyle name="_Costs not in AURORA 2007 Rate Case_Rebuttal Power Costs_Final Order Electric EXHIBIT A-1 2" xfId="3529"/>
    <cellStyle name="_Costs not in AURORA 2007 Rate Case_Transmission Workbook for May BOD" xfId="3530"/>
    <cellStyle name="_Costs not in AURORA 2007 Rate Case_Transmission Workbook for May BOD 2" xfId="3531"/>
    <cellStyle name="_Costs not in AURORA 2007 Rate Case_Transmission Workbook for May BOD 2 2" xfId="3532"/>
    <cellStyle name="_Costs not in AURORA 2007 Rate Case_Transmission Workbook for May BOD 3" xfId="3533"/>
    <cellStyle name="_Costs not in AURORA 2007 Rate Case_Transmission Workbook for May BOD_DEM-WP(C) ENERG10C--ctn Mid-C_042010 2010GRC" xfId="3534"/>
    <cellStyle name="_Costs not in AURORA 2007 Rate Case_Wind Integration 10GRC" xfId="3535"/>
    <cellStyle name="_Costs not in AURORA 2007 Rate Case_Wind Integration 10GRC 2" xfId="3536"/>
    <cellStyle name="_Costs not in AURORA 2007 Rate Case_Wind Integration 10GRC 2 2" xfId="3537"/>
    <cellStyle name="_Costs not in AURORA 2007 Rate Case_Wind Integration 10GRC 3" xfId="3538"/>
    <cellStyle name="_Costs not in AURORA 2007 Rate Case_Wind Integration 10GRC_DEM-WP(C) ENERG10C--ctn Mid-C_042010 2010GRC" xfId="3539"/>
    <cellStyle name="_Costs not in KWI3000 '06Budget" xfId="3540"/>
    <cellStyle name="_Costs not in KWI3000 '06Budget 2" xfId="3541"/>
    <cellStyle name="_Costs not in KWI3000 '06Budget 2 2" xfId="3542"/>
    <cellStyle name="_Costs not in KWI3000 '06Budget 2 2 2" xfId="3543"/>
    <cellStyle name="_Costs not in KWI3000 '06Budget 2 3" xfId="3544"/>
    <cellStyle name="_Costs not in KWI3000 '06Budget 3" xfId="3545"/>
    <cellStyle name="_Costs not in KWI3000 '06Budget 3 2" xfId="3546"/>
    <cellStyle name="_Costs not in KWI3000 '06Budget 4" xfId="3547"/>
    <cellStyle name="_Costs not in KWI3000 '06Budget 4 2" xfId="3548"/>
    <cellStyle name="_Costs not in KWI3000 '06Budget 4 3" xfId="3549"/>
    <cellStyle name="_Costs not in KWI3000 '06Budget 5" xfId="3550"/>
    <cellStyle name="_Costs not in KWI3000 '06Budget 5 2" xfId="3551"/>
    <cellStyle name="_Costs not in KWI3000 '06Budget 5 3" xfId="3552"/>
    <cellStyle name="_Costs not in KWI3000 '06Budget 6" xfId="3553"/>
    <cellStyle name="_Costs not in KWI3000 '06Budget 6 2" xfId="3554"/>
    <cellStyle name="_Costs not in KWI3000 '06Budget 7" xfId="3555"/>
    <cellStyle name="_Costs not in KWI3000 '06Budget 7 2" xfId="3556"/>
    <cellStyle name="_Costs not in KWI3000 '06Budget 8" xfId="3557"/>
    <cellStyle name="_Costs not in KWI3000 '06Budget 8 2" xfId="3558"/>
    <cellStyle name="_Costs not in KWI3000 '06Budget_(C) WHE Proforma with ITC cash grant 10 Yr Amort_for deferral_102809" xfId="3559"/>
    <cellStyle name="_Costs not in KWI3000 '06Budget_(C) WHE Proforma with ITC cash grant 10 Yr Amort_for deferral_102809 2" xfId="3560"/>
    <cellStyle name="_Costs not in KWI3000 '06Budget_(C) WHE Proforma with ITC cash grant 10 Yr Amort_for deferral_102809 2 2" xfId="3561"/>
    <cellStyle name="_Costs not in KWI3000 '06Budget_(C) WHE Proforma with ITC cash grant 10 Yr Amort_for deferral_102809 3" xfId="3562"/>
    <cellStyle name="_Costs not in KWI3000 '06Budget_(C) WHE Proforma with ITC cash grant 10 Yr Amort_for deferral_102809_16.07E Wild Horse Wind Expansionwrkingfile" xfId="3563"/>
    <cellStyle name="_Costs not in KWI3000 '06Budget_(C) WHE Proforma with ITC cash grant 10 Yr Amort_for deferral_102809_16.07E Wild Horse Wind Expansionwrkingfile 2" xfId="3564"/>
    <cellStyle name="_Costs not in KWI3000 '06Budget_(C) WHE Proforma with ITC cash grant 10 Yr Amort_for deferral_102809_16.07E Wild Horse Wind Expansionwrkingfile 2 2" xfId="3565"/>
    <cellStyle name="_Costs not in KWI3000 '06Budget_(C) WHE Proforma with ITC cash grant 10 Yr Amort_for deferral_102809_16.07E Wild Horse Wind Expansionwrkingfile 3" xfId="3566"/>
    <cellStyle name="_Costs not in KWI3000 '06Budget_(C) WHE Proforma with ITC cash grant 10 Yr Amort_for deferral_102809_16.07E Wild Horse Wind Expansionwrkingfile SF" xfId="3567"/>
    <cellStyle name="_Costs not in KWI3000 '06Budget_(C) WHE Proforma with ITC cash grant 10 Yr Amort_for deferral_102809_16.07E Wild Horse Wind Expansionwrkingfile SF 2" xfId="3568"/>
    <cellStyle name="_Costs not in KWI3000 '06Budget_(C) WHE Proforma with ITC cash grant 10 Yr Amort_for deferral_102809_16.07E Wild Horse Wind Expansionwrkingfile SF 2 2" xfId="3569"/>
    <cellStyle name="_Costs not in KWI3000 '06Budget_(C) WHE Proforma with ITC cash grant 10 Yr Amort_for deferral_102809_16.07E Wild Horse Wind Expansionwrkingfile SF 3" xfId="3570"/>
    <cellStyle name="_Costs not in KWI3000 '06Budget_(C) WHE Proforma with ITC cash grant 10 Yr Amort_for deferral_102809_16.07E Wild Horse Wind Expansionwrkingfile SF_DEM-WP(C) ENERG10C--ctn Mid-C_042010 2010GRC" xfId="3571"/>
    <cellStyle name="_Costs not in KWI3000 '06Budget_(C) WHE Proforma with ITC cash grant 10 Yr Amort_for deferral_102809_16.07E Wild Horse Wind Expansionwrkingfile_DEM-WP(C) ENERG10C--ctn Mid-C_042010 2010GRC" xfId="3572"/>
    <cellStyle name="_Costs not in KWI3000 '06Budget_(C) WHE Proforma with ITC cash grant 10 Yr Amort_for deferral_102809_16.37E Wild Horse Expansion DeferralRevwrkingfile SF" xfId="3573"/>
    <cellStyle name="_Costs not in KWI3000 '06Budget_(C) WHE Proforma with ITC cash grant 10 Yr Amort_for deferral_102809_16.37E Wild Horse Expansion DeferralRevwrkingfile SF 2" xfId="3574"/>
    <cellStyle name="_Costs not in KWI3000 '06Budget_(C) WHE Proforma with ITC cash grant 10 Yr Amort_for deferral_102809_16.37E Wild Horse Expansion DeferralRevwrkingfile SF 2 2" xfId="3575"/>
    <cellStyle name="_Costs not in KWI3000 '06Budget_(C) WHE Proforma with ITC cash grant 10 Yr Amort_for deferral_102809_16.37E Wild Horse Expansion DeferralRevwrkingfile SF 3" xfId="3576"/>
    <cellStyle name="_Costs not in KWI3000 '06Budget_(C) WHE Proforma with ITC cash grant 10 Yr Amort_for deferral_102809_16.37E Wild Horse Expansion DeferralRevwrkingfile SF_DEM-WP(C) ENERG10C--ctn Mid-C_042010 2010GRC" xfId="3577"/>
    <cellStyle name="_Costs not in KWI3000 '06Budget_(C) WHE Proforma with ITC cash grant 10 Yr Amort_for deferral_102809_DEM-WP(C) ENERG10C--ctn Mid-C_042010 2010GRC" xfId="3578"/>
    <cellStyle name="_Costs not in KWI3000 '06Budget_(C) WHE Proforma with ITC cash grant 10 Yr Amort_for rebuttal_120709" xfId="3579"/>
    <cellStyle name="_Costs not in KWI3000 '06Budget_(C) WHE Proforma with ITC cash grant 10 Yr Amort_for rebuttal_120709 2" xfId="3580"/>
    <cellStyle name="_Costs not in KWI3000 '06Budget_(C) WHE Proforma with ITC cash grant 10 Yr Amort_for rebuttal_120709 2 2" xfId="3581"/>
    <cellStyle name="_Costs not in KWI3000 '06Budget_(C) WHE Proforma with ITC cash grant 10 Yr Amort_for rebuttal_120709 3" xfId="3582"/>
    <cellStyle name="_Costs not in KWI3000 '06Budget_(C) WHE Proforma with ITC cash grant 10 Yr Amort_for rebuttal_120709_DEM-WP(C) ENERG10C--ctn Mid-C_042010 2010GRC" xfId="3583"/>
    <cellStyle name="_Costs not in KWI3000 '06Budget_04.07E Wild Horse Wind Expansion" xfId="3584"/>
    <cellStyle name="_Costs not in KWI3000 '06Budget_04.07E Wild Horse Wind Expansion 2" xfId="3585"/>
    <cellStyle name="_Costs not in KWI3000 '06Budget_04.07E Wild Horse Wind Expansion 2 2" xfId="3586"/>
    <cellStyle name="_Costs not in KWI3000 '06Budget_04.07E Wild Horse Wind Expansion 3" xfId="3587"/>
    <cellStyle name="_Costs not in KWI3000 '06Budget_04.07E Wild Horse Wind Expansion_16.07E Wild Horse Wind Expansionwrkingfile" xfId="3588"/>
    <cellStyle name="_Costs not in KWI3000 '06Budget_04.07E Wild Horse Wind Expansion_16.07E Wild Horse Wind Expansionwrkingfile 2" xfId="3589"/>
    <cellStyle name="_Costs not in KWI3000 '06Budget_04.07E Wild Horse Wind Expansion_16.07E Wild Horse Wind Expansionwrkingfile 2 2" xfId="3590"/>
    <cellStyle name="_Costs not in KWI3000 '06Budget_04.07E Wild Horse Wind Expansion_16.07E Wild Horse Wind Expansionwrkingfile 3" xfId="3591"/>
    <cellStyle name="_Costs not in KWI3000 '06Budget_04.07E Wild Horse Wind Expansion_16.07E Wild Horse Wind Expansionwrkingfile SF" xfId="3592"/>
    <cellStyle name="_Costs not in KWI3000 '06Budget_04.07E Wild Horse Wind Expansion_16.07E Wild Horse Wind Expansionwrkingfile SF 2" xfId="3593"/>
    <cellStyle name="_Costs not in KWI3000 '06Budget_04.07E Wild Horse Wind Expansion_16.07E Wild Horse Wind Expansionwrkingfile SF 2 2" xfId="3594"/>
    <cellStyle name="_Costs not in KWI3000 '06Budget_04.07E Wild Horse Wind Expansion_16.07E Wild Horse Wind Expansionwrkingfile SF 3" xfId="3595"/>
    <cellStyle name="_Costs not in KWI3000 '06Budget_04.07E Wild Horse Wind Expansion_16.07E Wild Horse Wind Expansionwrkingfile SF_DEM-WP(C) ENERG10C--ctn Mid-C_042010 2010GRC" xfId="3596"/>
    <cellStyle name="_Costs not in KWI3000 '06Budget_04.07E Wild Horse Wind Expansion_16.07E Wild Horse Wind Expansionwrkingfile_DEM-WP(C) ENERG10C--ctn Mid-C_042010 2010GRC" xfId="3597"/>
    <cellStyle name="_Costs not in KWI3000 '06Budget_04.07E Wild Horse Wind Expansion_16.37E Wild Horse Expansion DeferralRevwrkingfile SF" xfId="3598"/>
    <cellStyle name="_Costs not in KWI3000 '06Budget_04.07E Wild Horse Wind Expansion_16.37E Wild Horse Expansion DeferralRevwrkingfile SF 2" xfId="3599"/>
    <cellStyle name="_Costs not in KWI3000 '06Budget_04.07E Wild Horse Wind Expansion_16.37E Wild Horse Expansion DeferralRevwrkingfile SF 2 2" xfId="3600"/>
    <cellStyle name="_Costs not in KWI3000 '06Budget_04.07E Wild Horse Wind Expansion_16.37E Wild Horse Expansion DeferralRevwrkingfile SF 3" xfId="3601"/>
    <cellStyle name="_Costs not in KWI3000 '06Budget_04.07E Wild Horse Wind Expansion_16.37E Wild Horse Expansion DeferralRevwrkingfile SF_DEM-WP(C) ENERG10C--ctn Mid-C_042010 2010GRC" xfId="3602"/>
    <cellStyle name="_Costs not in KWI3000 '06Budget_04.07E Wild Horse Wind Expansion_DEM-WP(C) ENERG10C--ctn Mid-C_042010 2010GRC" xfId="3603"/>
    <cellStyle name="_Costs not in KWI3000 '06Budget_16.07E Wild Horse Wind Expansionwrkingfile" xfId="3604"/>
    <cellStyle name="_Costs not in KWI3000 '06Budget_16.07E Wild Horse Wind Expansionwrkingfile 2" xfId="3605"/>
    <cellStyle name="_Costs not in KWI3000 '06Budget_16.07E Wild Horse Wind Expansionwrkingfile 2 2" xfId="3606"/>
    <cellStyle name="_Costs not in KWI3000 '06Budget_16.07E Wild Horse Wind Expansionwrkingfile 3" xfId="3607"/>
    <cellStyle name="_Costs not in KWI3000 '06Budget_16.07E Wild Horse Wind Expansionwrkingfile SF" xfId="3608"/>
    <cellStyle name="_Costs not in KWI3000 '06Budget_16.07E Wild Horse Wind Expansionwrkingfile SF 2" xfId="3609"/>
    <cellStyle name="_Costs not in KWI3000 '06Budget_16.07E Wild Horse Wind Expansionwrkingfile SF 2 2" xfId="3610"/>
    <cellStyle name="_Costs not in KWI3000 '06Budget_16.07E Wild Horse Wind Expansionwrkingfile SF 3" xfId="3611"/>
    <cellStyle name="_Costs not in KWI3000 '06Budget_16.07E Wild Horse Wind Expansionwrkingfile SF_DEM-WP(C) ENERG10C--ctn Mid-C_042010 2010GRC" xfId="3612"/>
    <cellStyle name="_Costs not in KWI3000 '06Budget_16.07E Wild Horse Wind Expansionwrkingfile_DEM-WP(C) ENERG10C--ctn Mid-C_042010 2010GRC" xfId="3613"/>
    <cellStyle name="_Costs not in KWI3000 '06Budget_16.37E Wild Horse Expansion DeferralRevwrkingfile SF" xfId="3614"/>
    <cellStyle name="_Costs not in KWI3000 '06Budget_16.37E Wild Horse Expansion DeferralRevwrkingfile SF 2" xfId="3615"/>
    <cellStyle name="_Costs not in KWI3000 '06Budget_16.37E Wild Horse Expansion DeferralRevwrkingfile SF 2 2" xfId="3616"/>
    <cellStyle name="_Costs not in KWI3000 '06Budget_16.37E Wild Horse Expansion DeferralRevwrkingfile SF 3" xfId="3617"/>
    <cellStyle name="_Costs not in KWI3000 '06Budget_16.37E Wild Horse Expansion DeferralRevwrkingfile SF_DEM-WP(C) ENERG10C--ctn Mid-C_042010 2010GRC" xfId="3618"/>
    <cellStyle name="_Costs not in KWI3000 '06Budget_2009 Compliance Filing PCA Exhibits for GRC" xfId="3619"/>
    <cellStyle name="_Costs not in KWI3000 '06Budget_2009 Compliance Filing PCA Exhibits for GRC 2" xfId="3620"/>
    <cellStyle name="_Costs not in KWI3000 '06Budget_2009 GRC Compl Filing - Exhibit D" xfId="3621"/>
    <cellStyle name="_Costs not in KWI3000 '06Budget_2009 GRC Compl Filing - Exhibit D 2" xfId="3622"/>
    <cellStyle name="_Costs not in KWI3000 '06Budget_2009 GRC Compl Filing - Exhibit D 2 2" xfId="3623"/>
    <cellStyle name="_Costs not in KWI3000 '06Budget_2009 GRC Compl Filing - Exhibit D 3" xfId="3624"/>
    <cellStyle name="_Costs not in KWI3000 '06Budget_2009 GRC Compl Filing - Exhibit D_DEM-WP(C) ENERG10C--ctn Mid-C_042010 2010GRC" xfId="3625"/>
    <cellStyle name="_Costs not in KWI3000 '06Budget_3.01 Income Statement" xfId="3626"/>
    <cellStyle name="_Costs not in KWI3000 '06Budget_4 31 Regulatory Assets and Liabilities  7 06- Exhibit D" xfId="3627"/>
    <cellStyle name="_Costs not in KWI3000 '06Budget_4 31 Regulatory Assets and Liabilities  7 06- Exhibit D 2" xfId="3628"/>
    <cellStyle name="_Costs not in KWI3000 '06Budget_4 31 Regulatory Assets and Liabilities  7 06- Exhibit D 2 2" xfId="3629"/>
    <cellStyle name="_Costs not in KWI3000 '06Budget_4 31 Regulatory Assets and Liabilities  7 06- Exhibit D 2 2 2" xfId="3630"/>
    <cellStyle name="_Costs not in KWI3000 '06Budget_4 31 Regulatory Assets and Liabilities  7 06- Exhibit D 3" xfId="3631"/>
    <cellStyle name="_Costs not in KWI3000 '06Budget_4 31 Regulatory Assets and Liabilities  7 06- Exhibit D_DEM-WP(C) ENERG10C--ctn Mid-C_042010 2010GRC" xfId="3632"/>
    <cellStyle name="_Costs not in KWI3000 '06Budget_4 31 Regulatory Assets and Liabilities  7 06- Exhibit D_NIM Summary" xfId="3633"/>
    <cellStyle name="_Costs not in KWI3000 '06Budget_4 31 Regulatory Assets and Liabilities  7 06- Exhibit D_NIM Summary 2" xfId="3634"/>
    <cellStyle name="_Costs not in KWI3000 '06Budget_4 31 Regulatory Assets and Liabilities  7 06- Exhibit D_NIM Summary 2 2" xfId="3635"/>
    <cellStyle name="_Costs not in KWI3000 '06Budget_4 31 Regulatory Assets and Liabilities  7 06- Exhibit D_NIM Summary 3" xfId="3636"/>
    <cellStyle name="_Costs not in KWI3000 '06Budget_4 31 Regulatory Assets and Liabilities  7 06- Exhibit D_NIM Summary_DEM-WP(C) ENERG10C--ctn Mid-C_042010 2010GRC" xfId="3637"/>
    <cellStyle name="_Costs not in KWI3000 '06Budget_4 31 Regulatory Assets and Liabilities  7 06- Exhibit D_NIM+O&amp;M" xfId="3638"/>
    <cellStyle name="_Costs not in KWI3000 '06Budget_4 31 Regulatory Assets and Liabilities  7 06- Exhibit D_NIM+O&amp;M Monthly" xfId="3639"/>
    <cellStyle name="_Costs not in KWI3000 '06Budget_4 31E Reg Asset  Liab and EXH D" xfId="3640"/>
    <cellStyle name="_Costs not in KWI3000 '06Budget_4 31E Reg Asset  Liab and EXH D _ Aug 10 Filing (2)" xfId="3641"/>
    <cellStyle name="_Costs not in KWI3000 '06Budget_4 31E Reg Asset  Liab and EXH D _ Aug 10 Filing (2) 2" xfId="3642"/>
    <cellStyle name="_Costs not in KWI3000 '06Budget_4 31E Reg Asset  Liab and EXH D 2" xfId="3643"/>
    <cellStyle name="_Costs not in KWI3000 '06Budget_4 31E Reg Asset  Liab and EXH D 3" xfId="3644"/>
    <cellStyle name="_Costs not in KWI3000 '06Budget_4 32 Regulatory Assets and Liabilities  7 06- Exhibit D" xfId="3645"/>
    <cellStyle name="_Costs not in KWI3000 '06Budget_4 32 Regulatory Assets and Liabilities  7 06- Exhibit D 2" xfId="3646"/>
    <cellStyle name="_Costs not in KWI3000 '06Budget_4 32 Regulatory Assets and Liabilities  7 06- Exhibit D 2 2" xfId="3647"/>
    <cellStyle name="_Costs not in KWI3000 '06Budget_4 32 Regulatory Assets and Liabilities  7 06- Exhibit D 2 2 2" xfId="3648"/>
    <cellStyle name="_Costs not in KWI3000 '06Budget_4 32 Regulatory Assets and Liabilities  7 06- Exhibit D 3" xfId="3649"/>
    <cellStyle name="_Costs not in KWI3000 '06Budget_4 32 Regulatory Assets and Liabilities  7 06- Exhibit D_DEM-WP(C) ENERG10C--ctn Mid-C_042010 2010GRC" xfId="3650"/>
    <cellStyle name="_Costs not in KWI3000 '06Budget_4 32 Regulatory Assets and Liabilities  7 06- Exhibit D_NIM Summary" xfId="3651"/>
    <cellStyle name="_Costs not in KWI3000 '06Budget_4 32 Regulatory Assets and Liabilities  7 06- Exhibit D_NIM Summary 2" xfId="3652"/>
    <cellStyle name="_Costs not in KWI3000 '06Budget_4 32 Regulatory Assets and Liabilities  7 06- Exhibit D_NIM Summary 2 2" xfId="3653"/>
    <cellStyle name="_Costs not in KWI3000 '06Budget_4 32 Regulatory Assets and Liabilities  7 06- Exhibit D_NIM Summary 3" xfId="3654"/>
    <cellStyle name="_Costs not in KWI3000 '06Budget_4 32 Regulatory Assets and Liabilities  7 06- Exhibit D_NIM Summary_DEM-WP(C) ENERG10C--ctn Mid-C_042010 2010GRC" xfId="3655"/>
    <cellStyle name="_Costs not in KWI3000 '06Budget_4 32 Regulatory Assets and Liabilities  7 06- Exhibit D_NIM+O&amp;M" xfId="3656"/>
    <cellStyle name="_Costs not in KWI3000 '06Budget_4 32 Regulatory Assets and Liabilities  7 06- Exhibit D_NIM+O&amp;M Monthly" xfId="3657"/>
    <cellStyle name="_Costs not in KWI3000 '06Budget_AURORA Total New" xfId="3658"/>
    <cellStyle name="_Costs not in KWI3000 '06Budget_AURORA Total New 2" xfId="3659"/>
    <cellStyle name="_Costs not in KWI3000 '06Budget_AURORA Total New 2 2" xfId="3660"/>
    <cellStyle name="_Costs not in KWI3000 '06Budget_AURORA Total New 3" xfId="3661"/>
    <cellStyle name="_Costs not in KWI3000 '06Budget_Book2" xfId="3662"/>
    <cellStyle name="_Costs not in KWI3000 '06Budget_Book2 2" xfId="3663"/>
    <cellStyle name="_Costs not in KWI3000 '06Budget_Book2 2 2" xfId="3664"/>
    <cellStyle name="_Costs not in KWI3000 '06Budget_Book2 3" xfId="3665"/>
    <cellStyle name="_Costs not in KWI3000 '06Budget_Book2_Adj Bench DR 3 for Initial Briefs (Electric)" xfId="3666"/>
    <cellStyle name="_Costs not in KWI3000 '06Budget_Book2_Adj Bench DR 3 for Initial Briefs (Electric) 2" xfId="3667"/>
    <cellStyle name="_Costs not in KWI3000 '06Budget_Book2_Adj Bench DR 3 for Initial Briefs (Electric) 2 2" xfId="3668"/>
    <cellStyle name="_Costs not in KWI3000 '06Budget_Book2_Adj Bench DR 3 for Initial Briefs (Electric) 3" xfId="3669"/>
    <cellStyle name="_Costs not in KWI3000 '06Budget_Book2_Adj Bench DR 3 for Initial Briefs (Electric)_DEM-WP(C) ENERG10C--ctn Mid-C_042010 2010GRC" xfId="3670"/>
    <cellStyle name="_Costs not in KWI3000 '06Budget_Book2_DEM-WP(C) ENERG10C--ctn Mid-C_042010 2010GRC" xfId="3671"/>
    <cellStyle name="_Costs not in KWI3000 '06Budget_Book2_Electric Rev Req Model (2009 GRC) Rebuttal" xfId="3672"/>
    <cellStyle name="_Costs not in KWI3000 '06Budget_Book2_Electric Rev Req Model (2009 GRC) Rebuttal 2" xfId="3673"/>
    <cellStyle name="_Costs not in KWI3000 '06Budget_Book2_Electric Rev Req Model (2009 GRC) Rebuttal REmoval of New  WH Solar AdjustMI" xfId="3674"/>
    <cellStyle name="_Costs not in KWI3000 '06Budget_Book2_Electric Rev Req Model (2009 GRC) Rebuttal REmoval of New  WH Solar AdjustMI 2" xfId="3675"/>
    <cellStyle name="_Costs not in KWI3000 '06Budget_Book2_Electric Rev Req Model (2009 GRC) Rebuttal REmoval of New  WH Solar AdjustMI 2 2" xfId="3676"/>
    <cellStyle name="_Costs not in KWI3000 '06Budget_Book2_Electric Rev Req Model (2009 GRC) Rebuttal REmoval of New  WH Solar AdjustMI 3" xfId="3677"/>
    <cellStyle name="_Costs not in KWI3000 '06Budget_Book2_Electric Rev Req Model (2009 GRC) Rebuttal REmoval of New  WH Solar AdjustMI_DEM-WP(C) ENERG10C--ctn Mid-C_042010 2010GRC" xfId="3678"/>
    <cellStyle name="_Costs not in KWI3000 '06Budget_Book2_Electric Rev Req Model (2009 GRC) Revised 01-18-2010" xfId="3679"/>
    <cellStyle name="_Costs not in KWI3000 '06Budget_Book2_Electric Rev Req Model (2009 GRC) Revised 01-18-2010 2" xfId="3680"/>
    <cellStyle name="_Costs not in KWI3000 '06Budget_Book2_Electric Rev Req Model (2009 GRC) Revised 01-18-2010 2 2" xfId="3681"/>
    <cellStyle name="_Costs not in KWI3000 '06Budget_Book2_Electric Rev Req Model (2009 GRC) Revised 01-18-2010 3" xfId="3682"/>
    <cellStyle name="_Costs not in KWI3000 '06Budget_Book2_Electric Rev Req Model (2009 GRC) Revised 01-18-2010_DEM-WP(C) ENERG10C--ctn Mid-C_042010 2010GRC" xfId="3683"/>
    <cellStyle name="_Costs not in KWI3000 '06Budget_Book2_Final Order Electric EXHIBIT A-1" xfId="3684"/>
    <cellStyle name="_Costs not in KWI3000 '06Budget_Book2_Final Order Electric EXHIBIT A-1 2" xfId="3685"/>
    <cellStyle name="_Costs not in KWI3000 '06Budget_Book4" xfId="3686"/>
    <cellStyle name="_Costs not in KWI3000 '06Budget_Book4 2" xfId="3687"/>
    <cellStyle name="_Costs not in KWI3000 '06Budget_Book4 2 2" xfId="3688"/>
    <cellStyle name="_Costs not in KWI3000 '06Budget_Book4 3" xfId="3689"/>
    <cellStyle name="_Costs not in KWI3000 '06Budget_Book4_DEM-WP(C) ENERG10C--ctn Mid-C_042010 2010GRC" xfId="3690"/>
    <cellStyle name="_Costs not in KWI3000 '06Budget_Book9" xfId="3691"/>
    <cellStyle name="_Costs not in KWI3000 '06Budget_Book9 2" xfId="3692"/>
    <cellStyle name="_Costs not in KWI3000 '06Budget_Book9 2 2" xfId="3693"/>
    <cellStyle name="_Costs not in KWI3000 '06Budget_Book9 3" xfId="3694"/>
    <cellStyle name="_Costs not in KWI3000 '06Budget_Book9_DEM-WP(C) ENERG10C--ctn Mid-C_042010 2010GRC" xfId="3695"/>
    <cellStyle name="_Costs not in KWI3000 '06Budget_Check the Interest Calculation" xfId="3696"/>
    <cellStyle name="_Costs not in KWI3000 '06Budget_Check the Interest Calculation_Scenario 1 REC vs PTC Offset" xfId="3697"/>
    <cellStyle name="_Costs not in KWI3000 '06Budget_Check the Interest Calculation_Scenario 3" xfId="3698"/>
    <cellStyle name="_Costs not in KWI3000 '06Budget_Chelan PUD Power Costs (8-10)" xfId="3699"/>
    <cellStyle name="_Costs not in KWI3000 '06Budget_Chelan PUD Power Costs (8-10) 2" xfId="3700"/>
    <cellStyle name="_Costs not in KWI3000 '06Budget_DEM-WP(C) Chelan Power Costs" xfId="3701"/>
    <cellStyle name="_Costs not in KWI3000 '06Budget_DEM-WP(C) Chelan Power Costs 2" xfId="3702"/>
    <cellStyle name="_Costs not in KWI3000 '06Budget_DEM-WP(C) ENERG10C--ctn Mid-C_042010 2010GRC" xfId="3703"/>
    <cellStyle name="_Costs not in KWI3000 '06Budget_DEM-WP(C) Gas Transport 2010GRC" xfId="3704"/>
    <cellStyle name="_Costs not in KWI3000 '06Budget_DEM-WP(C) Gas Transport 2010GRC 2" xfId="3705"/>
    <cellStyle name="_Costs not in KWI3000 '06Budget_Exh A-1 resulting from UE-112050 effective Jan 1 2012" xfId="3706"/>
    <cellStyle name="_Costs not in KWI3000 '06Budget_Exh G - Klamath Peaker PPA fr C Locke 2-12" xfId="3707"/>
    <cellStyle name="_Costs not in KWI3000 '06Budget_Exhibit A-1 effective 4-1-11 fr S Free 12-11" xfId="3708"/>
    <cellStyle name="_Costs not in KWI3000 '06Budget_Exhibit D fr R Gho 12-31-08" xfId="3709"/>
    <cellStyle name="_Costs not in KWI3000 '06Budget_Exhibit D fr R Gho 12-31-08 2" xfId="3710"/>
    <cellStyle name="_Costs not in KWI3000 '06Budget_Exhibit D fr R Gho 12-31-08 2 2" xfId="3711"/>
    <cellStyle name="_Costs not in KWI3000 '06Budget_Exhibit D fr R Gho 12-31-08 3" xfId="3712"/>
    <cellStyle name="_Costs not in KWI3000 '06Budget_Exhibit D fr R Gho 12-31-08 v2" xfId="3713"/>
    <cellStyle name="_Costs not in KWI3000 '06Budget_Exhibit D fr R Gho 12-31-08 v2 2" xfId="3714"/>
    <cellStyle name="_Costs not in KWI3000 '06Budget_Exhibit D fr R Gho 12-31-08 v2 2 2" xfId="3715"/>
    <cellStyle name="_Costs not in KWI3000 '06Budget_Exhibit D fr R Gho 12-31-08 v2 3" xfId="3716"/>
    <cellStyle name="_Costs not in KWI3000 '06Budget_Exhibit D fr R Gho 12-31-08 v2_DEM-WP(C) ENERG10C--ctn Mid-C_042010 2010GRC" xfId="3717"/>
    <cellStyle name="_Costs not in KWI3000 '06Budget_Exhibit D fr R Gho 12-31-08 v2_NIM Summary" xfId="3718"/>
    <cellStyle name="_Costs not in KWI3000 '06Budget_Exhibit D fr R Gho 12-31-08 v2_NIM Summary 2" xfId="3719"/>
    <cellStyle name="_Costs not in KWI3000 '06Budget_Exhibit D fr R Gho 12-31-08 v2_NIM Summary 2 2" xfId="3720"/>
    <cellStyle name="_Costs not in KWI3000 '06Budget_Exhibit D fr R Gho 12-31-08 v2_NIM Summary 3" xfId="3721"/>
    <cellStyle name="_Costs not in KWI3000 '06Budget_Exhibit D fr R Gho 12-31-08 v2_NIM Summary_DEM-WP(C) ENERG10C--ctn Mid-C_042010 2010GRC" xfId="3722"/>
    <cellStyle name="_Costs not in KWI3000 '06Budget_Exhibit D fr R Gho 12-31-08_DEM-WP(C) ENERG10C--ctn Mid-C_042010 2010GRC" xfId="3723"/>
    <cellStyle name="_Costs not in KWI3000 '06Budget_Exhibit D fr R Gho 12-31-08_NIM Summary" xfId="3724"/>
    <cellStyle name="_Costs not in KWI3000 '06Budget_Exhibit D fr R Gho 12-31-08_NIM Summary 2" xfId="3725"/>
    <cellStyle name="_Costs not in KWI3000 '06Budget_Exhibit D fr R Gho 12-31-08_NIM Summary 2 2" xfId="3726"/>
    <cellStyle name="_Costs not in KWI3000 '06Budget_Exhibit D fr R Gho 12-31-08_NIM Summary 3" xfId="3727"/>
    <cellStyle name="_Costs not in KWI3000 '06Budget_Exhibit D fr R Gho 12-31-08_NIM Summary_DEM-WP(C) ENERG10C--ctn Mid-C_042010 2010GRC" xfId="3728"/>
    <cellStyle name="_Costs not in KWI3000 '06Budget_Hopkins Ridge Prepaid Tran - Interest Earned RY 12ME Feb  '11" xfId="3729"/>
    <cellStyle name="_Costs not in KWI3000 '06Budget_Hopkins Ridge Prepaid Tran - Interest Earned RY 12ME Feb  '11 2" xfId="3730"/>
    <cellStyle name="_Costs not in KWI3000 '06Budget_Hopkins Ridge Prepaid Tran - Interest Earned RY 12ME Feb  '11 2 2" xfId="3731"/>
    <cellStyle name="_Costs not in KWI3000 '06Budget_Hopkins Ridge Prepaid Tran - Interest Earned RY 12ME Feb  '11 3" xfId="3732"/>
    <cellStyle name="_Costs not in KWI3000 '06Budget_Hopkins Ridge Prepaid Tran - Interest Earned RY 12ME Feb  '11_DEM-WP(C) ENERG10C--ctn Mid-C_042010 2010GRC" xfId="3733"/>
    <cellStyle name="_Costs not in KWI3000 '06Budget_Hopkins Ridge Prepaid Tran - Interest Earned RY 12ME Feb  '11_NIM Summary" xfId="3734"/>
    <cellStyle name="_Costs not in KWI3000 '06Budget_Hopkins Ridge Prepaid Tran - Interest Earned RY 12ME Feb  '11_NIM Summary 2" xfId="3735"/>
    <cellStyle name="_Costs not in KWI3000 '06Budget_Hopkins Ridge Prepaid Tran - Interest Earned RY 12ME Feb  '11_NIM Summary 2 2" xfId="3736"/>
    <cellStyle name="_Costs not in KWI3000 '06Budget_Hopkins Ridge Prepaid Tran - Interest Earned RY 12ME Feb  '11_NIM Summary 3" xfId="3737"/>
    <cellStyle name="_Costs not in KWI3000 '06Budget_Hopkins Ridge Prepaid Tran - Interest Earned RY 12ME Feb  '11_NIM Summary_DEM-WP(C) ENERG10C--ctn Mid-C_042010 2010GRC" xfId="3738"/>
    <cellStyle name="_Costs not in KWI3000 '06Budget_Hopkins Ridge Prepaid Tran - Interest Earned RY 12ME Feb  '11_Transmission Workbook for May BOD" xfId="3739"/>
    <cellStyle name="_Costs not in KWI3000 '06Budget_Hopkins Ridge Prepaid Tran - Interest Earned RY 12ME Feb  '11_Transmission Workbook for May BOD 2" xfId="3740"/>
    <cellStyle name="_Costs not in KWI3000 '06Budget_Hopkins Ridge Prepaid Tran - Interest Earned RY 12ME Feb  '11_Transmission Workbook for May BOD 2 2" xfId="3741"/>
    <cellStyle name="_Costs not in KWI3000 '06Budget_Hopkins Ridge Prepaid Tran - Interest Earned RY 12ME Feb  '11_Transmission Workbook for May BOD 3" xfId="3742"/>
    <cellStyle name="_Costs not in KWI3000 '06Budget_Hopkins Ridge Prepaid Tran - Interest Earned RY 12ME Feb  '11_Transmission Workbook for May BOD_DEM-WP(C) ENERG10C--ctn Mid-C_042010 2010GRC" xfId="3743"/>
    <cellStyle name="_Costs not in KWI3000 '06Budget_LSRWEP LGIA like Acctg Petition Aug 2010" xfId="3744"/>
    <cellStyle name="_Costs not in KWI3000 '06Budget_Mint Farm Generation BPA" xfId="3745"/>
    <cellStyle name="_Costs not in KWI3000 '06Budget_NIM Summary" xfId="3746"/>
    <cellStyle name="_Costs not in KWI3000 '06Budget_NIM Summary 09GRC" xfId="3747"/>
    <cellStyle name="_Costs not in KWI3000 '06Budget_NIM Summary 09GRC 2" xfId="3748"/>
    <cellStyle name="_Costs not in KWI3000 '06Budget_NIM Summary 09GRC 2 2" xfId="3749"/>
    <cellStyle name="_Costs not in KWI3000 '06Budget_NIM Summary 09GRC 3" xfId="3750"/>
    <cellStyle name="_Costs not in KWI3000 '06Budget_NIM Summary 09GRC_DEM-WP(C) ENERG10C--ctn Mid-C_042010 2010GRC" xfId="3751"/>
    <cellStyle name="_Costs not in KWI3000 '06Budget_NIM Summary 10" xfId="3752"/>
    <cellStyle name="_Costs not in KWI3000 '06Budget_NIM Summary 11" xfId="3753"/>
    <cellStyle name="_Costs not in KWI3000 '06Budget_NIM Summary 12" xfId="3754"/>
    <cellStyle name="_Costs not in KWI3000 '06Budget_NIM Summary 13" xfId="3755"/>
    <cellStyle name="_Costs not in KWI3000 '06Budget_NIM Summary 14" xfId="3756"/>
    <cellStyle name="_Costs not in KWI3000 '06Budget_NIM Summary 15" xfId="3757"/>
    <cellStyle name="_Costs not in KWI3000 '06Budget_NIM Summary 16" xfId="3758"/>
    <cellStyle name="_Costs not in KWI3000 '06Budget_NIM Summary 17" xfId="3759"/>
    <cellStyle name="_Costs not in KWI3000 '06Budget_NIM Summary 18" xfId="3760"/>
    <cellStyle name="_Costs not in KWI3000 '06Budget_NIM Summary 19" xfId="3761"/>
    <cellStyle name="_Costs not in KWI3000 '06Budget_NIM Summary 2" xfId="3762"/>
    <cellStyle name="_Costs not in KWI3000 '06Budget_NIM Summary 2 2" xfId="3763"/>
    <cellStyle name="_Costs not in KWI3000 '06Budget_NIM Summary 20" xfId="3764"/>
    <cellStyle name="_Costs not in KWI3000 '06Budget_NIM Summary 21" xfId="3765"/>
    <cellStyle name="_Costs not in KWI3000 '06Budget_NIM Summary 22" xfId="3766"/>
    <cellStyle name="_Costs not in KWI3000 '06Budget_NIM Summary 23" xfId="3767"/>
    <cellStyle name="_Costs not in KWI3000 '06Budget_NIM Summary 24" xfId="3768"/>
    <cellStyle name="_Costs not in KWI3000 '06Budget_NIM Summary 25" xfId="3769"/>
    <cellStyle name="_Costs not in KWI3000 '06Budget_NIM Summary 26" xfId="3770"/>
    <cellStyle name="_Costs not in KWI3000 '06Budget_NIM Summary 27" xfId="3771"/>
    <cellStyle name="_Costs not in KWI3000 '06Budget_NIM Summary 28" xfId="3772"/>
    <cellStyle name="_Costs not in KWI3000 '06Budget_NIM Summary 29" xfId="3773"/>
    <cellStyle name="_Costs not in KWI3000 '06Budget_NIM Summary 3" xfId="3774"/>
    <cellStyle name="_Costs not in KWI3000 '06Budget_NIM Summary 30" xfId="3775"/>
    <cellStyle name="_Costs not in KWI3000 '06Budget_NIM Summary 31" xfId="3776"/>
    <cellStyle name="_Costs not in KWI3000 '06Budget_NIM Summary 32" xfId="3777"/>
    <cellStyle name="_Costs not in KWI3000 '06Budget_NIM Summary 33" xfId="3778"/>
    <cellStyle name="_Costs not in KWI3000 '06Budget_NIM Summary 34" xfId="3779"/>
    <cellStyle name="_Costs not in KWI3000 '06Budget_NIM Summary 35" xfId="3780"/>
    <cellStyle name="_Costs not in KWI3000 '06Budget_NIM Summary 36" xfId="3781"/>
    <cellStyle name="_Costs not in KWI3000 '06Budget_NIM Summary 37" xfId="3782"/>
    <cellStyle name="_Costs not in KWI3000 '06Budget_NIM Summary 38" xfId="3783"/>
    <cellStyle name="_Costs not in KWI3000 '06Budget_NIM Summary 39" xfId="3784"/>
    <cellStyle name="_Costs not in KWI3000 '06Budget_NIM Summary 4" xfId="3785"/>
    <cellStyle name="_Costs not in KWI3000 '06Budget_NIM Summary 40" xfId="3786"/>
    <cellStyle name="_Costs not in KWI3000 '06Budget_NIM Summary 41" xfId="3787"/>
    <cellStyle name="_Costs not in KWI3000 '06Budget_NIM Summary 42" xfId="3788"/>
    <cellStyle name="_Costs not in KWI3000 '06Budget_NIM Summary 43" xfId="3789"/>
    <cellStyle name="_Costs not in KWI3000 '06Budget_NIM Summary 44" xfId="3790"/>
    <cellStyle name="_Costs not in KWI3000 '06Budget_NIM Summary 45" xfId="3791"/>
    <cellStyle name="_Costs not in KWI3000 '06Budget_NIM Summary 46" xfId="3792"/>
    <cellStyle name="_Costs not in KWI3000 '06Budget_NIM Summary 47" xfId="3793"/>
    <cellStyle name="_Costs not in KWI3000 '06Budget_NIM Summary 48" xfId="3794"/>
    <cellStyle name="_Costs not in KWI3000 '06Budget_NIM Summary 49" xfId="3795"/>
    <cellStyle name="_Costs not in KWI3000 '06Budget_NIM Summary 5" xfId="3796"/>
    <cellStyle name="_Costs not in KWI3000 '06Budget_NIM Summary 50" xfId="3797"/>
    <cellStyle name="_Costs not in KWI3000 '06Budget_NIM Summary 51" xfId="3798"/>
    <cellStyle name="_Costs not in KWI3000 '06Budget_NIM Summary 52" xfId="3799"/>
    <cellStyle name="_Costs not in KWI3000 '06Budget_NIM Summary 6" xfId="3800"/>
    <cellStyle name="_Costs not in KWI3000 '06Budget_NIM Summary 7" xfId="3801"/>
    <cellStyle name="_Costs not in KWI3000 '06Budget_NIM Summary 8" xfId="3802"/>
    <cellStyle name="_Costs not in KWI3000 '06Budget_NIM Summary 9" xfId="3803"/>
    <cellStyle name="_Costs not in KWI3000 '06Budget_NIM Summary_DEM-WP(C) ENERG10C--ctn Mid-C_042010 2010GRC" xfId="3804"/>
    <cellStyle name="_Costs not in KWI3000 '06Budget_NIM+O&amp;M" xfId="3805"/>
    <cellStyle name="_Costs not in KWI3000 '06Budget_NIM+O&amp;M 2" xfId="3806"/>
    <cellStyle name="_Costs not in KWI3000 '06Budget_NIM+O&amp;M Monthly" xfId="3807"/>
    <cellStyle name="_Costs not in KWI3000 '06Budget_NIM+O&amp;M Monthly 2" xfId="3808"/>
    <cellStyle name="_Costs not in KWI3000 '06Budget_PCA 10 -  Exhibit D Dec 2011" xfId="3809"/>
    <cellStyle name="_Costs not in KWI3000 '06Budget_PCA 10 -  Exhibit D from A Kellogg Jan 2011" xfId="3810"/>
    <cellStyle name="_Costs not in KWI3000 '06Budget_PCA 10 -  Exhibit D from A Kellogg July 2011" xfId="3811"/>
    <cellStyle name="_Costs not in KWI3000 '06Budget_PCA 10 -  Exhibit D from S Free Rcv'd 12-11" xfId="3812"/>
    <cellStyle name="_Costs not in KWI3000 '06Budget_PCA 11 -  Exhibit D Jan 2012 fr A Kellogg" xfId="3813"/>
    <cellStyle name="_Costs not in KWI3000 '06Budget_PCA 11 -  Exhibit D Jan 2012 WF" xfId="3814"/>
    <cellStyle name="_Costs not in KWI3000 '06Budget_PCA 7 - Exhibit D update 11_30_08 (2)" xfId="3815"/>
    <cellStyle name="_Costs not in KWI3000 '06Budget_PCA 7 - Exhibit D update 11_30_08 (2) 2" xfId="3816"/>
    <cellStyle name="_Costs not in KWI3000 '06Budget_PCA 7 - Exhibit D update 11_30_08 (2) 2 2" xfId="3817"/>
    <cellStyle name="_Costs not in KWI3000 '06Budget_PCA 7 - Exhibit D update 11_30_08 (2) 2 2 2" xfId="3818"/>
    <cellStyle name="_Costs not in KWI3000 '06Budget_PCA 7 - Exhibit D update 11_30_08 (2) 2 3" xfId="3819"/>
    <cellStyle name="_Costs not in KWI3000 '06Budget_PCA 7 - Exhibit D update 11_30_08 (2) 3" xfId="3820"/>
    <cellStyle name="_Costs not in KWI3000 '06Budget_PCA 7 - Exhibit D update 11_30_08 (2) 3 2" xfId="3821"/>
    <cellStyle name="_Costs not in KWI3000 '06Budget_PCA 7 - Exhibit D update 11_30_08 (2) 4" xfId="3822"/>
    <cellStyle name="_Costs not in KWI3000 '06Budget_PCA 7 - Exhibit D update 11_30_08 (2)_DEM-WP(C) ENERG10C--ctn Mid-C_042010 2010GRC" xfId="3823"/>
    <cellStyle name="_Costs not in KWI3000 '06Budget_PCA 7 - Exhibit D update 11_30_08 (2)_NIM Summary" xfId="3824"/>
    <cellStyle name="_Costs not in KWI3000 '06Budget_PCA 7 - Exhibit D update 11_30_08 (2)_NIM Summary 2" xfId="3825"/>
    <cellStyle name="_Costs not in KWI3000 '06Budget_PCA 7 - Exhibit D update 11_30_08 (2)_NIM Summary 2 2" xfId="3826"/>
    <cellStyle name="_Costs not in KWI3000 '06Budget_PCA 7 - Exhibit D update 11_30_08 (2)_NIM Summary 3" xfId="3827"/>
    <cellStyle name="_Costs not in KWI3000 '06Budget_PCA 7 - Exhibit D update 11_30_08 (2)_NIM Summary_DEM-WP(C) ENERG10C--ctn Mid-C_042010 2010GRC" xfId="3828"/>
    <cellStyle name="_Costs not in KWI3000 '06Budget_PCA 8 - Exhibit D update 12_31_09" xfId="3829"/>
    <cellStyle name="_Costs not in KWI3000 '06Budget_PCA 8 - Exhibit D update 12_31_09 2" xfId="3830"/>
    <cellStyle name="_Costs not in KWI3000 '06Budget_PCA 9 -  Exhibit D April 2010" xfId="3831"/>
    <cellStyle name="_Costs not in KWI3000 '06Budget_PCA 9 -  Exhibit D April 2010 (3)" xfId="3832"/>
    <cellStyle name="_Costs not in KWI3000 '06Budget_PCA 9 -  Exhibit D April 2010 (3) 2" xfId="3833"/>
    <cellStyle name="_Costs not in KWI3000 '06Budget_PCA 9 -  Exhibit D April 2010 (3) 2 2" xfId="3834"/>
    <cellStyle name="_Costs not in KWI3000 '06Budget_PCA 9 -  Exhibit D April 2010 (3) 3" xfId="3835"/>
    <cellStyle name="_Costs not in KWI3000 '06Budget_PCA 9 -  Exhibit D April 2010 (3)_DEM-WP(C) ENERG10C--ctn Mid-C_042010 2010GRC" xfId="3836"/>
    <cellStyle name="_Costs not in KWI3000 '06Budget_PCA 9 -  Exhibit D April 2010 2" xfId="3837"/>
    <cellStyle name="_Costs not in KWI3000 '06Budget_PCA 9 -  Exhibit D April 2010 3" xfId="3838"/>
    <cellStyle name="_Costs not in KWI3000 '06Budget_PCA 9 -  Exhibit D April 2010 4" xfId="3839"/>
    <cellStyle name="_Costs not in KWI3000 '06Budget_PCA 9 -  Exhibit D April 2010 5" xfId="3840"/>
    <cellStyle name="_Costs not in KWI3000 '06Budget_PCA 9 -  Exhibit D April 2010 6" xfId="3841"/>
    <cellStyle name="_Costs not in KWI3000 '06Budget_PCA 9 -  Exhibit D Feb 2010" xfId="3842"/>
    <cellStyle name="_Costs not in KWI3000 '06Budget_PCA 9 -  Exhibit D Feb 2010 2" xfId="3843"/>
    <cellStyle name="_Costs not in KWI3000 '06Budget_PCA 9 -  Exhibit D Feb 2010 v2" xfId="3844"/>
    <cellStyle name="_Costs not in KWI3000 '06Budget_PCA 9 -  Exhibit D Feb 2010 v2 2" xfId="3845"/>
    <cellStyle name="_Costs not in KWI3000 '06Budget_PCA 9 -  Exhibit D Feb 2010 WF" xfId="3846"/>
    <cellStyle name="_Costs not in KWI3000 '06Budget_PCA 9 -  Exhibit D Feb 2010 WF 2" xfId="3847"/>
    <cellStyle name="_Costs not in KWI3000 '06Budget_PCA 9 -  Exhibit D Jan 2010" xfId="3848"/>
    <cellStyle name="_Costs not in KWI3000 '06Budget_PCA 9 -  Exhibit D Jan 2010 2" xfId="3849"/>
    <cellStyle name="_Costs not in KWI3000 '06Budget_PCA 9 -  Exhibit D March 2010 (2)" xfId="3850"/>
    <cellStyle name="_Costs not in KWI3000 '06Budget_PCA 9 -  Exhibit D March 2010 (2) 2" xfId="3851"/>
    <cellStyle name="_Costs not in KWI3000 '06Budget_PCA 9 -  Exhibit D Nov 2010" xfId="3852"/>
    <cellStyle name="_Costs not in KWI3000 '06Budget_PCA 9 -  Exhibit D Nov 2010 2" xfId="3853"/>
    <cellStyle name="_Costs not in KWI3000 '06Budget_PCA 9 - Exhibit D at August 2010" xfId="3854"/>
    <cellStyle name="_Costs not in KWI3000 '06Budget_PCA 9 - Exhibit D at August 2010 2" xfId="3855"/>
    <cellStyle name="_Costs not in KWI3000 '06Budget_PCA 9 - Exhibit D June 2010 GRC" xfId="3856"/>
    <cellStyle name="_Costs not in KWI3000 '06Budget_PCA 9 - Exhibit D June 2010 GRC 2" xfId="3857"/>
    <cellStyle name="_Costs not in KWI3000 '06Budget_Power Costs - Comparison bx Rbtl-Staff-Jt-PC" xfId="3858"/>
    <cellStyle name="_Costs not in KWI3000 '06Budget_Power Costs - Comparison bx Rbtl-Staff-Jt-PC 2" xfId="3859"/>
    <cellStyle name="_Costs not in KWI3000 '06Budget_Power Costs - Comparison bx Rbtl-Staff-Jt-PC 2 2" xfId="3860"/>
    <cellStyle name="_Costs not in KWI3000 '06Budget_Power Costs - Comparison bx Rbtl-Staff-Jt-PC 3" xfId="3861"/>
    <cellStyle name="_Costs not in KWI3000 '06Budget_Power Costs - Comparison bx Rbtl-Staff-Jt-PC_Adj Bench DR 3 for Initial Briefs (Electric)" xfId="3862"/>
    <cellStyle name="_Costs not in KWI3000 '06Budget_Power Costs - Comparison bx Rbtl-Staff-Jt-PC_Adj Bench DR 3 for Initial Briefs (Electric) 2" xfId="3863"/>
    <cellStyle name="_Costs not in KWI3000 '06Budget_Power Costs - Comparison bx Rbtl-Staff-Jt-PC_Adj Bench DR 3 for Initial Briefs (Electric) 2 2" xfId="3864"/>
    <cellStyle name="_Costs not in KWI3000 '06Budget_Power Costs - Comparison bx Rbtl-Staff-Jt-PC_Adj Bench DR 3 for Initial Briefs (Electric) 3" xfId="3865"/>
    <cellStyle name="_Costs not in KWI3000 '06Budget_Power Costs - Comparison bx Rbtl-Staff-Jt-PC_Adj Bench DR 3 for Initial Briefs (Electric)_DEM-WP(C) ENERG10C--ctn Mid-C_042010 2010GRC" xfId="3866"/>
    <cellStyle name="_Costs not in KWI3000 '06Budget_Power Costs - Comparison bx Rbtl-Staff-Jt-PC_DEM-WP(C) ENERG10C--ctn Mid-C_042010 2010GRC" xfId="3867"/>
    <cellStyle name="_Costs not in KWI3000 '06Budget_Power Costs - Comparison bx Rbtl-Staff-Jt-PC_Electric Rev Req Model (2009 GRC) Rebuttal" xfId="3868"/>
    <cellStyle name="_Costs not in KWI3000 '06Budget_Power Costs - Comparison bx Rbtl-Staff-Jt-PC_Electric Rev Req Model (2009 GRC) Rebuttal 2" xfId="3869"/>
    <cellStyle name="_Costs not in KWI3000 '06Budget_Power Costs - Comparison bx Rbtl-Staff-Jt-PC_Electric Rev Req Model (2009 GRC) Rebuttal REmoval of New  WH Solar AdjustMI" xfId="3870"/>
    <cellStyle name="_Costs not in KWI3000 '06Budget_Power Costs - Comparison bx Rbtl-Staff-Jt-PC_Electric Rev Req Model (2009 GRC) Rebuttal REmoval of New  WH Solar AdjustMI 2" xfId="3871"/>
    <cellStyle name="_Costs not in KWI3000 '06Budget_Power Costs - Comparison bx Rbtl-Staff-Jt-PC_Electric Rev Req Model (2009 GRC) Rebuttal REmoval of New  WH Solar AdjustMI 2 2" xfId="3872"/>
    <cellStyle name="_Costs not in KWI3000 '06Budget_Power Costs - Comparison bx Rbtl-Staff-Jt-PC_Electric Rev Req Model (2009 GRC) Rebuttal REmoval of New  WH Solar AdjustMI 3" xfId="3873"/>
    <cellStyle name="_Costs not in KWI3000 '06Budget_Power Costs - Comparison bx Rbtl-Staff-Jt-PC_Electric Rev Req Model (2009 GRC) Rebuttal REmoval of New  WH Solar AdjustMI_DEM-WP(C) ENERG10C--ctn Mid-C_042010 2010GRC" xfId="3874"/>
    <cellStyle name="_Costs not in KWI3000 '06Budget_Power Costs - Comparison bx Rbtl-Staff-Jt-PC_Electric Rev Req Model (2009 GRC) Revised 01-18-2010" xfId="3875"/>
    <cellStyle name="_Costs not in KWI3000 '06Budget_Power Costs - Comparison bx Rbtl-Staff-Jt-PC_Electric Rev Req Model (2009 GRC) Revised 01-18-2010 2" xfId="3876"/>
    <cellStyle name="_Costs not in KWI3000 '06Budget_Power Costs - Comparison bx Rbtl-Staff-Jt-PC_Electric Rev Req Model (2009 GRC) Revised 01-18-2010 2 2" xfId="3877"/>
    <cellStyle name="_Costs not in KWI3000 '06Budget_Power Costs - Comparison bx Rbtl-Staff-Jt-PC_Electric Rev Req Model (2009 GRC) Revised 01-18-2010 3" xfId="3878"/>
    <cellStyle name="_Costs not in KWI3000 '06Budget_Power Costs - Comparison bx Rbtl-Staff-Jt-PC_Electric Rev Req Model (2009 GRC) Revised 01-18-2010_DEM-WP(C) ENERG10C--ctn Mid-C_042010 2010GRC" xfId="3879"/>
    <cellStyle name="_Costs not in KWI3000 '06Budget_Power Costs - Comparison bx Rbtl-Staff-Jt-PC_Final Order Electric EXHIBIT A-1" xfId="3880"/>
    <cellStyle name="_Costs not in KWI3000 '06Budget_Power Costs - Comparison bx Rbtl-Staff-Jt-PC_Final Order Electric EXHIBIT A-1 2" xfId="3881"/>
    <cellStyle name="_Costs not in KWI3000 '06Budget_Rebuttal Power Costs" xfId="3882"/>
    <cellStyle name="_Costs not in KWI3000 '06Budget_Rebuttal Power Costs 2" xfId="3883"/>
    <cellStyle name="_Costs not in KWI3000 '06Budget_Rebuttal Power Costs 2 2" xfId="3884"/>
    <cellStyle name="_Costs not in KWI3000 '06Budget_Rebuttal Power Costs 3" xfId="3885"/>
    <cellStyle name="_Costs not in KWI3000 '06Budget_Rebuttal Power Costs_Adj Bench DR 3 for Initial Briefs (Electric)" xfId="3886"/>
    <cellStyle name="_Costs not in KWI3000 '06Budget_Rebuttal Power Costs_Adj Bench DR 3 for Initial Briefs (Electric) 2" xfId="3887"/>
    <cellStyle name="_Costs not in KWI3000 '06Budget_Rebuttal Power Costs_Adj Bench DR 3 for Initial Briefs (Electric) 2 2" xfId="3888"/>
    <cellStyle name="_Costs not in KWI3000 '06Budget_Rebuttal Power Costs_Adj Bench DR 3 for Initial Briefs (Electric) 3" xfId="3889"/>
    <cellStyle name="_Costs not in KWI3000 '06Budget_Rebuttal Power Costs_Adj Bench DR 3 for Initial Briefs (Electric)_DEM-WP(C) ENERG10C--ctn Mid-C_042010 2010GRC" xfId="3890"/>
    <cellStyle name="_Costs not in KWI3000 '06Budget_Rebuttal Power Costs_DEM-WP(C) ENERG10C--ctn Mid-C_042010 2010GRC" xfId="3891"/>
    <cellStyle name="_Costs not in KWI3000 '06Budget_Rebuttal Power Costs_Electric Rev Req Model (2009 GRC) Rebuttal" xfId="3892"/>
    <cellStyle name="_Costs not in KWI3000 '06Budget_Rebuttal Power Costs_Electric Rev Req Model (2009 GRC) Rebuttal 2" xfId="3893"/>
    <cellStyle name="_Costs not in KWI3000 '06Budget_Rebuttal Power Costs_Electric Rev Req Model (2009 GRC) Rebuttal REmoval of New  WH Solar AdjustMI" xfId="3894"/>
    <cellStyle name="_Costs not in KWI3000 '06Budget_Rebuttal Power Costs_Electric Rev Req Model (2009 GRC) Rebuttal REmoval of New  WH Solar AdjustMI 2" xfId="3895"/>
    <cellStyle name="_Costs not in KWI3000 '06Budget_Rebuttal Power Costs_Electric Rev Req Model (2009 GRC) Rebuttal REmoval of New  WH Solar AdjustMI 2 2" xfId="3896"/>
    <cellStyle name="_Costs not in KWI3000 '06Budget_Rebuttal Power Costs_Electric Rev Req Model (2009 GRC) Rebuttal REmoval of New  WH Solar AdjustMI 3" xfId="3897"/>
    <cellStyle name="_Costs not in KWI3000 '06Budget_Rebuttal Power Costs_Electric Rev Req Model (2009 GRC) Rebuttal REmoval of New  WH Solar AdjustMI_DEM-WP(C) ENERG10C--ctn Mid-C_042010 2010GRC" xfId="3898"/>
    <cellStyle name="_Costs not in KWI3000 '06Budget_Rebuttal Power Costs_Electric Rev Req Model (2009 GRC) Revised 01-18-2010" xfId="3899"/>
    <cellStyle name="_Costs not in KWI3000 '06Budget_Rebuttal Power Costs_Electric Rev Req Model (2009 GRC) Revised 01-18-2010 2" xfId="3900"/>
    <cellStyle name="_Costs not in KWI3000 '06Budget_Rebuttal Power Costs_Electric Rev Req Model (2009 GRC) Revised 01-18-2010 2 2" xfId="3901"/>
    <cellStyle name="_Costs not in KWI3000 '06Budget_Rebuttal Power Costs_Electric Rev Req Model (2009 GRC) Revised 01-18-2010 3" xfId="3902"/>
    <cellStyle name="_Costs not in KWI3000 '06Budget_Rebuttal Power Costs_Electric Rev Req Model (2009 GRC) Revised 01-18-2010_DEM-WP(C) ENERG10C--ctn Mid-C_042010 2010GRC" xfId="3903"/>
    <cellStyle name="_Costs not in KWI3000 '06Budget_Rebuttal Power Costs_Final Order Electric EXHIBIT A-1" xfId="3904"/>
    <cellStyle name="_Costs not in KWI3000 '06Budget_Rebuttal Power Costs_Final Order Electric EXHIBIT A-1 2" xfId="3905"/>
    <cellStyle name="_Costs not in KWI3000 '06Budget_Transmission Workbook for May BOD" xfId="3906"/>
    <cellStyle name="_Costs not in KWI3000 '06Budget_Transmission Workbook for May BOD 2" xfId="3907"/>
    <cellStyle name="_Costs not in KWI3000 '06Budget_Transmission Workbook for May BOD 2 2" xfId="3908"/>
    <cellStyle name="_Costs not in KWI3000 '06Budget_Transmission Workbook for May BOD 3" xfId="3909"/>
    <cellStyle name="_Costs not in KWI3000 '06Budget_Transmission Workbook for May BOD_DEM-WP(C) ENERG10C--ctn Mid-C_042010 2010GRC" xfId="3910"/>
    <cellStyle name="_Costs not in KWI3000 '06Budget_Wind Integration 10GRC" xfId="3911"/>
    <cellStyle name="_Costs not in KWI3000 '06Budget_Wind Integration 10GRC 2" xfId="3912"/>
    <cellStyle name="_Costs not in KWI3000 '06Budget_Wind Integration 10GRC 2 2" xfId="3913"/>
    <cellStyle name="_Costs not in KWI3000 '06Budget_Wind Integration 10GRC 3" xfId="3914"/>
    <cellStyle name="_Costs not in KWI3000 '06Budget_Wind Integration 10GRC_DEM-WP(C) ENERG10C--ctn Mid-C_042010 2010GRC" xfId="3915"/>
    <cellStyle name="_DEM-08C Power Cost Comparison" xfId="3916"/>
    <cellStyle name="_DEM-WP (C) Costs not in AURORA 2006GRC Order 11.30.06 Gas" xfId="3917"/>
    <cellStyle name="_DEM-WP (C) Costs not in AURORA 2006GRC Order 11.30.06 Gas 2" xfId="3918"/>
    <cellStyle name="_DEM-WP (C) Costs not in AURORA 2006GRC Order 11.30.06 Gas 2 2" xfId="3919"/>
    <cellStyle name="_DEM-WP (C) Costs not in AURORA 2006GRC Order 11.30.06 Gas 3" xfId="3920"/>
    <cellStyle name="_DEM-WP (C) Costs not in AURORA 2006GRC Order 11.30.06 Gas_Chelan PUD Power Costs (8-10)" xfId="3921"/>
    <cellStyle name="_DEM-WP (C) Costs not in AURORA 2006GRC Order 11.30.06 Gas_Chelan PUD Power Costs (8-10) 2" xfId="3922"/>
    <cellStyle name="_DEM-WP (C) Costs not in AURORA 2006GRC Order 11.30.06 Gas_DEM-WP(C) ENERG10C--ctn Mid-C_042010 2010GRC" xfId="3923"/>
    <cellStyle name="_DEM-WP (C) Costs not in AURORA 2006GRC Order 11.30.06 Gas_NIM Summary" xfId="3924"/>
    <cellStyle name="_DEM-WP (C) Costs not in AURORA 2006GRC Order 11.30.06 Gas_NIM Summary 2" xfId="3925"/>
    <cellStyle name="_DEM-WP (C) Costs not in AURORA 2006GRC Order 11.30.06 Gas_NIM Summary 2 2" xfId="3926"/>
    <cellStyle name="_DEM-WP (C) Costs not in AURORA 2006GRC Order 11.30.06 Gas_NIM Summary 3" xfId="3927"/>
    <cellStyle name="_DEM-WP (C) Costs not in AURORA 2006GRC Order 11.30.06 Gas_NIM Summary_DEM-WP(C) ENERG10C--ctn Mid-C_042010 2010GRC" xfId="3928"/>
    <cellStyle name="_DEM-WP (C) Power Cost 2006GRC Order" xfId="3929"/>
    <cellStyle name="_DEM-WP (C) Power Cost 2006GRC Order 2" xfId="3930"/>
    <cellStyle name="_DEM-WP (C) Power Cost 2006GRC Order 2 2" xfId="3931"/>
    <cellStyle name="_DEM-WP (C) Power Cost 2006GRC Order 2 2 2" xfId="3932"/>
    <cellStyle name="_DEM-WP (C) Power Cost 2006GRC Order 2 3" xfId="3933"/>
    <cellStyle name="_DEM-WP (C) Power Cost 2006GRC Order 3" xfId="3934"/>
    <cellStyle name="_DEM-WP (C) Power Cost 2006GRC Order 3 2" xfId="3935"/>
    <cellStyle name="_DEM-WP (C) Power Cost 2006GRC Order 4" xfId="3936"/>
    <cellStyle name="_DEM-WP (C) Power Cost 2006GRC Order 4 2" xfId="3937"/>
    <cellStyle name="_DEM-WP (C) Power Cost 2006GRC Order 4 3" xfId="3938"/>
    <cellStyle name="_DEM-WP (C) Power Cost 2006GRC Order 5" xfId="3939"/>
    <cellStyle name="_DEM-WP (C) Power Cost 2006GRC Order 5 2" xfId="3940"/>
    <cellStyle name="_DEM-WP (C) Power Cost 2006GRC Order 5 3" xfId="3941"/>
    <cellStyle name="_DEM-WP (C) Power Cost 2006GRC Order 6" xfId="3942"/>
    <cellStyle name="_DEM-WP (C) Power Cost 2006GRC Order 6 2" xfId="3943"/>
    <cellStyle name="_DEM-WP (C) Power Cost 2006GRC Order 7" xfId="3944"/>
    <cellStyle name="_DEM-WP (C) Power Cost 2006GRC Order 7 2" xfId="3945"/>
    <cellStyle name="_DEM-WP (C) Power Cost 2006GRC Order 8" xfId="3946"/>
    <cellStyle name="_DEM-WP (C) Power Cost 2006GRC Order 8 2" xfId="3947"/>
    <cellStyle name="_DEM-WP (C) Power Cost 2006GRC Order_04 07E Wild Horse Wind Expansion (C) (2)" xfId="3948"/>
    <cellStyle name="_DEM-WP (C) Power Cost 2006GRC Order_04 07E Wild Horse Wind Expansion (C) (2) 2" xfId="3949"/>
    <cellStyle name="_DEM-WP (C) Power Cost 2006GRC Order_04 07E Wild Horse Wind Expansion (C) (2) 2 2" xfId="3950"/>
    <cellStyle name="_DEM-WP (C) Power Cost 2006GRC Order_04 07E Wild Horse Wind Expansion (C) (2) 3" xfId="3951"/>
    <cellStyle name="_DEM-WP (C) Power Cost 2006GRC Order_04 07E Wild Horse Wind Expansion (C) (2)_Adj Bench DR 3 for Initial Briefs (Electric)" xfId="3952"/>
    <cellStyle name="_DEM-WP (C) Power Cost 2006GRC Order_04 07E Wild Horse Wind Expansion (C) (2)_Adj Bench DR 3 for Initial Briefs (Electric) 2" xfId="3953"/>
    <cellStyle name="_DEM-WP (C) Power Cost 2006GRC Order_04 07E Wild Horse Wind Expansion (C) (2)_Adj Bench DR 3 for Initial Briefs (Electric) 2 2" xfId="3954"/>
    <cellStyle name="_DEM-WP (C) Power Cost 2006GRC Order_04 07E Wild Horse Wind Expansion (C) (2)_Adj Bench DR 3 for Initial Briefs (Electric) 3" xfId="3955"/>
    <cellStyle name="_DEM-WP (C) Power Cost 2006GRC Order_04 07E Wild Horse Wind Expansion (C) (2)_Adj Bench DR 3 for Initial Briefs (Electric)_DEM-WP(C) ENERG10C--ctn Mid-C_042010 2010GRC" xfId="3956"/>
    <cellStyle name="_DEM-WP (C) Power Cost 2006GRC Order_04 07E Wild Horse Wind Expansion (C) (2)_Book1" xfId="3957"/>
    <cellStyle name="_DEM-WP (C) Power Cost 2006GRC Order_04 07E Wild Horse Wind Expansion (C) (2)_DEM-WP(C) ENERG10C--ctn Mid-C_042010 2010GRC" xfId="3958"/>
    <cellStyle name="_DEM-WP (C) Power Cost 2006GRC Order_04 07E Wild Horse Wind Expansion (C) (2)_Electric Rev Req Model (2009 GRC) " xfId="3959"/>
    <cellStyle name="_DEM-WP (C) Power Cost 2006GRC Order_04 07E Wild Horse Wind Expansion (C) (2)_Electric Rev Req Model (2009 GRC)  2" xfId="3960"/>
    <cellStyle name="_DEM-WP (C) Power Cost 2006GRC Order_04 07E Wild Horse Wind Expansion (C) (2)_Electric Rev Req Model (2009 GRC)  2 2" xfId="3961"/>
    <cellStyle name="_DEM-WP (C) Power Cost 2006GRC Order_04 07E Wild Horse Wind Expansion (C) (2)_Electric Rev Req Model (2009 GRC)  3" xfId="3962"/>
    <cellStyle name="_DEM-WP (C) Power Cost 2006GRC Order_04 07E Wild Horse Wind Expansion (C) (2)_Electric Rev Req Model (2009 GRC) _DEM-WP(C) ENERG10C--ctn Mid-C_042010 2010GRC" xfId="3963"/>
    <cellStyle name="_DEM-WP (C) Power Cost 2006GRC Order_04 07E Wild Horse Wind Expansion (C) (2)_Electric Rev Req Model (2009 GRC) Rebuttal" xfId="3964"/>
    <cellStyle name="_DEM-WP (C) Power Cost 2006GRC Order_04 07E Wild Horse Wind Expansion (C) (2)_Electric Rev Req Model (2009 GRC) Rebuttal 2" xfId="3965"/>
    <cellStyle name="_DEM-WP (C) Power Cost 2006GRC Order_04 07E Wild Horse Wind Expansion (C) (2)_Electric Rev Req Model (2009 GRC) Rebuttal REmoval of New  WH Solar AdjustMI" xfId="3966"/>
    <cellStyle name="_DEM-WP (C) Power Cost 2006GRC Order_04 07E Wild Horse Wind Expansion (C) (2)_Electric Rev Req Model (2009 GRC) Rebuttal REmoval of New  WH Solar AdjustMI 2" xfId="3967"/>
    <cellStyle name="_DEM-WP (C) Power Cost 2006GRC Order_04 07E Wild Horse Wind Expansion (C) (2)_Electric Rev Req Model (2009 GRC) Rebuttal REmoval of New  WH Solar AdjustMI 2 2" xfId="3968"/>
    <cellStyle name="_DEM-WP (C) Power Cost 2006GRC Order_04 07E Wild Horse Wind Expansion (C) (2)_Electric Rev Req Model (2009 GRC) Rebuttal REmoval of New  WH Solar AdjustMI 3" xfId="3969"/>
    <cellStyle name="_DEM-WP (C) Power Cost 2006GRC Order_04 07E Wild Horse Wind Expansion (C) (2)_Electric Rev Req Model (2009 GRC) Rebuttal REmoval of New  WH Solar AdjustMI_DEM-WP(C) ENERG10C--ctn Mid-C_042010 2010GRC" xfId="3970"/>
    <cellStyle name="_DEM-WP (C) Power Cost 2006GRC Order_04 07E Wild Horse Wind Expansion (C) (2)_Electric Rev Req Model (2009 GRC) Revised 01-18-2010" xfId="3971"/>
    <cellStyle name="_DEM-WP (C) Power Cost 2006GRC Order_04 07E Wild Horse Wind Expansion (C) (2)_Electric Rev Req Model (2009 GRC) Revised 01-18-2010 2" xfId="3972"/>
    <cellStyle name="_DEM-WP (C) Power Cost 2006GRC Order_04 07E Wild Horse Wind Expansion (C) (2)_Electric Rev Req Model (2009 GRC) Revised 01-18-2010 2 2" xfId="3973"/>
    <cellStyle name="_DEM-WP (C) Power Cost 2006GRC Order_04 07E Wild Horse Wind Expansion (C) (2)_Electric Rev Req Model (2009 GRC) Revised 01-18-2010 3" xfId="3974"/>
    <cellStyle name="_DEM-WP (C) Power Cost 2006GRC Order_04 07E Wild Horse Wind Expansion (C) (2)_Electric Rev Req Model (2009 GRC) Revised 01-18-2010_DEM-WP(C) ENERG10C--ctn Mid-C_042010 2010GRC" xfId="3975"/>
    <cellStyle name="_DEM-WP (C) Power Cost 2006GRC Order_04 07E Wild Horse Wind Expansion (C) (2)_Electric Rev Req Model (2010 GRC)" xfId="3976"/>
    <cellStyle name="_DEM-WP (C) Power Cost 2006GRC Order_04 07E Wild Horse Wind Expansion (C) (2)_Electric Rev Req Model (2010 GRC) SF" xfId="3977"/>
    <cellStyle name="_DEM-WP (C) Power Cost 2006GRC Order_04 07E Wild Horse Wind Expansion (C) (2)_Final Order Electric EXHIBIT A-1" xfId="3978"/>
    <cellStyle name="_DEM-WP (C) Power Cost 2006GRC Order_04 07E Wild Horse Wind Expansion (C) (2)_Final Order Electric EXHIBIT A-1 2" xfId="3979"/>
    <cellStyle name="_DEM-WP (C) Power Cost 2006GRC Order_04 07E Wild Horse Wind Expansion (C) (2)_TENASKA REGULATORY ASSET" xfId="3980"/>
    <cellStyle name="_DEM-WP (C) Power Cost 2006GRC Order_04 07E Wild Horse Wind Expansion (C) (2)_TENASKA REGULATORY ASSET 2" xfId="3981"/>
    <cellStyle name="_DEM-WP (C) Power Cost 2006GRC Order_16.37E Wild Horse Expansion DeferralRevwrkingfile SF" xfId="3982"/>
    <cellStyle name="_DEM-WP (C) Power Cost 2006GRC Order_16.37E Wild Horse Expansion DeferralRevwrkingfile SF 2" xfId="3983"/>
    <cellStyle name="_DEM-WP (C) Power Cost 2006GRC Order_16.37E Wild Horse Expansion DeferralRevwrkingfile SF 2 2" xfId="3984"/>
    <cellStyle name="_DEM-WP (C) Power Cost 2006GRC Order_16.37E Wild Horse Expansion DeferralRevwrkingfile SF 3" xfId="3985"/>
    <cellStyle name="_DEM-WP (C) Power Cost 2006GRC Order_16.37E Wild Horse Expansion DeferralRevwrkingfile SF_DEM-WP(C) ENERG10C--ctn Mid-C_042010 2010GRC" xfId="3986"/>
    <cellStyle name="_DEM-WP (C) Power Cost 2006GRC Order_2009 Compliance Filing PCA Exhibits for GRC" xfId="3987"/>
    <cellStyle name="_DEM-WP (C) Power Cost 2006GRC Order_2009 Compliance Filing PCA Exhibits for GRC 2" xfId="3988"/>
    <cellStyle name="_DEM-WP (C) Power Cost 2006GRC Order_2009 GRC Compl Filing - Exhibit D" xfId="3989"/>
    <cellStyle name="_DEM-WP (C) Power Cost 2006GRC Order_2009 GRC Compl Filing - Exhibit D 2" xfId="3990"/>
    <cellStyle name="_DEM-WP (C) Power Cost 2006GRC Order_2009 GRC Compl Filing - Exhibit D 2 2" xfId="3991"/>
    <cellStyle name="_DEM-WP (C) Power Cost 2006GRC Order_2009 GRC Compl Filing - Exhibit D 3" xfId="3992"/>
    <cellStyle name="_DEM-WP (C) Power Cost 2006GRC Order_2009 GRC Compl Filing - Exhibit D_DEM-WP(C) ENERG10C--ctn Mid-C_042010 2010GRC" xfId="3993"/>
    <cellStyle name="_DEM-WP (C) Power Cost 2006GRC Order_3.01 Income Statement" xfId="3994"/>
    <cellStyle name="_DEM-WP (C) Power Cost 2006GRC Order_4 31 Regulatory Assets and Liabilities  7 06- Exhibit D" xfId="3995"/>
    <cellStyle name="_DEM-WP (C) Power Cost 2006GRC Order_4 31 Regulatory Assets and Liabilities  7 06- Exhibit D 2" xfId="3996"/>
    <cellStyle name="_DEM-WP (C) Power Cost 2006GRC Order_4 31 Regulatory Assets and Liabilities  7 06- Exhibit D 2 2" xfId="3997"/>
    <cellStyle name="_DEM-WP (C) Power Cost 2006GRC Order_4 31 Regulatory Assets and Liabilities  7 06- Exhibit D 2 2 2" xfId="3998"/>
    <cellStyle name="_DEM-WP (C) Power Cost 2006GRC Order_4 31 Regulatory Assets and Liabilities  7 06- Exhibit D 3" xfId="3999"/>
    <cellStyle name="_DEM-WP (C) Power Cost 2006GRC Order_4 31 Regulatory Assets and Liabilities  7 06- Exhibit D_DEM-WP(C) ENERG10C--ctn Mid-C_042010 2010GRC" xfId="4000"/>
    <cellStyle name="_DEM-WP (C) Power Cost 2006GRC Order_4 31 Regulatory Assets and Liabilities  7 06- Exhibit D_NIM Summary" xfId="4001"/>
    <cellStyle name="_DEM-WP (C) Power Cost 2006GRC Order_4 31 Regulatory Assets and Liabilities  7 06- Exhibit D_NIM Summary 2" xfId="4002"/>
    <cellStyle name="_DEM-WP (C) Power Cost 2006GRC Order_4 31 Regulatory Assets and Liabilities  7 06- Exhibit D_NIM Summary 2 2" xfId="4003"/>
    <cellStyle name="_DEM-WP (C) Power Cost 2006GRC Order_4 31 Regulatory Assets and Liabilities  7 06- Exhibit D_NIM Summary 3" xfId="4004"/>
    <cellStyle name="_DEM-WP (C) Power Cost 2006GRC Order_4 31 Regulatory Assets and Liabilities  7 06- Exhibit D_NIM Summary_DEM-WP(C) ENERG10C--ctn Mid-C_042010 2010GRC" xfId="4005"/>
    <cellStyle name="_DEM-WP (C) Power Cost 2006GRC Order_4 31 Regulatory Assets and Liabilities  7 06- Exhibit D_NIM+O&amp;M" xfId="4006"/>
    <cellStyle name="_DEM-WP (C) Power Cost 2006GRC Order_4 31 Regulatory Assets and Liabilities  7 06- Exhibit D_NIM+O&amp;M Monthly" xfId="4007"/>
    <cellStyle name="_DEM-WP (C) Power Cost 2006GRC Order_4 31E Reg Asset  Liab and EXH D" xfId="4008"/>
    <cellStyle name="_DEM-WP (C) Power Cost 2006GRC Order_4 31E Reg Asset  Liab and EXH D _ Aug 10 Filing (2)" xfId="4009"/>
    <cellStyle name="_DEM-WP (C) Power Cost 2006GRC Order_4 31E Reg Asset  Liab and EXH D _ Aug 10 Filing (2) 2" xfId="4010"/>
    <cellStyle name="_DEM-WP (C) Power Cost 2006GRC Order_4 31E Reg Asset  Liab and EXH D 2" xfId="4011"/>
    <cellStyle name="_DEM-WP (C) Power Cost 2006GRC Order_4 31E Reg Asset  Liab and EXH D 3" xfId="4012"/>
    <cellStyle name="_DEM-WP (C) Power Cost 2006GRC Order_4 32 Regulatory Assets and Liabilities  7 06- Exhibit D" xfId="4013"/>
    <cellStyle name="_DEM-WP (C) Power Cost 2006GRC Order_4 32 Regulatory Assets and Liabilities  7 06- Exhibit D 2" xfId="4014"/>
    <cellStyle name="_DEM-WP (C) Power Cost 2006GRC Order_4 32 Regulatory Assets and Liabilities  7 06- Exhibit D 2 2" xfId="4015"/>
    <cellStyle name="_DEM-WP (C) Power Cost 2006GRC Order_4 32 Regulatory Assets and Liabilities  7 06- Exhibit D 2 2 2" xfId="4016"/>
    <cellStyle name="_DEM-WP (C) Power Cost 2006GRC Order_4 32 Regulatory Assets and Liabilities  7 06- Exhibit D 3" xfId="4017"/>
    <cellStyle name="_DEM-WP (C) Power Cost 2006GRC Order_4 32 Regulatory Assets and Liabilities  7 06- Exhibit D_DEM-WP(C) ENERG10C--ctn Mid-C_042010 2010GRC" xfId="4018"/>
    <cellStyle name="_DEM-WP (C) Power Cost 2006GRC Order_4 32 Regulatory Assets and Liabilities  7 06- Exhibit D_NIM Summary" xfId="4019"/>
    <cellStyle name="_DEM-WP (C) Power Cost 2006GRC Order_4 32 Regulatory Assets and Liabilities  7 06- Exhibit D_NIM Summary 2" xfId="4020"/>
    <cellStyle name="_DEM-WP (C) Power Cost 2006GRC Order_4 32 Regulatory Assets and Liabilities  7 06- Exhibit D_NIM Summary 2 2" xfId="4021"/>
    <cellStyle name="_DEM-WP (C) Power Cost 2006GRC Order_4 32 Regulatory Assets and Liabilities  7 06- Exhibit D_NIM Summary 3" xfId="4022"/>
    <cellStyle name="_DEM-WP (C) Power Cost 2006GRC Order_4 32 Regulatory Assets and Liabilities  7 06- Exhibit D_NIM Summary_DEM-WP(C) ENERG10C--ctn Mid-C_042010 2010GRC" xfId="4023"/>
    <cellStyle name="_DEM-WP (C) Power Cost 2006GRC Order_4 32 Regulatory Assets and Liabilities  7 06- Exhibit D_NIM+O&amp;M" xfId="4024"/>
    <cellStyle name="_DEM-WP (C) Power Cost 2006GRC Order_4 32 Regulatory Assets and Liabilities  7 06- Exhibit D_NIM+O&amp;M Monthly" xfId="4025"/>
    <cellStyle name="_DEM-WP (C) Power Cost 2006GRC Order_AURORA Total New" xfId="4026"/>
    <cellStyle name="_DEM-WP (C) Power Cost 2006GRC Order_AURORA Total New 2" xfId="4027"/>
    <cellStyle name="_DEM-WP (C) Power Cost 2006GRC Order_AURORA Total New 2 2" xfId="4028"/>
    <cellStyle name="_DEM-WP (C) Power Cost 2006GRC Order_AURORA Total New 3" xfId="4029"/>
    <cellStyle name="_DEM-WP (C) Power Cost 2006GRC Order_Book2" xfId="4030"/>
    <cellStyle name="_DEM-WP (C) Power Cost 2006GRC Order_Book2 2" xfId="4031"/>
    <cellStyle name="_DEM-WP (C) Power Cost 2006GRC Order_Book2 2 2" xfId="4032"/>
    <cellStyle name="_DEM-WP (C) Power Cost 2006GRC Order_Book2 3" xfId="4033"/>
    <cellStyle name="_DEM-WP (C) Power Cost 2006GRC Order_Book2_Adj Bench DR 3 for Initial Briefs (Electric)" xfId="4034"/>
    <cellStyle name="_DEM-WP (C) Power Cost 2006GRC Order_Book2_Adj Bench DR 3 for Initial Briefs (Electric) 2" xfId="4035"/>
    <cellStyle name="_DEM-WP (C) Power Cost 2006GRC Order_Book2_Adj Bench DR 3 for Initial Briefs (Electric) 2 2" xfId="4036"/>
    <cellStyle name="_DEM-WP (C) Power Cost 2006GRC Order_Book2_Adj Bench DR 3 for Initial Briefs (Electric) 3" xfId="4037"/>
    <cellStyle name="_DEM-WP (C) Power Cost 2006GRC Order_Book2_Adj Bench DR 3 for Initial Briefs (Electric)_DEM-WP(C) ENERG10C--ctn Mid-C_042010 2010GRC" xfId="4038"/>
    <cellStyle name="_DEM-WP (C) Power Cost 2006GRC Order_Book2_DEM-WP(C) ENERG10C--ctn Mid-C_042010 2010GRC" xfId="4039"/>
    <cellStyle name="_DEM-WP (C) Power Cost 2006GRC Order_Book2_Electric Rev Req Model (2009 GRC) Rebuttal" xfId="4040"/>
    <cellStyle name="_DEM-WP (C) Power Cost 2006GRC Order_Book2_Electric Rev Req Model (2009 GRC) Rebuttal 2" xfId="4041"/>
    <cellStyle name="_DEM-WP (C) Power Cost 2006GRC Order_Book2_Electric Rev Req Model (2009 GRC) Rebuttal REmoval of New  WH Solar AdjustMI" xfId="4042"/>
    <cellStyle name="_DEM-WP (C) Power Cost 2006GRC Order_Book2_Electric Rev Req Model (2009 GRC) Rebuttal REmoval of New  WH Solar AdjustMI 2" xfId="4043"/>
    <cellStyle name="_DEM-WP (C) Power Cost 2006GRC Order_Book2_Electric Rev Req Model (2009 GRC) Rebuttal REmoval of New  WH Solar AdjustMI 2 2" xfId="4044"/>
    <cellStyle name="_DEM-WP (C) Power Cost 2006GRC Order_Book2_Electric Rev Req Model (2009 GRC) Rebuttal REmoval of New  WH Solar AdjustMI 2 2_Sheet3" xfId="4045"/>
    <cellStyle name="_DEM-WP (C) Power Cost 2006GRC Order_Book2_Electric Rev Req Model (2009 GRC) Rebuttal REmoval of New  WH Solar AdjustMI 2_Sheet3" xfId="4046"/>
    <cellStyle name="_DEM-WP (C) Power Cost 2006GRC Order_Book2_Electric Rev Req Model (2009 GRC) Rebuttal REmoval of New  WH Solar AdjustMI 3" xfId="4047"/>
    <cellStyle name="_DEM-WP (C) Power Cost 2006GRC Order_Book2_Electric Rev Req Model (2009 GRC) Rebuttal REmoval of New  WH Solar AdjustMI 3_Sheet3" xfId="4048"/>
    <cellStyle name="_DEM-WP (C) Power Cost 2006GRC Order_Book2_Electric Rev Req Model (2009 GRC) Rebuttal REmoval of New  WH Solar AdjustMI_DEM-WP(C) ENERG10C--ctn Mid-C_042010 2010GRC" xfId="4049"/>
    <cellStyle name="_DEM-WP (C) Power Cost 2006GRC Order_Book2_Electric Rev Req Model (2009 GRC) Rebuttal REmoval of New  WH Solar AdjustMI_DEM-WP(C) ENERG10C--ctn Mid-C_042010 2010GRC_Sheet3" xfId="4050"/>
    <cellStyle name="_DEM-WP (C) Power Cost 2006GRC Order_Book2_Electric Rev Req Model (2009 GRC) Revised 01-18-2010" xfId="4051"/>
    <cellStyle name="_DEM-WP (C) Power Cost 2006GRC Order_Book2_Electric Rev Req Model (2009 GRC) Revised 01-18-2010 2" xfId="4052"/>
    <cellStyle name="_DEM-WP (C) Power Cost 2006GRC Order_Book2_Electric Rev Req Model (2009 GRC) Revised 01-18-2010 2 2" xfId="4053"/>
    <cellStyle name="_DEM-WP (C) Power Cost 2006GRC Order_Book2_Electric Rev Req Model (2009 GRC) Revised 01-18-2010 2 2_Sheet3" xfId="4054"/>
    <cellStyle name="_DEM-WP (C) Power Cost 2006GRC Order_Book2_Electric Rev Req Model (2009 GRC) Revised 01-18-2010 2_Sheet3" xfId="4055"/>
    <cellStyle name="_DEM-WP (C) Power Cost 2006GRC Order_Book2_Electric Rev Req Model (2009 GRC) Revised 01-18-2010 3" xfId="4056"/>
    <cellStyle name="_DEM-WP (C) Power Cost 2006GRC Order_Book2_Electric Rev Req Model (2009 GRC) Revised 01-18-2010 3_Sheet3" xfId="4057"/>
    <cellStyle name="_DEM-WP (C) Power Cost 2006GRC Order_Book2_Electric Rev Req Model (2009 GRC) Revised 01-18-2010_DEM-WP(C) ENERG10C--ctn Mid-C_042010 2010GRC" xfId="4058"/>
    <cellStyle name="_DEM-WP (C) Power Cost 2006GRC Order_Book2_Electric Rev Req Model (2009 GRC) Revised 01-18-2010_DEM-WP(C) ENERG10C--ctn Mid-C_042010 2010GRC_Sheet3" xfId="4059"/>
    <cellStyle name="_DEM-WP (C) Power Cost 2006GRC Order_Book2_Electric Rev Req Model (2009 GRC) Revised 01-18-2010_Sheet3" xfId="4060"/>
    <cellStyle name="_DEM-WP (C) Power Cost 2006GRC Order_Book2_Final Order Electric EXHIBIT A-1" xfId="4061"/>
    <cellStyle name="_DEM-WP (C) Power Cost 2006GRC Order_Book2_Final Order Electric EXHIBIT A-1 2" xfId="4062"/>
    <cellStyle name="_DEM-WP (C) Power Cost 2006GRC Order_Book2_Final Order Electric EXHIBIT A-1 2_Sheet3" xfId="4063"/>
    <cellStyle name="_DEM-WP (C) Power Cost 2006GRC Order_Book2_Final Order Electric EXHIBIT A-1_Sheet3" xfId="4064"/>
    <cellStyle name="_DEM-WP (C) Power Cost 2006GRC Order_Book4" xfId="4065"/>
    <cellStyle name="_DEM-WP (C) Power Cost 2006GRC Order_Book4 2" xfId="4066"/>
    <cellStyle name="_DEM-WP (C) Power Cost 2006GRC Order_Book4 2 2" xfId="4067"/>
    <cellStyle name="_DEM-WP (C) Power Cost 2006GRC Order_Book4 2 2_Sheet3" xfId="4068"/>
    <cellStyle name="_DEM-WP (C) Power Cost 2006GRC Order_Book4 2_Sheet3" xfId="4069"/>
    <cellStyle name="_DEM-WP (C) Power Cost 2006GRC Order_Book4 3" xfId="4070"/>
    <cellStyle name="_DEM-WP (C) Power Cost 2006GRC Order_Book4 3_Sheet3" xfId="4071"/>
    <cellStyle name="_DEM-WP (C) Power Cost 2006GRC Order_Book4_DEM-WP(C) ENERG10C--ctn Mid-C_042010 2010GRC" xfId="4072"/>
    <cellStyle name="_DEM-WP (C) Power Cost 2006GRC Order_Book4_DEM-WP(C) ENERG10C--ctn Mid-C_042010 2010GRC_Sheet3" xfId="4073"/>
    <cellStyle name="_DEM-WP (C) Power Cost 2006GRC Order_Book4_Sheet3" xfId="4074"/>
    <cellStyle name="_DEM-WP (C) Power Cost 2006GRC Order_Book9" xfId="4075"/>
    <cellStyle name="_DEM-WP (C) Power Cost 2006GRC Order_Book9 2" xfId="4076"/>
    <cellStyle name="_DEM-WP (C) Power Cost 2006GRC Order_Book9 2 2" xfId="4077"/>
    <cellStyle name="_DEM-WP (C) Power Cost 2006GRC Order_Book9 2 2_Sheet3" xfId="4078"/>
    <cellStyle name="_DEM-WP (C) Power Cost 2006GRC Order_Book9 2_Sheet3" xfId="4079"/>
    <cellStyle name="_DEM-WP (C) Power Cost 2006GRC Order_Book9 3" xfId="4080"/>
    <cellStyle name="_DEM-WP (C) Power Cost 2006GRC Order_Book9 3_Sheet3" xfId="4081"/>
    <cellStyle name="_DEM-WP (C) Power Cost 2006GRC Order_Book9_DEM-WP(C) ENERG10C--ctn Mid-C_042010 2010GRC" xfId="4082"/>
    <cellStyle name="_DEM-WP (C) Power Cost 2006GRC Order_Book9_DEM-WP(C) ENERG10C--ctn Mid-C_042010 2010GRC_Sheet3" xfId="4083"/>
    <cellStyle name="_DEM-WP (C) Power Cost 2006GRC Order_Book9_Sheet3" xfId="4084"/>
    <cellStyle name="_DEM-WP (C) Power Cost 2006GRC Order_Chelan PUD Power Costs (8-10)" xfId="4085"/>
    <cellStyle name="_DEM-WP (C) Power Cost 2006GRC Order_Chelan PUD Power Costs (8-10) 2" xfId="4086"/>
    <cellStyle name="_DEM-WP (C) Power Cost 2006GRC Order_Chelan PUD Power Costs (8-10) 2_Sheet3" xfId="4087"/>
    <cellStyle name="_DEM-WP (C) Power Cost 2006GRC Order_Chelan PUD Power Costs (8-10)_Sheet3" xfId="4088"/>
    <cellStyle name="_DEM-WP (C) Power Cost 2006GRC Order_DEM-WP(C) Chelan Power Costs" xfId="4089"/>
    <cellStyle name="_DEM-WP (C) Power Cost 2006GRC Order_DEM-WP(C) Chelan Power Costs 2" xfId="4090"/>
    <cellStyle name="_DEM-WP (C) Power Cost 2006GRC Order_DEM-WP(C) Chelan Power Costs 2_Sheet3" xfId="4091"/>
    <cellStyle name="_DEM-WP (C) Power Cost 2006GRC Order_DEM-WP(C) Chelan Power Costs_Sheet3" xfId="4092"/>
    <cellStyle name="_DEM-WP (C) Power Cost 2006GRC Order_DEM-WP(C) ENERG10C--ctn Mid-C_042010 2010GRC" xfId="4093"/>
    <cellStyle name="_DEM-WP (C) Power Cost 2006GRC Order_DEM-WP(C) ENERG10C--ctn Mid-C_042010 2010GRC_Sheet3" xfId="4094"/>
    <cellStyle name="_DEM-WP (C) Power Cost 2006GRC Order_DEM-WP(C) Gas Transport 2010GRC" xfId="4095"/>
    <cellStyle name="_DEM-WP (C) Power Cost 2006GRC Order_DEM-WP(C) Gas Transport 2010GRC 2" xfId="4096"/>
    <cellStyle name="_DEM-WP (C) Power Cost 2006GRC Order_DEM-WP(C) Gas Transport 2010GRC 2_Sheet3" xfId="4097"/>
    <cellStyle name="_DEM-WP (C) Power Cost 2006GRC Order_DEM-WP(C) Gas Transport 2010GRC_Sheet3" xfId="4098"/>
    <cellStyle name="_DEM-WP (C) Power Cost 2006GRC Order_Exh A-1 resulting from UE-112050 effective Jan 1 2012" xfId="4099"/>
    <cellStyle name="_DEM-WP (C) Power Cost 2006GRC Order_Exh A-1 resulting from UE-112050 effective Jan 1 2012_Sheet3" xfId="4100"/>
    <cellStyle name="_DEM-WP (C) Power Cost 2006GRC Order_Exh G - Klamath Peaker PPA fr C Locke 2-12" xfId="4101"/>
    <cellStyle name="_DEM-WP (C) Power Cost 2006GRC Order_Exh G - Klamath Peaker PPA fr C Locke 2-12_Sheet3" xfId="4102"/>
    <cellStyle name="_DEM-WP (C) Power Cost 2006GRC Order_Exhibit A-1 effective 4-1-11 fr S Free 12-11" xfId="4103"/>
    <cellStyle name="_DEM-WP (C) Power Cost 2006GRC Order_Exhibit A-1 effective 4-1-11 fr S Free 12-11_Sheet3" xfId="4104"/>
    <cellStyle name="_DEM-WP (C) Power Cost 2006GRC Order_Mint Farm Generation BPA" xfId="4105"/>
    <cellStyle name="_DEM-WP (C) Power Cost 2006GRC Order_Mint Farm Generation BPA_Sheet3" xfId="4106"/>
    <cellStyle name="_DEM-WP (C) Power Cost 2006GRC Order_NIM Summary" xfId="4107"/>
    <cellStyle name="_DEM-WP (C) Power Cost 2006GRC Order_NIM Summary 09GRC" xfId="4108"/>
    <cellStyle name="_DEM-WP (C) Power Cost 2006GRC Order_NIM Summary 09GRC 2" xfId="4109"/>
    <cellStyle name="_DEM-WP (C) Power Cost 2006GRC Order_NIM Summary 09GRC 2 2" xfId="4110"/>
    <cellStyle name="_DEM-WP (C) Power Cost 2006GRC Order_NIM Summary 09GRC 2 2_Sheet3" xfId="4111"/>
    <cellStyle name="_DEM-WP (C) Power Cost 2006GRC Order_NIM Summary 09GRC 2_Sheet3" xfId="4112"/>
    <cellStyle name="_DEM-WP (C) Power Cost 2006GRC Order_NIM Summary 09GRC 3" xfId="4113"/>
    <cellStyle name="_DEM-WP (C) Power Cost 2006GRC Order_NIM Summary 09GRC 3_Sheet3" xfId="4114"/>
    <cellStyle name="_DEM-WP (C) Power Cost 2006GRC Order_NIM Summary 09GRC_DEM-WP(C) ENERG10C--ctn Mid-C_042010 2010GRC" xfId="4115"/>
    <cellStyle name="_DEM-WP (C) Power Cost 2006GRC Order_NIM Summary 09GRC_DEM-WP(C) ENERG10C--ctn Mid-C_042010 2010GRC_Sheet3" xfId="4116"/>
    <cellStyle name="_DEM-WP (C) Power Cost 2006GRC Order_NIM Summary 09GRC_Sheet3" xfId="4117"/>
    <cellStyle name="_DEM-WP (C) Power Cost 2006GRC Order_NIM Summary 10" xfId="4118"/>
    <cellStyle name="_DEM-WP (C) Power Cost 2006GRC Order_NIM Summary 10_Sheet3" xfId="4119"/>
    <cellStyle name="_DEM-WP (C) Power Cost 2006GRC Order_NIM Summary 11" xfId="4120"/>
    <cellStyle name="_DEM-WP (C) Power Cost 2006GRC Order_NIM Summary 11_Sheet3" xfId="4121"/>
    <cellStyle name="_DEM-WP (C) Power Cost 2006GRC Order_NIM Summary 12" xfId="4122"/>
    <cellStyle name="_DEM-WP (C) Power Cost 2006GRC Order_NIM Summary 12_Sheet3" xfId="4123"/>
    <cellStyle name="_DEM-WP (C) Power Cost 2006GRC Order_NIM Summary 13" xfId="4124"/>
    <cellStyle name="_DEM-WP (C) Power Cost 2006GRC Order_NIM Summary 13_Sheet3" xfId="4125"/>
    <cellStyle name="_DEM-WP (C) Power Cost 2006GRC Order_NIM Summary 14" xfId="4126"/>
    <cellStyle name="_DEM-WP (C) Power Cost 2006GRC Order_NIM Summary 14_Sheet3" xfId="4127"/>
    <cellStyle name="_DEM-WP (C) Power Cost 2006GRC Order_NIM Summary 15" xfId="4128"/>
    <cellStyle name="_DEM-WP (C) Power Cost 2006GRC Order_NIM Summary 15_Sheet3" xfId="4129"/>
    <cellStyle name="_DEM-WP (C) Power Cost 2006GRC Order_NIM Summary 16" xfId="4130"/>
    <cellStyle name="_DEM-WP (C) Power Cost 2006GRC Order_NIM Summary 16_Sheet3" xfId="4131"/>
    <cellStyle name="_DEM-WP (C) Power Cost 2006GRC Order_NIM Summary 17" xfId="4132"/>
    <cellStyle name="_DEM-WP (C) Power Cost 2006GRC Order_NIM Summary 17_Sheet3" xfId="4133"/>
    <cellStyle name="_DEM-WP (C) Power Cost 2006GRC Order_NIM Summary 18" xfId="4134"/>
    <cellStyle name="_DEM-WP (C) Power Cost 2006GRC Order_NIM Summary 18_Sheet3" xfId="4135"/>
    <cellStyle name="_DEM-WP (C) Power Cost 2006GRC Order_NIM Summary 19" xfId="4136"/>
    <cellStyle name="_DEM-WP (C) Power Cost 2006GRC Order_NIM Summary 19_Sheet3" xfId="4137"/>
    <cellStyle name="_DEM-WP (C) Power Cost 2006GRC Order_NIM Summary 2" xfId="4138"/>
    <cellStyle name="_DEM-WP (C) Power Cost 2006GRC Order_NIM Summary 2 2" xfId="4139"/>
    <cellStyle name="_DEM-WP (C) Power Cost 2006GRC Order_NIM Summary 2 2_Sheet3" xfId="4140"/>
    <cellStyle name="_DEM-WP (C) Power Cost 2006GRC Order_NIM Summary 2_Sheet3" xfId="4141"/>
    <cellStyle name="_DEM-WP (C) Power Cost 2006GRC Order_NIM Summary 20" xfId="4142"/>
    <cellStyle name="_DEM-WP (C) Power Cost 2006GRC Order_NIM Summary 20_Sheet3" xfId="4143"/>
    <cellStyle name="_DEM-WP (C) Power Cost 2006GRC Order_NIM Summary 21" xfId="4144"/>
    <cellStyle name="_DEM-WP (C) Power Cost 2006GRC Order_NIM Summary 21_Sheet3" xfId="4145"/>
    <cellStyle name="_DEM-WP (C) Power Cost 2006GRC Order_NIM Summary 22" xfId="4146"/>
    <cellStyle name="_DEM-WP (C) Power Cost 2006GRC Order_NIM Summary 22_Sheet3" xfId="4147"/>
    <cellStyle name="_DEM-WP (C) Power Cost 2006GRC Order_NIM Summary 23" xfId="4148"/>
    <cellStyle name="_DEM-WP (C) Power Cost 2006GRC Order_NIM Summary 23_Sheet3" xfId="4149"/>
    <cellStyle name="_DEM-WP (C) Power Cost 2006GRC Order_NIM Summary 24" xfId="4150"/>
    <cellStyle name="_DEM-WP (C) Power Cost 2006GRC Order_NIM Summary 24_Sheet3" xfId="4151"/>
    <cellStyle name="_DEM-WP (C) Power Cost 2006GRC Order_NIM Summary 25" xfId="4152"/>
    <cellStyle name="_DEM-WP (C) Power Cost 2006GRC Order_NIM Summary 25_Sheet3" xfId="4153"/>
    <cellStyle name="_DEM-WP (C) Power Cost 2006GRC Order_NIM Summary 26" xfId="4154"/>
    <cellStyle name="_DEM-WP (C) Power Cost 2006GRC Order_NIM Summary 26_Sheet3" xfId="4155"/>
    <cellStyle name="_DEM-WP (C) Power Cost 2006GRC Order_NIM Summary 27" xfId="4156"/>
    <cellStyle name="_DEM-WP (C) Power Cost 2006GRC Order_NIM Summary 27_Sheet3" xfId="4157"/>
    <cellStyle name="_DEM-WP (C) Power Cost 2006GRC Order_NIM Summary 28" xfId="4158"/>
    <cellStyle name="_DEM-WP (C) Power Cost 2006GRC Order_NIM Summary 28_Sheet3" xfId="4159"/>
    <cellStyle name="_DEM-WP (C) Power Cost 2006GRC Order_NIM Summary 29" xfId="4160"/>
    <cellStyle name="_DEM-WP (C) Power Cost 2006GRC Order_NIM Summary 29_Sheet3" xfId="4161"/>
    <cellStyle name="_DEM-WP (C) Power Cost 2006GRC Order_NIM Summary 3" xfId="4162"/>
    <cellStyle name="_DEM-WP (C) Power Cost 2006GRC Order_NIM Summary 3_Sheet3" xfId="4163"/>
    <cellStyle name="_DEM-WP (C) Power Cost 2006GRC Order_NIM Summary 30" xfId="4164"/>
    <cellStyle name="_DEM-WP (C) Power Cost 2006GRC Order_NIM Summary 30_Sheet3" xfId="4165"/>
    <cellStyle name="_DEM-WP (C) Power Cost 2006GRC Order_NIM Summary 31" xfId="4166"/>
    <cellStyle name="_DEM-WP (C) Power Cost 2006GRC Order_NIM Summary 31_Sheet3" xfId="4167"/>
    <cellStyle name="_DEM-WP (C) Power Cost 2006GRC Order_NIM Summary 32" xfId="4168"/>
    <cellStyle name="_DEM-WP (C) Power Cost 2006GRC Order_NIM Summary 32_Sheet3" xfId="4169"/>
    <cellStyle name="_DEM-WP (C) Power Cost 2006GRC Order_NIM Summary 33" xfId="4170"/>
    <cellStyle name="_DEM-WP (C) Power Cost 2006GRC Order_NIM Summary 33_Sheet3" xfId="4171"/>
    <cellStyle name="_DEM-WP (C) Power Cost 2006GRC Order_NIM Summary 34" xfId="4172"/>
    <cellStyle name="_DEM-WP (C) Power Cost 2006GRC Order_NIM Summary 34_Sheet3" xfId="4173"/>
    <cellStyle name="_DEM-WP (C) Power Cost 2006GRC Order_NIM Summary 35" xfId="4174"/>
    <cellStyle name="_DEM-WP (C) Power Cost 2006GRC Order_NIM Summary 35_Sheet3" xfId="4175"/>
    <cellStyle name="_DEM-WP (C) Power Cost 2006GRC Order_NIM Summary 36" xfId="4176"/>
    <cellStyle name="_DEM-WP (C) Power Cost 2006GRC Order_NIM Summary 36_Sheet3" xfId="4177"/>
    <cellStyle name="_DEM-WP (C) Power Cost 2006GRC Order_NIM Summary 37" xfId="4178"/>
    <cellStyle name="_DEM-WP (C) Power Cost 2006GRC Order_NIM Summary 37_Sheet3" xfId="4179"/>
    <cellStyle name="_DEM-WP (C) Power Cost 2006GRC Order_NIM Summary 38" xfId="4180"/>
    <cellStyle name="_DEM-WP (C) Power Cost 2006GRC Order_NIM Summary 38_Sheet3" xfId="4181"/>
    <cellStyle name="_DEM-WP (C) Power Cost 2006GRC Order_NIM Summary 39" xfId="4182"/>
    <cellStyle name="_DEM-WP (C) Power Cost 2006GRC Order_NIM Summary 39_Sheet3" xfId="4183"/>
    <cellStyle name="_DEM-WP (C) Power Cost 2006GRC Order_NIM Summary 4" xfId="4184"/>
    <cellStyle name="_DEM-WP (C) Power Cost 2006GRC Order_NIM Summary 4_Sheet3" xfId="4185"/>
    <cellStyle name="_DEM-WP (C) Power Cost 2006GRC Order_NIM Summary 40" xfId="4186"/>
    <cellStyle name="_DEM-WP (C) Power Cost 2006GRC Order_NIM Summary 40_Sheet3" xfId="4187"/>
    <cellStyle name="_DEM-WP (C) Power Cost 2006GRC Order_NIM Summary 41" xfId="4188"/>
    <cellStyle name="_DEM-WP (C) Power Cost 2006GRC Order_NIM Summary 41_Sheet3" xfId="4189"/>
    <cellStyle name="_DEM-WP (C) Power Cost 2006GRC Order_NIM Summary 42" xfId="4190"/>
    <cellStyle name="_DEM-WP (C) Power Cost 2006GRC Order_NIM Summary 42_Sheet3" xfId="4191"/>
    <cellStyle name="_DEM-WP (C) Power Cost 2006GRC Order_NIM Summary 43" xfId="4192"/>
    <cellStyle name="_DEM-WP (C) Power Cost 2006GRC Order_NIM Summary 43_Sheet3" xfId="4193"/>
    <cellStyle name="_DEM-WP (C) Power Cost 2006GRC Order_NIM Summary 44" xfId="4194"/>
    <cellStyle name="_DEM-WP (C) Power Cost 2006GRC Order_NIM Summary 44_Sheet3" xfId="4195"/>
    <cellStyle name="_DEM-WP (C) Power Cost 2006GRC Order_NIM Summary 45" xfId="4196"/>
    <cellStyle name="_DEM-WP (C) Power Cost 2006GRC Order_NIM Summary 45_Sheet3" xfId="4197"/>
    <cellStyle name="_DEM-WP (C) Power Cost 2006GRC Order_NIM Summary 46" xfId="4198"/>
    <cellStyle name="_DEM-WP (C) Power Cost 2006GRC Order_NIM Summary 46_Sheet3" xfId="4199"/>
    <cellStyle name="_DEM-WP (C) Power Cost 2006GRC Order_NIM Summary 47" xfId="4200"/>
    <cellStyle name="_DEM-WP (C) Power Cost 2006GRC Order_NIM Summary 47_Sheet3" xfId="4201"/>
    <cellStyle name="_DEM-WP (C) Power Cost 2006GRC Order_NIM Summary 48" xfId="4202"/>
    <cellStyle name="_DEM-WP (C) Power Cost 2006GRC Order_NIM Summary 48_Sheet3" xfId="4203"/>
    <cellStyle name="_DEM-WP (C) Power Cost 2006GRC Order_NIM Summary 49" xfId="4204"/>
    <cellStyle name="_DEM-WP (C) Power Cost 2006GRC Order_NIM Summary 49_Sheet3" xfId="4205"/>
    <cellStyle name="_DEM-WP (C) Power Cost 2006GRC Order_NIM Summary 5" xfId="4206"/>
    <cellStyle name="_DEM-WP (C) Power Cost 2006GRC Order_NIM Summary 5_Sheet3" xfId="4207"/>
    <cellStyle name="_DEM-WP (C) Power Cost 2006GRC Order_NIM Summary 50" xfId="4208"/>
    <cellStyle name="_DEM-WP (C) Power Cost 2006GRC Order_NIM Summary 50_Sheet3" xfId="4209"/>
    <cellStyle name="_DEM-WP (C) Power Cost 2006GRC Order_NIM Summary 51" xfId="4210"/>
    <cellStyle name="_DEM-WP (C) Power Cost 2006GRC Order_NIM Summary 51_Sheet3" xfId="4211"/>
    <cellStyle name="_DEM-WP (C) Power Cost 2006GRC Order_NIM Summary 52" xfId="4212"/>
    <cellStyle name="_DEM-WP (C) Power Cost 2006GRC Order_NIM Summary 52_Sheet3" xfId="4213"/>
    <cellStyle name="_DEM-WP (C) Power Cost 2006GRC Order_NIM Summary 6" xfId="4214"/>
    <cellStyle name="_DEM-WP (C) Power Cost 2006GRC Order_NIM Summary 6_Sheet3" xfId="4215"/>
    <cellStyle name="_DEM-WP (C) Power Cost 2006GRC Order_NIM Summary 7" xfId="4216"/>
    <cellStyle name="_DEM-WP (C) Power Cost 2006GRC Order_NIM Summary 7_Sheet3" xfId="4217"/>
    <cellStyle name="_DEM-WP (C) Power Cost 2006GRC Order_NIM Summary 8" xfId="4218"/>
    <cellStyle name="_DEM-WP (C) Power Cost 2006GRC Order_NIM Summary 8_Sheet3" xfId="4219"/>
    <cellStyle name="_DEM-WP (C) Power Cost 2006GRC Order_NIM Summary 9" xfId="4220"/>
    <cellStyle name="_DEM-WP (C) Power Cost 2006GRC Order_NIM Summary 9_Sheet3" xfId="4221"/>
    <cellStyle name="_DEM-WP (C) Power Cost 2006GRC Order_NIM Summary_DEM-WP(C) ENERG10C--ctn Mid-C_042010 2010GRC" xfId="4222"/>
    <cellStyle name="_DEM-WP (C) Power Cost 2006GRC Order_NIM Summary_DEM-WP(C) ENERG10C--ctn Mid-C_042010 2010GRC_Sheet3" xfId="4223"/>
    <cellStyle name="_DEM-WP (C) Power Cost 2006GRC Order_NIM Summary_Sheet3" xfId="4224"/>
    <cellStyle name="_DEM-WP (C) Power Cost 2006GRC Order_NIM+O&amp;M" xfId="4225"/>
    <cellStyle name="_DEM-WP (C) Power Cost 2006GRC Order_NIM+O&amp;M 2" xfId="4226"/>
    <cellStyle name="_DEM-WP (C) Power Cost 2006GRC Order_NIM+O&amp;M 2_Sheet3" xfId="4227"/>
    <cellStyle name="_DEM-WP (C) Power Cost 2006GRC Order_NIM+O&amp;M Monthly" xfId="4228"/>
    <cellStyle name="_DEM-WP (C) Power Cost 2006GRC Order_NIM+O&amp;M Monthly 2" xfId="4229"/>
    <cellStyle name="_DEM-WP (C) Power Cost 2006GRC Order_NIM+O&amp;M Monthly 2_Sheet3" xfId="4230"/>
    <cellStyle name="_DEM-WP (C) Power Cost 2006GRC Order_NIM+O&amp;M Monthly_Sheet3" xfId="4231"/>
    <cellStyle name="_DEM-WP (C) Power Cost 2006GRC Order_NIM+O&amp;M_Sheet3" xfId="4232"/>
    <cellStyle name="_DEM-WP (C) Power Cost 2006GRC Order_PCA 10 -  Exhibit D Dec 2011" xfId="4233"/>
    <cellStyle name="_DEM-WP (C) Power Cost 2006GRC Order_PCA 10 -  Exhibit D Dec 2011_Sheet3" xfId="4234"/>
    <cellStyle name="_DEM-WP (C) Power Cost 2006GRC Order_PCA 10 -  Exhibit D from A Kellogg Jan 2011" xfId="4235"/>
    <cellStyle name="_DEM-WP (C) Power Cost 2006GRC Order_PCA 10 -  Exhibit D from A Kellogg Jan 2011_Sheet3" xfId="4236"/>
    <cellStyle name="_DEM-WP (C) Power Cost 2006GRC Order_PCA 10 -  Exhibit D from A Kellogg July 2011" xfId="4237"/>
    <cellStyle name="_DEM-WP (C) Power Cost 2006GRC Order_PCA 10 -  Exhibit D from A Kellogg July 2011_Sheet3" xfId="4238"/>
    <cellStyle name="_DEM-WP (C) Power Cost 2006GRC Order_PCA 10 -  Exhibit D from S Free Rcv'd 12-11" xfId="4239"/>
    <cellStyle name="_DEM-WP (C) Power Cost 2006GRC Order_PCA 10 -  Exhibit D from S Free Rcv'd 12-11_Sheet3" xfId="4240"/>
    <cellStyle name="_DEM-WP (C) Power Cost 2006GRC Order_PCA 11 -  Exhibit D Jan 2012 fr A Kellogg" xfId="4241"/>
    <cellStyle name="_DEM-WP (C) Power Cost 2006GRC Order_PCA 11 -  Exhibit D Jan 2012 fr A Kellogg_Sheet3" xfId="4242"/>
    <cellStyle name="_DEM-WP (C) Power Cost 2006GRC Order_PCA 11 -  Exhibit D Jan 2012 WF" xfId="4243"/>
    <cellStyle name="_DEM-WP (C) Power Cost 2006GRC Order_PCA 11 -  Exhibit D Jan 2012 WF_Sheet3" xfId="4244"/>
    <cellStyle name="_DEM-WP (C) Power Cost 2006GRC Order_PCA 9 -  Exhibit D April 2010" xfId="4245"/>
    <cellStyle name="_DEM-WP (C) Power Cost 2006GRC Order_PCA 9 -  Exhibit D April 2010 (3)" xfId="4246"/>
    <cellStyle name="_DEM-WP (C) Power Cost 2006GRC Order_PCA 9 -  Exhibit D April 2010 (3) 2" xfId="4247"/>
    <cellStyle name="_DEM-WP (C) Power Cost 2006GRC Order_PCA 9 -  Exhibit D April 2010 (3) 2 2" xfId="4248"/>
    <cellStyle name="_DEM-WP (C) Power Cost 2006GRC Order_PCA 9 -  Exhibit D April 2010 (3) 2 2_Sheet3" xfId="4249"/>
    <cellStyle name="_DEM-WP (C) Power Cost 2006GRC Order_PCA 9 -  Exhibit D April 2010 (3) 2_Sheet3" xfId="4250"/>
    <cellStyle name="_DEM-WP (C) Power Cost 2006GRC Order_PCA 9 -  Exhibit D April 2010 (3) 3" xfId="4251"/>
    <cellStyle name="_DEM-WP (C) Power Cost 2006GRC Order_PCA 9 -  Exhibit D April 2010 (3) 3_Sheet3" xfId="4252"/>
    <cellStyle name="_DEM-WP (C) Power Cost 2006GRC Order_PCA 9 -  Exhibit D April 2010 (3)_DEM-WP(C) ENERG10C--ctn Mid-C_042010 2010GRC" xfId="4253"/>
    <cellStyle name="_DEM-WP (C) Power Cost 2006GRC Order_PCA 9 -  Exhibit D April 2010 (3)_DEM-WP(C) ENERG10C--ctn Mid-C_042010 2010GRC_Sheet3" xfId="4254"/>
    <cellStyle name="_DEM-WP (C) Power Cost 2006GRC Order_PCA 9 -  Exhibit D April 2010 (3)_Sheet3" xfId="4255"/>
    <cellStyle name="_DEM-WP (C) Power Cost 2006GRC Order_PCA 9 -  Exhibit D April 2010 2" xfId="4256"/>
    <cellStyle name="_DEM-WP (C) Power Cost 2006GRC Order_PCA 9 -  Exhibit D April 2010 2_Sheet3" xfId="4257"/>
    <cellStyle name="_DEM-WP (C) Power Cost 2006GRC Order_PCA 9 -  Exhibit D April 2010 3" xfId="4258"/>
    <cellStyle name="_DEM-WP (C) Power Cost 2006GRC Order_PCA 9 -  Exhibit D April 2010 3_Sheet3" xfId="4259"/>
    <cellStyle name="_DEM-WP (C) Power Cost 2006GRC Order_PCA 9 -  Exhibit D April 2010 4" xfId="4260"/>
    <cellStyle name="_DEM-WP (C) Power Cost 2006GRC Order_PCA 9 -  Exhibit D April 2010 4_Sheet3" xfId="4261"/>
    <cellStyle name="_DEM-WP (C) Power Cost 2006GRC Order_PCA 9 -  Exhibit D April 2010 5" xfId="4262"/>
    <cellStyle name="_DEM-WP (C) Power Cost 2006GRC Order_PCA 9 -  Exhibit D April 2010 5_Sheet3" xfId="4263"/>
    <cellStyle name="_DEM-WP (C) Power Cost 2006GRC Order_PCA 9 -  Exhibit D April 2010 6" xfId="4264"/>
    <cellStyle name="_DEM-WP (C) Power Cost 2006GRC Order_PCA 9 -  Exhibit D April 2010 6_Sheet3" xfId="4265"/>
    <cellStyle name="_DEM-WP (C) Power Cost 2006GRC Order_PCA 9 -  Exhibit D April 2010_Sheet3" xfId="4266"/>
    <cellStyle name="_DEM-WP (C) Power Cost 2006GRC Order_PCA 9 -  Exhibit D Nov 2010" xfId="4267"/>
    <cellStyle name="_DEM-WP (C) Power Cost 2006GRC Order_PCA 9 -  Exhibit D Nov 2010 2" xfId="4268"/>
    <cellStyle name="_DEM-WP (C) Power Cost 2006GRC Order_PCA 9 -  Exhibit D Nov 2010 2_Sheet3" xfId="4269"/>
    <cellStyle name="_DEM-WP (C) Power Cost 2006GRC Order_PCA 9 -  Exhibit D Nov 2010_Sheet3" xfId="4270"/>
    <cellStyle name="_DEM-WP (C) Power Cost 2006GRC Order_PCA 9 - Exhibit D at August 2010" xfId="4271"/>
    <cellStyle name="_DEM-WP (C) Power Cost 2006GRC Order_PCA 9 - Exhibit D at August 2010 2" xfId="4272"/>
    <cellStyle name="_DEM-WP (C) Power Cost 2006GRC Order_PCA 9 - Exhibit D at August 2010 2_Sheet3" xfId="4273"/>
    <cellStyle name="_DEM-WP (C) Power Cost 2006GRC Order_PCA 9 - Exhibit D at August 2010_Sheet3" xfId="4274"/>
    <cellStyle name="_DEM-WP (C) Power Cost 2006GRC Order_PCA 9 - Exhibit D June 2010 GRC" xfId="4275"/>
    <cellStyle name="_DEM-WP (C) Power Cost 2006GRC Order_PCA 9 - Exhibit D June 2010 GRC 2" xfId="4276"/>
    <cellStyle name="_DEM-WP (C) Power Cost 2006GRC Order_PCA 9 - Exhibit D June 2010 GRC 2_Sheet3" xfId="4277"/>
    <cellStyle name="_DEM-WP (C) Power Cost 2006GRC Order_PCA 9 - Exhibit D June 2010 GRC_Sheet3" xfId="4278"/>
    <cellStyle name="_DEM-WP (C) Power Cost 2006GRC Order_Power Costs - Comparison bx Rbtl-Staff-Jt-PC" xfId="4279"/>
    <cellStyle name="_DEM-WP (C) Power Cost 2006GRC Order_Power Costs - Comparison bx Rbtl-Staff-Jt-PC 2" xfId="4280"/>
    <cellStyle name="_DEM-WP (C) Power Cost 2006GRC Order_Power Costs - Comparison bx Rbtl-Staff-Jt-PC 2 2" xfId="4281"/>
    <cellStyle name="_DEM-WP (C) Power Cost 2006GRC Order_Power Costs - Comparison bx Rbtl-Staff-Jt-PC 2 2_Sheet3" xfId="4282"/>
    <cellStyle name="_DEM-WP (C) Power Cost 2006GRC Order_Power Costs - Comparison bx Rbtl-Staff-Jt-PC 2_Sheet3" xfId="4283"/>
    <cellStyle name="_DEM-WP (C) Power Cost 2006GRC Order_Power Costs - Comparison bx Rbtl-Staff-Jt-PC 3" xfId="4284"/>
    <cellStyle name="_DEM-WP (C) Power Cost 2006GRC Order_Power Costs - Comparison bx Rbtl-Staff-Jt-PC 3_Sheet3" xfId="4285"/>
    <cellStyle name="_DEM-WP (C) Power Cost 2006GRC Order_Power Costs - Comparison bx Rbtl-Staff-Jt-PC_Adj Bench DR 3 for Initial Briefs (Electric)" xfId="4286"/>
    <cellStyle name="_DEM-WP (C) Power Cost 2006GRC Order_Power Costs - Comparison bx Rbtl-Staff-Jt-PC_Adj Bench DR 3 for Initial Briefs (Electric) 2" xfId="4287"/>
    <cellStyle name="_DEM-WP (C) Power Cost 2006GRC Order_Power Costs - Comparison bx Rbtl-Staff-Jt-PC_Adj Bench DR 3 for Initial Briefs (Electric) 2 2" xfId="4288"/>
    <cellStyle name="_DEM-WP (C) Power Cost 2006GRC Order_Power Costs - Comparison bx Rbtl-Staff-Jt-PC_Adj Bench DR 3 for Initial Briefs (Electric) 2 2_Sheet3" xfId="4289"/>
    <cellStyle name="_DEM-WP (C) Power Cost 2006GRC Order_Power Costs - Comparison bx Rbtl-Staff-Jt-PC_Adj Bench DR 3 for Initial Briefs (Electric) 2_Sheet3" xfId="4290"/>
    <cellStyle name="_DEM-WP (C) Power Cost 2006GRC Order_Power Costs - Comparison bx Rbtl-Staff-Jt-PC_Adj Bench DR 3 for Initial Briefs (Electric) 3" xfId="4291"/>
    <cellStyle name="_DEM-WP (C) Power Cost 2006GRC Order_Power Costs - Comparison bx Rbtl-Staff-Jt-PC_Adj Bench DR 3 for Initial Briefs (Electric) 3_Sheet3" xfId="4292"/>
    <cellStyle name="_DEM-WP (C) Power Cost 2006GRC Order_Power Costs - Comparison bx Rbtl-Staff-Jt-PC_Adj Bench DR 3 for Initial Briefs (Electric)_DEM-WP(C) ENERG10C--ctn Mid-C_042010 2010GRC" xfId="4293"/>
    <cellStyle name="_DEM-WP (C) Power Cost 2006GRC Order_Power Costs - Comparison bx Rbtl-Staff-Jt-PC_Adj Bench DR 3 for Initial Briefs (Electric)_DEM-WP(C) ENERG10C--ctn Mid-C_042010 2010GRC_Sheet3" xfId="4294"/>
    <cellStyle name="_DEM-WP (C) Power Cost 2006GRC Order_Power Costs - Comparison bx Rbtl-Staff-Jt-PC_Adj Bench DR 3 for Initial Briefs (Electric)_Sheet3" xfId="4295"/>
    <cellStyle name="_DEM-WP (C) Power Cost 2006GRC Order_Power Costs - Comparison bx Rbtl-Staff-Jt-PC_DEM-WP(C) ENERG10C--ctn Mid-C_042010 2010GRC" xfId="4296"/>
    <cellStyle name="_DEM-WP (C) Power Cost 2006GRC Order_Power Costs - Comparison bx Rbtl-Staff-Jt-PC_DEM-WP(C) ENERG10C--ctn Mid-C_042010 2010GRC_Sheet3" xfId="4297"/>
    <cellStyle name="_DEM-WP (C) Power Cost 2006GRC Order_Power Costs - Comparison bx Rbtl-Staff-Jt-PC_Electric Rev Req Model (2009 GRC) Rebuttal" xfId="4298"/>
    <cellStyle name="_DEM-WP (C) Power Cost 2006GRC Order_Power Costs - Comparison bx Rbtl-Staff-Jt-PC_Electric Rev Req Model (2009 GRC) Rebuttal 2" xfId="4299"/>
    <cellStyle name="_DEM-WP (C) Power Cost 2006GRC Order_Power Costs - Comparison bx Rbtl-Staff-Jt-PC_Electric Rev Req Model (2009 GRC) Rebuttal 2_Sheet3" xfId="4300"/>
    <cellStyle name="_DEM-WP (C) Power Cost 2006GRC Order_Power Costs - Comparison bx Rbtl-Staff-Jt-PC_Electric Rev Req Model (2009 GRC) Rebuttal REmoval of New  WH Solar AdjustMI" xfId="4301"/>
    <cellStyle name="_DEM-WP (C) Power Cost 2006GRC Order_Power Costs - Comparison bx Rbtl-Staff-Jt-PC_Electric Rev Req Model (2009 GRC) Rebuttal REmoval of New  WH Solar AdjustMI 2" xfId="4302"/>
    <cellStyle name="_DEM-WP (C) Power Cost 2006GRC Order_Power Costs - Comparison bx Rbtl-Staff-Jt-PC_Electric Rev Req Model (2009 GRC) Rebuttal REmoval of New  WH Solar AdjustMI 2 2" xfId="4303"/>
    <cellStyle name="_DEM-WP (C) Power Cost 2006GRC Order_Power Costs - Comparison bx Rbtl-Staff-Jt-PC_Electric Rev Req Model (2009 GRC) Rebuttal REmoval of New  WH Solar AdjustMI 2 2_Sheet3" xfId="4304"/>
    <cellStyle name="_DEM-WP (C) Power Cost 2006GRC Order_Power Costs - Comparison bx Rbtl-Staff-Jt-PC_Electric Rev Req Model (2009 GRC) Rebuttal REmoval of New  WH Solar AdjustMI 2_Sheet3" xfId="4305"/>
    <cellStyle name="_DEM-WP (C) Power Cost 2006GRC Order_Power Costs - Comparison bx Rbtl-Staff-Jt-PC_Electric Rev Req Model (2009 GRC) Rebuttal REmoval of New  WH Solar AdjustMI 3" xfId="4306"/>
    <cellStyle name="_DEM-WP (C) Power Cost 2006GRC Order_Power Costs - Comparison bx Rbtl-Staff-Jt-PC_Electric Rev Req Model (2009 GRC) Rebuttal REmoval of New  WH Solar AdjustMI 3_Sheet3" xfId="4307"/>
    <cellStyle name="_DEM-WP (C) Power Cost 2006GRC Order_Power Costs - Comparison bx Rbtl-Staff-Jt-PC_Electric Rev Req Model (2009 GRC) Rebuttal REmoval of New  WH Solar AdjustMI_DEM-WP(C) ENERG10C--ctn Mid-C_042010 2010GRC" xfId="4308"/>
    <cellStyle name="_DEM-WP (C) Power Cost 2006GRC Order_Power Costs - Comparison bx Rbtl-Staff-Jt-PC_Electric Rev Req Model (2009 GRC) Rebuttal REmoval of New  WH Solar AdjustMI_DEM-WP(C) ENERG10C--ctn Mid-C_042010 2010GRC_Sheet3" xfId="4309"/>
    <cellStyle name="_DEM-WP (C) Power Cost 2006GRC Order_Power Costs - Comparison bx Rbtl-Staff-Jt-PC_Electric Rev Req Model (2009 GRC) Rebuttal REmoval of New  WH Solar AdjustMI_Sheet3" xfId="4310"/>
    <cellStyle name="_DEM-WP (C) Power Cost 2006GRC Order_Power Costs - Comparison bx Rbtl-Staff-Jt-PC_Electric Rev Req Model (2009 GRC) Rebuttal_Sheet3" xfId="4311"/>
    <cellStyle name="_DEM-WP (C) Power Cost 2006GRC Order_Power Costs - Comparison bx Rbtl-Staff-Jt-PC_Electric Rev Req Model (2009 GRC) Revised 01-18-2010" xfId="4312"/>
    <cellStyle name="_DEM-WP (C) Power Cost 2006GRC Order_Power Costs - Comparison bx Rbtl-Staff-Jt-PC_Electric Rev Req Model (2009 GRC) Revised 01-18-2010 2" xfId="4313"/>
    <cellStyle name="_DEM-WP (C) Power Cost 2006GRC Order_Power Costs - Comparison bx Rbtl-Staff-Jt-PC_Electric Rev Req Model (2009 GRC) Revised 01-18-2010 2 2" xfId="4314"/>
    <cellStyle name="_DEM-WP (C) Power Cost 2006GRC Order_Power Costs - Comparison bx Rbtl-Staff-Jt-PC_Electric Rev Req Model (2009 GRC) Revised 01-18-2010 2 2_Sheet3" xfId="4315"/>
    <cellStyle name="_DEM-WP (C) Power Cost 2006GRC Order_Power Costs - Comparison bx Rbtl-Staff-Jt-PC_Electric Rev Req Model (2009 GRC) Revised 01-18-2010 2_Sheet3" xfId="4316"/>
    <cellStyle name="_DEM-WP (C) Power Cost 2006GRC Order_Power Costs - Comparison bx Rbtl-Staff-Jt-PC_Electric Rev Req Model (2009 GRC) Revised 01-18-2010 3" xfId="4317"/>
    <cellStyle name="_DEM-WP (C) Power Cost 2006GRC Order_Power Costs - Comparison bx Rbtl-Staff-Jt-PC_Electric Rev Req Model (2009 GRC) Revised 01-18-2010 3_Sheet3" xfId="4318"/>
    <cellStyle name="_DEM-WP (C) Power Cost 2006GRC Order_Power Costs - Comparison bx Rbtl-Staff-Jt-PC_Electric Rev Req Model (2009 GRC) Revised 01-18-2010_DEM-WP(C) ENERG10C--ctn Mid-C_042010 2010GRC" xfId="4319"/>
    <cellStyle name="_DEM-WP (C) Power Cost 2006GRC Order_Power Costs - Comparison bx Rbtl-Staff-Jt-PC_Electric Rev Req Model (2009 GRC) Revised 01-18-2010_DEM-WP(C) ENERG10C--ctn Mid-C_042010 2010GRC_Sheet3" xfId="4320"/>
    <cellStyle name="_DEM-WP (C) Power Cost 2006GRC Order_Power Costs - Comparison bx Rbtl-Staff-Jt-PC_Electric Rev Req Model (2009 GRC) Revised 01-18-2010_Sheet3" xfId="4321"/>
    <cellStyle name="_DEM-WP (C) Power Cost 2006GRC Order_Power Costs - Comparison bx Rbtl-Staff-Jt-PC_Final Order Electric EXHIBIT A-1" xfId="4322"/>
    <cellStyle name="_DEM-WP (C) Power Cost 2006GRC Order_Power Costs - Comparison bx Rbtl-Staff-Jt-PC_Final Order Electric EXHIBIT A-1 2" xfId="4323"/>
    <cellStyle name="_DEM-WP (C) Power Cost 2006GRC Order_Power Costs - Comparison bx Rbtl-Staff-Jt-PC_Final Order Electric EXHIBIT A-1 2_Sheet3" xfId="4324"/>
    <cellStyle name="_DEM-WP (C) Power Cost 2006GRC Order_Power Costs - Comparison bx Rbtl-Staff-Jt-PC_Final Order Electric EXHIBIT A-1_Sheet3" xfId="4325"/>
    <cellStyle name="_DEM-WP (C) Power Cost 2006GRC Order_Power Costs - Comparison bx Rbtl-Staff-Jt-PC_Sheet3" xfId="4326"/>
    <cellStyle name="_DEM-WP (C) Power Cost 2006GRC Order_Rebuttal Power Costs" xfId="4327"/>
    <cellStyle name="_DEM-WP (C) Power Cost 2006GRC Order_Rebuttal Power Costs 2" xfId="4328"/>
    <cellStyle name="_DEM-WP (C) Power Cost 2006GRC Order_Rebuttal Power Costs 2 2" xfId="4329"/>
    <cellStyle name="_DEM-WP (C) Power Cost 2006GRC Order_Rebuttal Power Costs 2 2_Sheet3" xfId="4330"/>
    <cellStyle name="_DEM-WP (C) Power Cost 2006GRC Order_Rebuttal Power Costs 2_Sheet3" xfId="4331"/>
    <cellStyle name="_DEM-WP (C) Power Cost 2006GRC Order_Rebuttal Power Costs 3" xfId="4332"/>
    <cellStyle name="_DEM-WP (C) Power Cost 2006GRC Order_Rebuttal Power Costs 3_Sheet3" xfId="4333"/>
    <cellStyle name="_DEM-WP (C) Power Cost 2006GRC Order_Rebuttal Power Costs_Adj Bench DR 3 for Initial Briefs (Electric)" xfId="4334"/>
    <cellStyle name="_DEM-WP (C) Power Cost 2006GRC Order_Rebuttal Power Costs_Adj Bench DR 3 for Initial Briefs (Electric) 2" xfId="4335"/>
    <cellStyle name="_DEM-WP (C) Power Cost 2006GRC Order_Rebuttal Power Costs_Adj Bench DR 3 for Initial Briefs (Electric) 2 2" xfId="4336"/>
    <cellStyle name="_DEM-WP (C) Power Cost 2006GRC Order_Rebuttal Power Costs_Adj Bench DR 3 for Initial Briefs (Electric) 2 2_Sheet3" xfId="4337"/>
    <cellStyle name="_DEM-WP (C) Power Cost 2006GRC Order_Rebuttal Power Costs_Adj Bench DR 3 for Initial Briefs (Electric) 2_Sheet3" xfId="4338"/>
    <cellStyle name="_DEM-WP (C) Power Cost 2006GRC Order_Rebuttal Power Costs_Adj Bench DR 3 for Initial Briefs (Electric) 3" xfId="4339"/>
    <cellStyle name="_DEM-WP (C) Power Cost 2006GRC Order_Rebuttal Power Costs_Adj Bench DR 3 for Initial Briefs (Electric) 3_Sheet3" xfId="4340"/>
    <cellStyle name="_DEM-WP (C) Power Cost 2006GRC Order_Rebuttal Power Costs_Adj Bench DR 3 for Initial Briefs (Electric)_DEM-WP(C) ENERG10C--ctn Mid-C_042010 2010GRC" xfId="4341"/>
    <cellStyle name="_DEM-WP (C) Power Cost 2006GRC Order_Rebuttal Power Costs_Adj Bench DR 3 for Initial Briefs (Electric)_DEM-WP(C) ENERG10C--ctn Mid-C_042010 2010GRC_Sheet3" xfId="4342"/>
    <cellStyle name="_DEM-WP (C) Power Cost 2006GRC Order_Rebuttal Power Costs_Adj Bench DR 3 for Initial Briefs (Electric)_Sheet3" xfId="4343"/>
    <cellStyle name="_DEM-WP (C) Power Cost 2006GRC Order_Rebuttal Power Costs_DEM-WP(C) ENERG10C--ctn Mid-C_042010 2010GRC" xfId="4344"/>
    <cellStyle name="_DEM-WP (C) Power Cost 2006GRC Order_Rebuttal Power Costs_DEM-WP(C) ENERG10C--ctn Mid-C_042010 2010GRC_Sheet3" xfId="4345"/>
    <cellStyle name="_DEM-WP (C) Power Cost 2006GRC Order_Rebuttal Power Costs_Electric Rev Req Model (2009 GRC) Rebuttal" xfId="4346"/>
    <cellStyle name="_DEM-WP (C) Power Cost 2006GRC Order_Rebuttal Power Costs_Electric Rev Req Model (2009 GRC) Rebuttal 2" xfId="4347"/>
    <cellStyle name="_DEM-WP (C) Power Cost 2006GRC Order_Rebuttal Power Costs_Electric Rev Req Model (2009 GRC) Rebuttal 2_Sheet3" xfId="4348"/>
    <cellStyle name="_DEM-WP (C) Power Cost 2006GRC Order_Rebuttal Power Costs_Electric Rev Req Model (2009 GRC) Rebuttal REmoval of New  WH Solar AdjustMI" xfId="4349"/>
    <cellStyle name="_DEM-WP (C) Power Cost 2006GRC Order_Rebuttal Power Costs_Electric Rev Req Model (2009 GRC) Rebuttal REmoval of New  WH Solar AdjustMI 2" xfId="4350"/>
    <cellStyle name="_DEM-WP (C) Power Cost 2006GRC Order_Rebuttal Power Costs_Electric Rev Req Model (2009 GRC) Rebuttal REmoval of New  WH Solar AdjustMI 2 2" xfId="4351"/>
    <cellStyle name="_DEM-WP (C) Power Cost 2006GRC Order_Rebuttal Power Costs_Electric Rev Req Model (2009 GRC) Rebuttal REmoval of New  WH Solar AdjustMI 2 2_Sheet3" xfId="4352"/>
    <cellStyle name="_DEM-WP (C) Power Cost 2006GRC Order_Rebuttal Power Costs_Electric Rev Req Model (2009 GRC) Rebuttal REmoval of New  WH Solar AdjustMI 2_Sheet3" xfId="4353"/>
    <cellStyle name="_DEM-WP (C) Power Cost 2006GRC Order_Rebuttal Power Costs_Electric Rev Req Model (2009 GRC) Rebuttal REmoval of New  WH Solar AdjustMI 3" xfId="4354"/>
    <cellStyle name="_DEM-WP (C) Power Cost 2006GRC Order_Rebuttal Power Costs_Electric Rev Req Model (2009 GRC) Rebuttal REmoval of New  WH Solar AdjustMI 3_Sheet3" xfId="4355"/>
    <cellStyle name="_DEM-WP (C) Power Cost 2006GRC Order_Rebuttal Power Costs_Electric Rev Req Model (2009 GRC) Rebuttal REmoval of New  WH Solar AdjustMI_DEM-WP(C) ENERG10C--ctn Mid-C_042010 2010GRC" xfId="4356"/>
    <cellStyle name="_DEM-WP (C) Power Cost 2006GRC Order_Rebuttal Power Costs_Electric Rev Req Model (2009 GRC) Rebuttal REmoval of New  WH Solar AdjustMI_DEM-WP(C) ENERG10C--ctn Mid-C_042010 2010GRC_Sheet3" xfId="4357"/>
    <cellStyle name="_DEM-WP (C) Power Cost 2006GRC Order_Rebuttal Power Costs_Electric Rev Req Model (2009 GRC) Rebuttal REmoval of New  WH Solar AdjustMI_Sheet3" xfId="4358"/>
    <cellStyle name="_DEM-WP (C) Power Cost 2006GRC Order_Rebuttal Power Costs_Electric Rev Req Model (2009 GRC) Rebuttal_Sheet3" xfId="4359"/>
    <cellStyle name="_DEM-WP (C) Power Cost 2006GRC Order_Rebuttal Power Costs_Electric Rev Req Model (2009 GRC) Revised 01-18-2010" xfId="4360"/>
    <cellStyle name="_DEM-WP (C) Power Cost 2006GRC Order_Rebuttal Power Costs_Electric Rev Req Model (2009 GRC) Revised 01-18-2010 2" xfId="4361"/>
    <cellStyle name="_DEM-WP (C) Power Cost 2006GRC Order_Rebuttal Power Costs_Electric Rev Req Model (2009 GRC) Revised 01-18-2010 2 2" xfId="4362"/>
    <cellStyle name="_DEM-WP (C) Power Cost 2006GRC Order_Rebuttal Power Costs_Electric Rev Req Model (2009 GRC) Revised 01-18-2010 2 2_Sheet3" xfId="4363"/>
    <cellStyle name="_DEM-WP (C) Power Cost 2006GRC Order_Rebuttal Power Costs_Electric Rev Req Model (2009 GRC) Revised 01-18-2010 2_Sheet3" xfId="4364"/>
    <cellStyle name="_DEM-WP (C) Power Cost 2006GRC Order_Rebuttal Power Costs_Electric Rev Req Model (2009 GRC) Revised 01-18-2010 3" xfId="4365"/>
    <cellStyle name="_DEM-WP (C) Power Cost 2006GRC Order_Rebuttal Power Costs_Electric Rev Req Model (2009 GRC) Revised 01-18-2010 3_Sheet3" xfId="4366"/>
    <cellStyle name="_DEM-WP (C) Power Cost 2006GRC Order_Rebuttal Power Costs_Electric Rev Req Model (2009 GRC) Revised 01-18-2010_DEM-WP(C) ENERG10C--ctn Mid-C_042010 2010GRC" xfId="4367"/>
    <cellStyle name="_DEM-WP (C) Power Cost 2006GRC Order_Rebuttal Power Costs_Electric Rev Req Model (2009 GRC) Revised 01-18-2010_DEM-WP(C) ENERG10C--ctn Mid-C_042010 2010GRC_Sheet3" xfId="4368"/>
    <cellStyle name="_DEM-WP (C) Power Cost 2006GRC Order_Rebuttal Power Costs_Electric Rev Req Model (2009 GRC) Revised 01-18-2010_Sheet3" xfId="4369"/>
    <cellStyle name="_DEM-WP (C) Power Cost 2006GRC Order_Rebuttal Power Costs_Final Order Electric EXHIBIT A-1" xfId="4370"/>
    <cellStyle name="_DEM-WP (C) Power Cost 2006GRC Order_Rebuttal Power Costs_Final Order Electric EXHIBIT A-1 2" xfId="4371"/>
    <cellStyle name="_DEM-WP (C) Power Cost 2006GRC Order_Rebuttal Power Costs_Final Order Electric EXHIBIT A-1 2_Sheet3" xfId="4372"/>
    <cellStyle name="_DEM-WP (C) Power Cost 2006GRC Order_Rebuttal Power Costs_Final Order Electric EXHIBIT A-1_Sheet3" xfId="4373"/>
    <cellStyle name="_DEM-WP (C) Power Cost 2006GRC Order_Rebuttal Power Costs_Sheet3" xfId="4374"/>
    <cellStyle name="_DEM-WP (C) Power Cost 2006GRC Order_Scenario 1 REC vs PTC Offset" xfId="4375"/>
    <cellStyle name="_DEM-WP (C) Power Cost 2006GRC Order_Scenario 1 REC vs PTC Offset_Sheet3" xfId="4376"/>
    <cellStyle name="_DEM-WP (C) Power Cost 2006GRC Order_Scenario 3" xfId="4377"/>
    <cellStyle name="_DEM-WP (C) Power Cost 2006GRC Order_Scenario 3_Sheet3" xfId="4378"/>
    <cellStyle name="_DEM-WP (C) Power Cost 2006GRC Order_Wind Integration 10GRC" xfId="4379"/>
    <cellStyle name="_DEM-WP (C) Power Cost 2006GRC Order_Wind Integration 10GRC 2" xfId="4380"/>
    <cellStyle name="_DEM-WP (C) Power Cost 2006GRC Order_Wind Integration 10GRC 2 2" xfId="4381"/>
    <cellStyle name="_DEM-WP (C) Power Cost 2006GRC Order_Wind Integration 10GRC 2 2_Sheet3" xfId="4382"/>
    <cellStyle name="_DEM-WP (C) Power Cost 2006GRC Order_Wind Integration 10GRC 2_Sheet3" xfId="4383"/>
    <cellStyle name="_DEM-WP (C) Power Cost 2006GRC Order_Wind Integration 10GRC 3" xfId="4384"/>
    <cellStyle name="_DEM-WP (C) Power Cost 2006GRC Order_Wind Integration 10GRC 3_Sheet3" xfId="4385"/>
    <cellStyle name="_DEM-WP (C) Power Cost 2006GRC Order_Wind Integration 10GRC_DEM-WP(C) ENERG10C--ctn Mid-C_042010 2010GRC" xfId="4386"/>
    <cellStyle name="_DEM-WP (C) Power Cost 2006GRC Order_Wind Integration 10GRC_DEM-WP(C) ENERG10C--ctn Mid-C_042010 2010GRC_Sheet3" xfId="4387"/>
    <cellStyle name="_DEM-WP (C) Power Cost 2006GRC Order_Wind Integration 10GRC_Sheet3" xfId="4388"/>
    <cellStyle name="_DEM-WP Revised (HC) Wild Horse 2006GRC" xfId="4389"/>
    <cellStyle name="_DEM-WP Revised (HC) Wild Horse 2006GRC 2" xfId="4390"/>
    <cellStyle name="_DEM-WP Revised (HC) Wild Horse 2006GRC 2 2" xfId="4391"/>
    <cellStyle name="_DEM-WP Revised (HC) Wild Horse 2006GRC 2 2_Sheet3" xfId="4392"/>
    <cellStyle name="_DEM-WP Revised (HC) Wild Horse 2006GRC 2_Sheet3" xfId="4393"/>
    <cellStyle name="_DEM-WP Revised (HC) Wild Horse 2006GRC 3" xfId="4394"/>
    <cellStyle name="_DEM-WP Revised (HC) Wild Horse 2006GRC 3_Sheet3" xfId="4395"/>
    <cellStyle name="_DEM-WP Revised (HC) Wild Horse 2006GRC_16.37E Wild Horse Expansion DeferralRevwrkingfile SF" xfId="4396"/>
    <cellStyle name="_DEM-WP Revised (HC) Wild Horse 2006GRC_16.37E Wild Horse Expansion DeferralRevwrkingfile SF 2" xfId="4397"/>
    <cellStyle name="_DEM-WP Revised (HC) Wild Horse 2006GRC_16.37E Wild Horse Expansion DeferralRevwrkingfile SF 2 2" xfId="4398"/>
    <cellStyle name="_DEM-WP Revised (HC) Wild Horse 2006GRC_16.37E Wild Horse Expansion DeferralRevwrkingfile SF 2 2_Sheet3" xfId="4399"/>
    <cellStyle name="_DEM-WP Revised (HC) Wild Horse 2006GRC_16.37E Wild Horse Expansion DeferralRevwrkingfile SF 2_Sheet3" xfId="4400"/>
    <cellStyle name="_DEM-WP Revised (HC) Wild Horse 2006GRC_16.37E Wild Horse Expansion DeferralRevwrkingfile SF 3" xfId="4401"/>
    <cellStyle name="_DEM-WP Revised (HC) Wild Horse 2006GRC_16.37E Wild Horse Expansion DeferralRevwrkingfile SF 3_Sheet3" xfId="4402"/>
    <cellStyle name="_DEM-WP Revised (HC) Wild Horse 2006GRC_16.37E Wild Horse Expansion DeferralRevwrkingfile SF_DEM-WP(C) ENERG10C--ctn Mid-C_042010 2010GRC" xfId="4403"/>
    <cellStyle name="_DEM-WP Revised (HC) Wild Horse 2006GRC_16.37E Wild Horse Expansion DeferralRevwrkingfile SF_DEM-WP(C) ENERG10C--ctn Mid-C_042010 2010GRC_Sheet3" xfId="4404"/>
    <cellStyle name="_DEM-WP Revised (HC) Wild Horse 2006GRC_16.37E Wild Horse Expansion DeferralRevwrkingfile SF_Sheet3" xfId="4405"/>
    <cellStyle name="_DEM-WP Revised (HC) Wild Horse 2006GRC_2009 GRC Compl Filing - Exhibit D" xfId="4406"/>
    <cellStyle name="_DEM-WP Revised (HC) Wild Horse 2006GRC_2009 GRC Compl Filing - Exhibit D 2" xfId="4407"/>
    <cellStyle name="_DEM-WP Revised (HC) Wild Horse 2006GRC_2009 GRC Compl Filing - Exhibit D 2 2" xfId="4408"/>
    <cellStyle name="_DEM-WP Revised (HC) Wild Horse 2006GRC_2009 GRC Compl Filing - Exhibit D 2 2_Sheet3" xfId="4409"/>
    <cellStyle name="_DEM-WP Revised (HC) Wild Horse 2006GRC_2009 GRC Compl Filing - Exhibit D 2_Sheet3" xfId="4410"/>
    <cellStyle name="_DEM-WP Revised (HC) Wild Horse 2006GRC_2009 GRC Compl Filing - Exhibit D 3" xfId="4411"/>
    <cellStyle name="_DEM-WP Revised (HC) Wild Horse 2006GRC_2009 GRC Compl Filing - Exhibit D 3_Sheet3" xfId="4412"/>
    <cellStyle name="_DEM-WP Revised (HC) Wild Horse 2006GRC_2009 GRC Compl Filing - Exhibit D_DEM-WP(C) ENERG10C--ctn Mid-C_042010 2010GRC" xfId="4413"/>
    <cellStyle name="_DEM-WP Revised (HC) Wild Horse 2006GRC_2009 GRC Compl Filing - Exhibit D_DEM-WP(C) ENERG10C--ctn Mid-C_042010 2010GRC_Sheet3" xfId="4414"/>
    <cellStyle name="_DEM-WP Revised (HC) Wild Horse 2006GRC_2009 GRC Compl Filing - Exhibit D_Sheet3" xfId="4415"/>
    <cellStyle name="_DEM-WP Revised (HC) Wild Horse 2006GRC_Adj Bench DR 3 for Initial Briefs (Electric)" xfId="4416"/>
    <cellStyle name="_DEM-WP Revised (HC) Wild Horse 2006GRC_Adj Bench DR 3 for Initial Briefs (Electric) 2" xfId="4417"/>
    <cellStyle name="_DEM-WP Revised (HC) Wild Horse 2006GRC_Adj Bench DR 3 for Initial Briefs (Electric) 2 2" xfId="4418"/>
    <cellStyle name="_DEM-WP Revised (HC) Wild Horse 2006GRC_Adj Bench DR 3 for Initial Briefs (Electric) 2 2_Sheet3" xfId="4419"/>
    <cellStyle name="_DEM-WP Revised (HC) Wild Horse 2006GRC_Adj Bench DR 3 for Initial Briefs (Electric) 2_Sheet3" xfId="4420"/>
    <cellStyle name="_DEM-WP Revised (HC) Wild Horse 2006GRC_Adj Bench DR 3 for Initial Briefs (Electric) 3" xfId="4421"/>
    <cellStyle name="_DEM-WP Revised (HC) Wild Horse 2006GRC_Adj Bench DR 3 for Initial Briefs (Electric) 3_Sheet3" xfId="4422"/>
    <cellStyle name="_DEM-WP Revised (HC) Wild Horse 2006GRC_Adj Bench DR 3 for Initial Briefs (Electric)_DEM-WP(C) ENERG10C--ctn Mid-C_042010 2010GRC" xfId="4423"/>
    <cellStyle name="_DEM-WP Revised (HC) Wild Horse 2006GRC_Adj Bench DR 3 for Initial Briefs (Electric)_DEM-WP(C) ENERG10C--ctn Mid-C_042010 2010GRC_Sheet3" xfId="4424"/>
    <cellStyle name="_DEM-WP Revised (HC) Wild Horse 2006GRC_Adj Bench DR 3 for Initial Briefs (Electric)_Sheet3" xfId="4425"/>
    <cellStyle name="_DEM-WP Revised (HC) Wild Horse 2006GRC_Book1" xfId="4426"/>
    <cellStyle name="_DEM-WP Revised (HC) Wild Horse 2006GRC_Book1_Sheet3" xfId="4427"/>
    <cellStyle name="_DEM-WP Revised (HC) Wild Horse 2006GRC_Book2" xfId="4428"/>
    <cellStyle name="_DEM-WP Revised (HC) Wild Horse 2006GRC_Book2 2" xfId="4429"/>
    <cellStyle name="_DEM-WP Revised (HC) Wild Horse 2006GRC_Book2 2 2" xfId="4430"/>
    <cellStyle name="_DEM-WP Revised (HC) Wild Horse 2006GRC_Book2 2 2_Sheet3" xfId="4431"/>
    <cellStyle name="_DEM-WP Revised (HC) Wild Horse 2006GRC_Book2 2_Sheet3" xfId="4432"/>
    <cellStyle name="_DEM-WP Revised (HC) Wild Horse 2006GRC_Book2 3" xfId="4433"/>
    <cellStyle name="_DEM-WP Revised (HC) Wild Horse 2006GRC_Book2 3_Sheet3" xfId="4434"/>
    <cellStyle name="_DEM-WP Revised (HC) Wild Horse 2006GRC_Book2_DEM-WP(C) ENERG10C--ctn Mid-C_042010 2010GRC" xfId="4435"/>
    <cellStyle name="_DEM-WP Revised (HC) Wild Horse 2006GRC_Book2_DEM-WP(C) ENERG10C--ctn Mid-C_042010 2010GRC_Sheet3" xfId="4436"/>
    <cellStyle name="_DEM-WP Revised (HC) Wild Horse 2006GRC_Book2_Sheet3" xfId="4437"/>
    <cellStyle name="_DEM-WP Revised (HC) Wild Horse 2006GRC_Book4" xfId="4438"/>
    <cellStyle name="_DEM-WP Revised (HC) Wild Horse 2006GRC_Book4 2" xfId="4439"/>
    <cellStyle name="_DEM-WP Revised (HC) Wild Horse 2006GRC_Book4 2 2" xfId="4440"/>
    <cellStyle name="_DEM-WP Revised (HC) Wild Horse 2006GRC_Book4 2 2_Sheet3" xfId="4441"/>
    <cellStyle name="_DEM-WP Revised (HC) Wild Horse 2006GRC_Book4 2_Sheet3" xfId="4442"/>
    <cellStyle name="_DEM-WP Revised (HC) Wild Horse 2006GRC_Book4 3" xfId="4443"/>
    <cellStyle name="_DEM-WP Revised (HC) Wild Horse 2006GRC_Book4 3_Sheet3" xfId="4444"/>
    <cellStyle name="_DEM-WP Revised (HC) Wild Horse 2006GRC_Book4_DEM-WP(C) ENERG10C--ctn Mid-C_042010 2010GRC" xfId="4445"/>
    <cellStyle name="_DEM-WP Revised (HC) Wild Horse 2006GRC_Book4_DEM-WP(C) ENERG10C--ctn Mid-C_042010 2010GRC_Sheet3" xfId="4446"/>
    <cellStyle name="_DEM-WP Revised (HC) Wild Horse 2006GRC_Book4_Sheet3" xfId="4447"/>
    <cellStyle name="_DEM-WP Revised (HC) Wild Horse 2006GRC_DEM-WP(C) ENERG10C--ctn Mid-C_042010 2010GRC" xfId="4448"/>
    <cellStyle name="_DEM-WP Revised (HC) Wild Horse 2006GRC_DEM-WP(C) ENERG10C--ctn Mid-C_042010 2010GRC_Sheet3" xfId="4449"/>
    <cellStyle name="_DEM-WP Revised (HC) Wild Horse 2006GRC_Electric Rev Req Model (2009 GRC) " xfId="4450"/>
    <cellStyle name="_DEM-WP Revised (HC) Wild Horse 2006GRC_Electric Rev Req Model (2009 GRC)  2" xfId="4451"/>
    <cellStyle name="_DEM-WP Revised (HC) Wild Horse 2006GRC_Electric Rev Req Model (2009 GRC)  2 2" xfId="4452"/>
    <cellStyle name="_DEM-WP Revised (HC) Wild Horse 2006GRC_Electric Rev Req Model (2009 GRC)  2 2_Sheet3" xfId="4453"/>
    <cellStyle name="_DEM-WP Revised (HC) Wild Horse 2006GRC_Electric Rev Req Model (2009 GRC)  2_Sheet3" xfId="4454"/>
    <cellStyle name="_DEM-WP Revised (HC) Wild Horse 2006GRC_Electric Rev Req Model (2009 GRC)  3" xfId="4455"/>
    <cellStyle name="_DEM-WP Revised (HC) Wild Horse 2006GRC_Electric Rev Req Model (2009 GRC)  3_Sheet3" xfId="4456"/>
    <cellStyle name="_DEM-WP Revised (HC) Wild Horse 2006GRC_Electric Rev Req Model (2009 GRC) _DEM-WP(C) ENERG10C--ctn Mid-C_042010 2010GRC" xfId="4457"/>
    <cellStyle name="_DEM-WP Revised (HC) Wild Horse 2006GRC_Electric Rev Req Model (2009 GRC) _DEM-WP(C) ENERG10C--ctn Mid-C_042010 2010GRC_Sheet3" xfId="4458"/>
    <cellStyle name="_DEM-WP Revised (HC) Wild Horse 2006GRC_Electric Rev Req Model (2009 GRC) _Sheet3" xfId="4459"/>
    <cellStyle name="_DEM-WP Revised (HC) Wild Horse 2006GRC_Electric Rev Req Model (2009 GRC) Rebuttal" xfId="4460"/>
    <cellStyle name="_DEM-WP Revised (HC) Wild Horse 2006GRC_Electric Rev Req Model (2009 GRC) Rebuttal 2" xfId="4461"/>
    <cellStyle name="_DEM-WP Revised (HC) Wild Horse 2006GRC_Electric Rev Req Model (2009 GRC) Rebuttal 2_Sheet3" xfId="4462"/>
    <cellStyle name="_DEM-WP Revised (HC) Wild Horse 2006GRC_Electric Rev Req Model (2009 GRC) Rebuttal REmoval of New  WH Solar AdjustMI" xfId="4463"/>
    <cellStyle name="_DEM-WP Revised (HC) Wild Horse 2006GRC_Electric Rev Req Model (2009 GRC) Rebuttal REmoval of New  WH Solar AdjustMI 2" xfId="4464"/>
    <cellStyle name="_DEM-WP Revised (HC) Wild Horse 2006GRC_Electric Rev Req Model (2009 GRC) Rebuttal REmoval of New  WH Solar AdjustMI 2 2" xfId="4465"/>
    <cellStyle name="_DEM-WP Revised (HC) Wild Horse 2006GRC_Electric Rev Req Model (2009 GRC) Rebuttal REmoval of New  WH Solar AdjustMI 2 2_Sheet3" xfId="4466"/>
    <cellStyle name="_DEM-WP Revised (HC) Wild Horse 2006GRC_Electric Rev Req Model (2009 GRC) Rebuttal REmoval of New  WH Solar AdjustMI 2_Sheet3" xfId="4467"/>
    <cellStyle name="_DEM-WP Revised (HC) Wild Horse 2006GRC_Electric Rev Req Model (2009 GRC) Rebuttal REmoval of New  WH Solar AdjustMI 3" xfId="4468"/>
    <cellStyle name="_DEM-WP Revised (HC) Wild Horse 2006GRC_Electric Rev Req Model (2009 GRC) Rebuttal REmoval of New  WH Solar AdjustMI 3_Sheet3" xfId="4469"/>
    <cellStyle name="_DEM-WP Revised (HC) Wild Horse 2006GRC_Electric Rev Req Model (2009 GRC) Rebuttal REmoval of New  WH Solar AdjustMI_DEM-WP(C) ENERG10C--ctn Mid-C_042010 2010GRC" xfId="4470"/>
    <cellStyle name="_DEM-WP Revised (HC) Wild Horse 2006GRC_Electric Rev Req Model (2009 GRC) Rebuttal REmoval of New  WH Solar AdjustMI_DEM-WP(C) ENERG10C--ctn Mid-C_042010 2010GRC_Sheet3" xfId="4471"/>
    <cellStyle name="_DEM-WP Revised (HC) Wild Horse 2006GRC_Electric Rev Req Model (2009 GRC) Rebuttal REmoval of New  WH Solar AdjustMI_Sheet3" xfId="4472"/>
    <cellStyle name="_DEM-WP Revised (HC) Wild Horse 2006GRC_Electric Rev Req Model (2009 GRC) Rebuttal_Sheet3" xfId="4473"/>
    <cellStyle name="_DEM-WP Revised (HC) Wild Horse 2006GRC_Electric Rev Req Model (2009 GRC) Revised 01-18-2010" xfId="4474"/>
    <cellStyle name="_DEM-WP Revised (HC) Wild Horse 2006GRC_Electric Rev Req Model (2009 GRC) Revised 01-18-2010 2" xfId="4475"/>
    <cellStyle name="_DEM-WP Revised (HC) Wild Horse 2006GRC_Electric Rev Req Model (2009 GRC) Revised 01-18-2010 2 2" xfId="4476"/>
    <cellStyle name="_DEM-WP Revised (HC) Wild Horse 2006GRC_Electric Rev Req Model (2009 GRC) Revised 01-18-2010 2 2_Sheet3" xfId="4477"/>
    <cellStyle name="_DEM-WP Revised (HC) Wild Horse 2006GRC_Electric Rev Req Model (2009 GRC) Revised 01-18-2010 2_Sheet3" xfId="4478"/>
    <cellStyle name="_DEM-WP Revised (HC) Wild Horse 2006GRC_Electric Rev Req Model (2009 GRC) Revised 01-18-2010 3" xfId="4479"/>
    <cellStyle name="_DEM-WP Revised (HC) Wild Horse 2006GRC_Electric Rev Req Model (2009 GRC) Revised 01-18-2010 3_Sheet3" xfId="4480"/>
    <cellStyle name="_DEM-WP Revised (HC) Wild Horse 2006GRC_Electric Rev Req Model (2009 GRC) Revised 01-18-2010_DEM-WP(C) ENERG10C--ctn Mid-C_042010 2010GRC" xfId="4481"/>
    <cellStyle name="_DEM-WP Revised (HC) Wild Horse 2006GRC_Electric Rev Req Model (2009 GRC) Revised 01-18-2010_DEM-WP(C) ENERG10C--ctn Mid-C_042010 2010GRC_Sheet3" xfId="4482"/>
    <cellStyle name="_DEM-WP Revised (HC) Wild Horse 2006GRC_Electric Rev Req Model (2009 GRC) Revised 01-18-2010_Sheet3" xfId="4483"/>
    <cellStyle name="_DEM-WP Revised (HC) Wild Horse 2006GRC_Electric Rev Req Model (2010 GRC)" xfId="4484"/>
    <cellStyle name="_DEM-WP Revised (HC) Wild Horse 2006GRC_Electric Rev Req Model (2010 GRC) SF" xfId="4485"/>
    <cellStyle name="_DEM-WP Revised (HC) Wild Horse 2006GRC_Electric Rev Req Model (2010 GRC) SF_Sheet3" xfId="4486"/>
    <cellStyle name="_DEM-WP Revised (HC) Wild Horse 2006GRC_Electric Rev Req Model (2010 GRC)_Sheet3" xfId="4487"/>
    <cellStyle name="_DEM-WP Revised (HC) Wild Horse 2006GRC_Final Order Electric EXHIBIT A-1" xfId="4488"/>
    <cellStyle name="_DEM-WP Revised (HC) Wild Horse 2006GRC_Final Order Electric EXHIBIT A-1 2" xfId="4489"/>
    <cellStyle name="_DEM-WP Revised (HC) Wild Horse 2006GRC_Final Order Electric EXHIBIT A-1 2_Sheet3" xfId="4490"/>
    <cellStyle name="_DEM-WP Revised (HC) Wild Horse 2006GRC_Final Order Electric EXHIBIT A-1_Sheet3" xfId="4491"/>
    <cellStyle name="_DEM-WP Revised (HC) Wild Horse 2006GRC_NIM Summary" xfId="4492"/>
    <cellStyle name="_DEM-WP Revised (HC) Wild Horse 2006GRC_NIM Summary 2" xfId="4493"/>
    <cellStyle name="_DEM-WP Revised (HC) Wild Horse 2006GRC_NIM Summary 2 2" xfId="4494"/>
    <cellStyle name="_DEM-WP Revised (HC) Wild Horse 2006GRC_NIM Summary 2 2_Sheet3" xfId="4495"/>
    <cellStyle name="_DEM-WP Revised (HC) Wild Horse 2006GRC_NIM Summary 2_Sheet3" xfId="4496"/>
    <cellStyle name="_DEM-WP Revised (HC) Wild Horse 2006GRC_NIM Summary 3" xfId="4497"/>
    <cellStyle name="_DEM-WP Revised (HC) Wild Horse 2006GRC_NIM Summary 3_Sheet3" xfId="4498"/>
    <cellStyle name="_DEM-WP Revised (HC) Wild Horse 2006GRC_NIM Summary_DEM-WP(C) ENERG10C--ctn Mid-C_042010 2010GRC" xfId="4499"/>
    <cellStyle name="_DEM-WP Revised (HC) Wild Horse 2006GRC_NIM Summary_DEM-WP(C) ENERG10C--ctn Mid-C_042010 2010GRC_Sheet3" xfId="4500"/>
    <cellStyle name="_DEM-WP Revised (HC) Wild Horse 2006GRC_NIM Summary_Sheet3" xfId="4501"/>
    <cellStyle name="_DEM-WP Revised (HC) Wild Horse 2006GRC_Power Costs - Comparison bx Rbtl-Staff-Jt-PC" xfId="4502"/>
    <cellStyle name="_DEM-WP Revised (HC) Wild Horse 2006GRC_Power Costs - Comparison bx Rbtl-Staff-Jt-PC 2" xfId="4503"/>
    <cellStyle name="_DEM-WP Revised (HC) Wild Horse 2006GRC_Power Costs - Comparison bx Rbtl-Staff-Jt-PC 2 2" xfId="4504"/>
    <cellStyle name="_DEM-WP Revised (HC) Wild Horse 2006GRC_Power Costs - Comparison bx Rbtl-Staff-Jt-PC 2 2_Sheet3" xfId="4505"/>
    <cellStyle name="_DEM-WP Revised (HC) Wild Horse 2006GRC_Power Costs - Comparison bx Rbtl-Staff-Jt-PC 2_Sheet3" xfId="4506"/>
    <cellStyle name="_DEM-WP Revised (HC) Wild Horse 2006GRC_Power Costs - Comparison bx Rbtl-Staff-Jt-PC 3" xfId="4507"/>
    <cellStyle name="_DEM-WP Revised (HC) Wild Horse 2006GRC_Power Costs - Comparison bx Rbtl-Staff-Jt-PC 3_Sheet3" xfId="4508"/>
    <cellStyle name="_DEM-WP Revised (HC) Wild Horse 2006GRC_Power Costs - Comparison bx Rbtl-Staff-Jt-PC_DEM-WP(C) ENERG10C--ctn Mid-C_042010 2010GRC" xfId="4509"/>
    <cellStyle name="_DEM-WP Revised (HC) Wild Horse 2006GRC_Power Costs - Comparison bx Rbtl-Staff-Jt-PC_DEM-WP(C) ENERG10C--ctn Mid-C_042010 2010GRC_Sheet3" xfId="4510"/>
    <cellStyle name="_DEM-WP Revised (HC) Wild Horse 2006GRC_Power Costs - Comparison bx Rbtl-Staff-Jt-PC_Sheet3" xfId="4511"/>
    <cellStyle name="_DEM-WP Revised (HC) Wild Horse 2006GRC_Rebuttal Power Costs" xfId="4512"/>
    <cellStyle name="_DEM-WP Revised (HC) Wild Horse 2006GRC_Rebuttal Power Costs 2" xfId="4513"/>
    <cellStyle name="_DEM-WP Revised (HC) Wild Horse 2006GRC_Rebuttal Power Costs 2 2" xfId="4514"/>
    <cellStyle name="_DEM-WP Revised (HC) Wild Horse 2006GRC_Rebuttal Power Costs 2 2_Sheet3" xfId="4515"/>
    <cellStyle name="_DEM-WP Revised (HC) Wild Horse 2006GRC_Rebuttal Power Costs 2_Sheet3" xfId="4516"/>
    <cellStyle name="_DEM-WP Revised (HC) Wild Horse 2006GRC_Rebuttal Power Costs 3" xfId="4517"/>
    <cellStyle name="_DEM-WP Revised (HC) Wild Horse 2006GRC_Rebuttal Power Costs 3_Sheet3" xfId="4518"/>
    <cellStyle name="_DEM-WP Revised (HC) Wild Horse 2006GRC_Rebuttal Power Costs_DEM-WP(C) ENERG10C--ctn Mid-C_042010 2010GRC" xfId="4519"/>
    <cellStyle name="_DEM-WP Revised (HC) Wild Horse 2006GRC_Rebuttal Power Costs_DEM-WP(C) ENERG10C--ctn Mid-C_042010 2010GRC_Sheet3" xfId="4520"/>
    <cellStyle name="_DEM-WP Revised (HC) Wild Horse 2006GRC_Rebuttal Power Costs_Sheet3" xfId="4521"/>
    <cellStyle name="_DEM-WP Revised (HC) Wild Horse 2006GRC_Sheet3" xfId="4522"/>
    <cellStyle name="_DEM-WP Revised (HC) Wild Horse 2006GRC_TENASKA REGULATORY ASSET" xfId="4523"/>
    <cellStyle name="_DEM-WP Revised (HC) Wild Horse 2006GRC_TENASKA REGULATORY ASSET 2" xfId="4524"/>
    <cellStyle name="_DEM-WP Revised (HC) Wild Horse 2006GRC_TENASKA REGULATORY ASSET 2_Sheet3" xfId="4525"/>
    <cellStyle name="_DEM-WP Revised (HC) Wild Horse 2006GRC_TENASKA REGULATORY ASSET_Sheet3" xfId="4526"/>
    <cellStyle name="_x0013__DEM-WP(C) Colstrip 12 Coal Cost Forecast 2010GRC" xfId="4527"/>
    <cellStyle name="_x0013__DEM-WP(C) Colstrip 12 Coal Cost Forecast 2010GRC 2" xfId="4528"/>
    <cellStyle name="_x0013__DEM-WP(C) Colstrip 12 Coal Cost Forecast 2010GRC 2_Sheet3" xfId="4529"/>
    <cellStyle name="_x0013__DEM-WP(C) Colstrip 12 Coal Cost Forecast 2010GRC_Sheet3" xfId="4530"/>
    <cellStyle name="_DEM-WP(C) Colstrip FOR" xfId="4531"/>
    <cellStyle name="_DEM-WP(C) Colstrip FOR 2" xfId="4532"/>
    <cellStyle name="_DEM-WP(C) Colstrip FOR 2 2" xfId="4533"/>
    <cellStyle name="_DEM-WP(C) Colstrip FOR 2 2_Sheet3" xfId="4534"/>
    <cellStyle name="_DEM-WP(C) Colstrip FOR 2_Sheet3" xfId="4535"/>
    <cellStyle name="_DEM-WP(C) Colstrip FOR 3" xfId="4536"/>
    <cellStyle name="_DEM-WP(C) Colstrip FOR 3 2" xfId="4537"/>
    <cellStyle name="_DEM-WP(C) Colstrip FOR 3 2_Sheet3" xfId="4538"/>
    <cellStyle name="_DEM-WP(C) Colstrip FOR 3_Sheet3" xfId="4539"/>
    <cellStyle name="_DEM-WP(C) Colstrip FOR 4" xfId="4540"/>
    <cellStyle name="_DEM-WP(C) Colstrip FOR 4 2" xfId="4541"/>
    <cellStyle name="_DEM-WP(C) Colstrip FOR 4 2_Sheet3" xfId="4542"/>
    <cellStyle name="_DEM-WP(C) Colstrip FOR 4_Sheet3" xfId="4543"/>
    <cellStyle name="_DEM-WP(C) Colstrip FOR 5" xfId="4544"/>
    <cellStyle name="_DEM-WP(C) Colstrip FOR 5 2" xfId="4545"/>
    <cellStyle name="_DEM-WP(C) Colstrip FOR 5 2_Sheet3" xfId="4546"/>
    <cellStyle name="_DEM-WP(C) Colstrip FOR 5_Sheet3" xfId="4547"/>
    <cellStyle name="_DEM-WP(C) Colstrip FOR 6" xfId="4548"/>
    <cellStyle name="_DEM-WP(C) Colstrip FOR 6 2" xfId="4549"/>
    <cellStyle name="_DEM-WP(C) Colstrip FOR 6 2_Sheet3" xfId="4550"/>
    <cellStyle name="_DEM-WP(C) Colstrip FOR 6_Sheet3" xfId="4551"/>
    <cellStyle name="_DEM-WP(C) Colstrip FOR_(C) WHE Proforma with ITC cash grant 10 Yr Amort_for rebuttal_120709" xfId="4552"/>
    <cellStyle name="_DEM-WP(C) Colstrip FOR_(C) WHE Proforma with ITC cash grant 10 Yr Amort_for rebuttal_120709 2" xfId="4553"/>
    <cellStyle name="_DEM-WP(C) Colstrip FOR_(C) WHE Proforma with ITC cash grant 10 Yr Amort_for rebuttal_120709 2 2" xfId="4554"/>
    <cellStyle name="_DEM-WP(C) Colstrip FOR_(C) WHE Proforma with ITC cash grant 10 Yr Amort_for rebuttal_120709 2 2_Sheet3" xfId="4555"/>
    <cellStyle name="_DEM-WP(C) Colstrip FOR_(C) WHE Proforma with ITC cash grant 10 Yr Amort_for rebuttal_120709 2_Sheet3" xfId="4556"/>
    <cellStyle name="_DEM-WP(C) Colstrip FOR_(C) WHE Proforma with ITC cash grant 10 Yr Amort_for rebuttal_120709 3" xfId="4557"/>
    <cellStyle name="_DEM-WP(C) Colstrip FOR_(C) WHE Proforma with ITC cash grant 10 Yr Amort_for rebuttal_120709 3_Sheet3" xfId="4558"/>
    <cellStyle name="_DEM-WP(C) Colstrip FOR_(C) WHE Proforma with ITC cash grant 10 Yr Amort_for rebuttal_120709_DEM-WP(C) ENERG10C--ctn Mid-C_042010 2010GRC" xfId="4559"/>
    <cellStyle name="_DEM-WP(C) Colstrip FOR_(C) WHE Proforma with ITC cash grant 10 Yr Amort_for rebuttal_120709_DEM-WP(C) ENERG10C--ctn Mid-C_042010 2010GRC_Sheet3" xfId="4560"/>
    <cellStyle name="_DEM-WP(C) Colstrip FOR_(C) WHE Proforma with ITC cash grant 10 Yr Amort_for rebuttal_120709_Sheet3" xfId="4561"/>
    <cellStyle name="_DEM-WP(C) Colstrip FOR_16.07E Wild Horse Wind Expansionwrkingfile" xfId="4562"/>
    <cellStyle name="_DEM-WP(C) Colstrip FOR_16.07E Wild Horse Wind Expansionwrkingfile 2" xfId="4563"/>
    <cellStyle name="_DEM-WP(C) Colstrip FOR_16.07E Wild Horse Wind Expansionwrkingfile 2 2" xfId="4564"/>
    <cellStyle name="_DEM-WP(C) Colstrip FOR_16.07E Wild Horse Wind Expansionwrkingfile 2 2_Sheet3" xfId="4565"/>
    <cellStyle name="_DEM-WP(C) Colstrip FOR_16.07E Wild Horse Wind Expansionwrkingfile 2_Sheet3" xfId="4566"/>
    <cellStyle name="_DEM-WP(C) Colstrip FOR_16.07E Wild Horse Wind Expansionwrkingfile 3" xfId="4567"/>
    <cellStyle name="_DEM-WP(C) Colstrip FOR_16.07E Wild Horse Wind Expansionwrkingfile 3_Sheet3" xfId="4568"/>
    <cellStyle name="_DEM-WP(C) Colstrip FOR_16.07E Wild Horse Wind Expansionwrkingfile SF" xfId="4569"/>
    <cellStyle name="_DEM-WP(C) Colstrip FOR_16.07E Wild Horse Wind Expansionwrkingfile SF 2" xfId="4570"/>
    <cellStyle name="_DEM-WP(C) Colstrip FOR_16.07E Wild Horse Wind Expansionwrkingfile SF 2 2" xfId="4571"/>
    <cellStyle name="_DEM-WP(C) Colstrip FOR_16.07E Wild Horse Wind Expansionwrkingfile SF 2 2_Sheet3" xfId="4572"/>
    <cellStyle name="_DEM-WP(C) Colstrip FOR_16.07E Wild Horse Wind Expansionwrkingfile SF 2_Sheet3" xfId="4573"/>
    <cellStyle name="_DEM-WP(C) Colstrip FOR_16.07E Wild Horse Wind Expansionwrkingfile SF 3" xfId="4574"/>
    <cellStyle name="_DEM-WP(C) Colstrip FOR_16.07E Wild Horse Wind Expansionwrkingfile SF 3_Sheet3" xfId="4575"/>
    <cellStyle name="_DEM-WP(C) Colstrip FOR_16.07E Wild Horse Wind Expansionwrkingfile SF_DEM-WP(C) ENERG10C--ctn Mid-C_042010 2010GRC" xfId="4576"/>
    <cellStyle name="_DEM-WP(C) Colstrip FOR_16.07E Wild Horse Wind Expansionwrkingfile SF_DEM-WP(C) ENERG10C--ctn Mid-C_042010 2010GRC_Sheet3" xfId="4577"/>
    <cellStyle name="_DEM-WP(C) Colstrip FOR_16.07E Wild Horse Wind Expansionwrkingfile SF_Sheet3" xfId="4578"/>
    <cellStyle name="_DEM-WP(C) Colstrip FOR_16.07E Wild Horse Wind Expansionwrkingfile_DEM-WP(C) ENERG10C--ctn Mid-C_042010 2010GRC" xfId="4579"/>
    <cellStyle name="_DEM-WP(C) Colstrip FOR_16.07E Wild Horse Wind Expansionwrkingfile_DEM-WP(C) ENERG10C--ctn Mid-C_042010 2010GRC_Sheet3" xfId="4580"/>
    <cellStyle name="_DEM-WP(C) Colstrip FOR_16.07E Wild Horse Wind Expansionwrkingfile_Sheet3" xfId="4581"/>
    <cellStyle name="_DEM-WP(C) Colstrip FOR_16.37E Wild Horse Expansion DeferralRevwrkingfile SF" xfId="4582"/>
    <cellStyle name="_DEM-WP(C) Colstrip FOR_16.37E Wild Horse Expansion DeferralRevwrkingfile SF 2" xfId="4583"/>
    <cellStyle name="_DEM-WP(C) Colstrip FOR_16.37E Wild Horse Expansion DeferralRevwrkingfile SF 2 2" xfId="4584"/>
    <cellStyle name="_DEM-WP(C) Colstrip FOR_16.37E Wild Horse Expansion DeferralRevwrkingfile SF 2 2_Sheet3" xfId="4585"/>
    <cellStyle name="_DEM-WP(C) Colstrip FOR_16.37E Wild Horse Expansion DeferralRevwrkingfile SF 2_Sheet3" xfId="4586"/>
    <cellStyle name="_DEM-WP(C) Colstrip FOR_16.37E Wild Horse Expansion DeferralRevwrkingfile SF 3" xfId="4587"/>
    <cellStyle name="_DEM-WP(C) Colstrip FOR_16.37E Wild Horse Expansion DeferralRevwrkingfile SF 3_Sheet3" xfId="4588"/>
    <cellStyle name="_DEM-WP(C) Colstrip FOR_16.37E Wild Horse Expansion DeferralRevwrkingfile SF_DEM-WP(C) ENERG10C--ctn Mid-C_042010 2010GRC" xfId="4589"/>
    <cellStyle name="_DEM-WP(C) Colstrip FOR_16.37E Wild Horse Expansion DeferralRevwrkingfile SF_DEM-WP(C) ENERG10C--ctn Mid-C_042010 2010GRC_Sheet3" xfId="4590"/>
    <cellStyle name="_DEM-WP(C) Colstrip FOR_16.37E Wild Horse Expansion DeferralRevwrkingfile SF_Sheet3" xfId="4591"/>
    <cellStyle name="_DEM-WP(C) Colstrip FOR_Adj Bench DR 3 for Initial Briefs (Electric)" xfId="4592"/>
    <cellStyle name="_DEM-WP(C) Colstrip FOR_Adj Bench DR 3 for Initial Briefs (Electric) 2" xfId="4593"/>
    <cellStyle name="_DEM-WP(C) Colstrip FOR_Adj Bench DR 3 for Initial Briefs (Electric) 2 2" xfId="4594"/>
    <cellStyle name="_DEM-WP(C) Colstrip FOR_Adj Bench DR 3 for Initial Briefs (Electric) 2 2_Sheet3" xfId="4595"/>
    <cellStyle name="_DEM-WP(C) Colstrip FOR_Adj Bench DR 3 for Initial Briefs (Electric) 2_Sheet3" xfId="4596"/>
    <cellStyle name="_DEM-WP(C) Colstrip FOR_Adj Bench DR 3 for Initial Briefs (Electric) 3" xfId="4597"/>
    <cellStyle name="_DEM-WP(C) Colstrip FOR_Adj Bench DR 3 for Initial Briefs (Electric) 3_Sheet3" xfId="4598"/>
    <cellStyle name="_DEM-WP(C) Colstrip FOR_Adj Bench DR 3 for Initial Briefs (Electric)_DEM-WP(C) ENERG10C--ctn Mid-C_042010 2010GRC" xfId="4599"/>
    <cellStyle name="_DEM-WP(C) Colstrip FOR_Adj Bench DR 3 for Initial Briefs (Electric)_DEM-WP(C) ENERG10C--ctn Mid-C_042010 2010GRC_Sheet3" xfId="4600"/>
    <cellStyle name="_DEM-WP(C) Colstrip FOR_Adj Bench DR 3 for Initial Briefs (Electric)_Sheet3" xfId="4601"/>
    <cellStyle name="_DEM-WP(C) Colstrip FOR_Book2" xfId="4602"/>
    <cellStyle name="_DEM-WP(C) Colstrip FOR_Book2 2" xfId="4603"/>
    <cellStyle name="_DEM-WP(C) Colstrip FOR_Book2 2 2" xfId="4604"/>
    <cellStyle name="_DEM-WP(C) Colstrip FOR_Book2 2 2_Sheet3" xfId="4605"/>
    <cellStyle name="_DEM-WP(C) Colstrip FOR_Book2 2_Sheet3" xfId="4606"/>
    <cellStyle name="_DEM-WP(C) Colstrip FOR_Book2 3" xfId="4607"/>
    <cellStyle name="_DEM-WP(C) Colstrip FOR_Book2 3_Sheet3" xfId="4608"/>
    <cellStyle name="_DEM-WP(C) Colstrip FOR_Book2_Adj Bench DR 3 for Initial Briefs (Electric)" xfId="4609"/>
    <cellStyle name="_DEM-WP(C) Colstrip FOR_Book2_Adj Bench DR 3 for Initial Briefs (Electric) 2" xfId="4610"/>
    <cellStyle name="_DEM-WP(C) Colstrip FOR_Book2_Adj Bench DR 3 for Initial Briefs (Electric) 2 2" xfId="4611"/>
    <cellStyle name="_DEM-WP(C) Colstrip FOR_Book2_Adj Bench DR 3 for Initial Briefs (Electric) 2 2_Sheet3" xfId="4612"/>
    <cellStyle name="_DEM-WP(C) Colstrip FOR_Book2_Adj Bench DR 3 for Initial Briefs (Electric) 2_Sheet3" xfId="4613"/>
    <cellStyle name="_DEM-WP(C) Colstrip FOR_Book2_Adj Bench DR 3 for Initial Briefs (Electric) 3" xfId="4614"/>
    <cellStyle name="_DEM-WP(C) Colstrip FOR_Book2_Adj Bench DR 3 for Initial Briefs (Electric) 3_Sheet3" xfId="4615"/>
    <cellStyle name="_DEM-WP(C) Colstrip FOR_Book2_Adj Bench DR 3 for Initial Briefs (Electric)_DEM-WP(C) ENERG10C--ctn Mid-C_042010 2010GRC" xfId="4616"/>
    <cellStyle name="_DEM-WP(C) Colstrip FOR_Book2_Adj Bench DR 3 for Initial Briefs (Electric)_DEM-WP(C) ENERG10C--ctn Mid-C_042010 2010GRC_Sheet3" xfId="4617"/>
    <cellStyle name="_DEM-WP(C) Colstrip FOR_Book2_Adj Bench DR 3 for Initial Briefs (Electric)_Sheet3" xfId="4618"/>
    <cellStyle name="_DEM-WP(C) Colstrip FOR_Book2_DEM-WP(C) ENERG10C--ctn Mid-C_042010 2010GRC" xfId="4619"/>
    <cellStyle name="_DEM-WP(C) Colstrip FOR_Book2_DEM-WP(C) ENERG10C--ctn Mid-C_042010 2010GRC_Sheet3" xfId="4620"/>
    <cellStyle name="_DEM-WP(C) Colstrip FOR_Book2_Electric Rev Req Model (2009 GRC) Rebuttal" xfId="4621"/>
    <cellStyle name="_DEM-WP(C) Colstrip FOR_Book2_Electric Rev Req Model (2009 GRC) Rebuttal 2" xfId="4622"/>
    <cellStyle name="_DEM-WP(C) Colstrip FOR_Book2_Electric Rev Req Model (2009 GRC) Rebuttal 2_Sheet3" xfId="4623"/>
    <cellStyle name="_DEM-WP(C) Colstrip FOR_Book2_Electric Rev Req Model (2009 GRC) Rebuttal REmoval of New  WH Solar AdjustMI" xfId="4624"/>
    <cellStyle name="_DEM-WP(C) Colstrip FOR_Book2_Electric Rev Req Model (2009 GRC) Rebuttal REmoval of New  WH Solar AdjustMI 2" xfId="4625"/>
    <cellStyle name="_DEM-WP(C) Colstrip FOR_Book2_Electric Rev Req Model (2009 GRC) Rebuttal REmoval of New  WH Solar AdjustMI 2 2" xfId="4626"/>
    <cellStyle name="_DEM-WP(C) Colstrip FOR_Book2_Electric Rev Req Model (2009 GRC) Rebuttal REmoval of New  WH Solar AdjustMI 2 2_Sheet3" xfId="4627"/>
    <cellStyle name="_DEM-WP(C) Colstrip FOR_Book2_Electric Rev Req Model (2009 GRC) Rebuttal REmoval of New  WH Solar AdjustMI 2_Sheet3" xfId="4628"/>
    <cellStyle name="_DEM-WP(C) Colstrip FOR_Book2_Electric Rev Req Model (2009 GRC) Rebuttal REmoval of New  WH Solar AdjustMI 3" xfId="4629"/>
    <cellStyle name="_DEM-WP(C) Colstrip FOR_Book2_Electric Rev Req Model (2009 GRC) Rebuttal REmoval of New  WH Solar AdjustMI 3_Sheet3" xfId="4630"/>
    <cellStyle name="_DEM-WP(C) Colstrip FOR_Book2_Electric Rev Req Model (2009 GRC) Rebuttal REmoval of New  WH Solar AdjustMI_DEM-WP(C) ENERG10C--ctn Mid-C_042010 2010GRC" xfId="4631"/>
    <cellStyle name="_DEM-WP(C) Colstrip FOR_Book2_Electric Rev Req Model (2009 GRC) Rebuttal REmoval of New  WH Solar AdjustMI_DEM-WP(C) ENERG10C--ctn Mid-C_042010 2010GRC_Sheet3" xfId="4632"/>
    <cellStyle name="_DEM-WP(C) Colstrip FOR_Book2_Electric Rev Req Model (2009 GRC) Rebuttal REmoval of New  WH Solar AdjustMI_Sheet3" xfId="4633"/>
    <cellStyle name="_DEM-WP(C) Colstrip FOR_Book2_Electric Rev Req Model (2009 GRC) Rebuttal_Sheet3" xfId="4634"/>
    <cellStyle name="_DEM-WP(C) Colstrip FOR_Book2_Electric Rev Req Model (2009 GRC) Revised 01-18-2010" xfId="4635"/>
    <cellStyle name="_DEM-WP(C) Colstrip FOR_Book2_Electric Rev Req Model (2009 GRC) Revised 01-18-2010 2" xfId="4636"/>
    <cellStyle name="_DEM-WP(C) Colstrip FOR_Book2_Electric Rev Req Model (2009 GRC) Revised 01-18-2010 2 2" xfId="4637"/>
    <cellStyle name="_DEM-WP(C) Colstrip FOR_Book2_Electric Rev Req Model (2009 GRC) Revised 01-18-2010 2 2_Sheet3" xfId="4638"/>
    <cellStyle name="_DEM-WP(C) Colstrip FOR_Book2_Electric Rev Req Model (2009 GRC) Revised 01-18-2010 2_Sheet3" xfId="4639"/>
    <cellStyle name="_DEM-WP(C) Colstrip FOR_Book2_Electric Rev Req Model (2009 GRC) Revised 01-18-2010 3" xfId="4640"/>
    <cellStyle name="_DEM-WP(C) Colstrip FOR_Book2_Electric Rev Req Model (2009 GRC) Revised 01-18-2010 3_Sheet3" xfId="4641"/>
    <cellStyle name="_DEM-WP(C) Colstrip FOR_Book2_Electric Rev Req Model (2009 GRC) Revised 01-18-2010_DEM-WP(C) ENERG10C--ctn Mid-C_042010 2010GRC" xfId="4642"/>
    <cellStyle name="_DEM-WP(C) Colstrip FOR_Book2_Electric Rev Req Model (2009 GRC) Revised 01-18-2010_DEM-WP(C) ENERG10C--ctn Mid-C_042010 2010GRC_Sheet3" xfId="4643"/>
    <cellStyle name="_DEM-WP(C) Colstrip FOR_Book2_Electric Rev Req Model (2009 GRC) Revised 01-18-2010_Sheet3" xfId="4644"/>
    <cellStyle name="_DEM-WP(C) Colstrip FOR_Book2_Final Order Electric EXHIBIT A-1" xfId="4645"/>
    <cellStyle name="_DEM-WP(C) Colstrip FOR_Book2_Final Order Electric EXHIBIT A-1 2" xfId="4646"/>
    <cellStyle name="_DEM-WP(C) Colstrip FOR_Book2_Final Order Electric EXHIBIT A-1 2_Sheet3" xfId="4647"/>
    <cellStyle name="_DEM-WP(C) Colstrip FOR_Book2_Final Order Electric EXHIBIT A-1_Sheet3" xfId="4648"/>
    <cellStyle name="_DEM-WP(C) Colstrip FOR_Book2_Sheet3" xfId="4649"/>
    <cellStyle name="_DEM-WP(C) Colstrip FOR_Colstrip 1&amp;2 Annual O&amp;M Budgets" xfId="4650"/>
    <cellStyle name="_DEM-WP(C) Colstrip FOR_Colstrip 1&amp;2 Annual O&amp;M Budgets 2" xfId="4651"/>
    <cellStyle name="_DEM-WP(C) Colstrip FOR_Colstrip 1&amp;2 Annual O&amp;M Budgets 2_Sheet3" xfId="4652"/>
    <cellStyle name="_DEM-WP(C) Colstrip FOR_Colstrip 1&amp;2 Annual O&amp;M Budgets 3" xfId="4653"/>
    <cellStyle name="_DEM-WP(C) Colstrip FOR_Colstrip 1&amp;2 Annual O&amp;M Budgets 3_Sheet3" xfId="4654"/>
    <cellStyle name="_DEM-WP(C) Colstrip FOR_Colstrip 1&amp;2 Annual O&amp;M Budgets_Sheet3" xfId="4655"/>
    <cellStyle name="_DEM-WP(C) Colstrip FOR_Confidential Material" xfId="4656"/>
    <cellStyle name="_DEM-WP(C) Colstrip FOR_Confidential Material 2" xfId="4657"/>
    <cellStyle name="_DEM-WP(C) Colstrip FOR_Confidential Material 2_Sheet3" xfId="4658"/>
    <cellStyle name="_DEM-WP(C) Colstrip FOR_Confidential Material_Sheet3" xfId="4659"/>
    <cellStyle name="_DEM-WP(C) Colstrip FOR_DEM-WP(C) Colstrip 12 Coal Cost Forecast 2010GRC" xfId="4660"/>
    <cellStyle name="_DEM-WP(C) Colstrip FOR_DEM-WP(C) Colstrip 12 Coal Cost Forecast 2010GRC 2" xfId="4661"/>
    <cellStyle name="_DEM-WP(C) Colstrip FOR_DEM-WP(C) Colstrip 12 Coal Cost Forecast 2010GRC 2_Sheet3" xfId="4662"/>
    <cellStyle name="_DEM-WP(C) Colstrip FOR_DEM-WP(C) Colstrip 12 Coal Cost Forecast 2010GRC_Sheet3" xfId="4663"/>
    <cellStyle name="_DEM-WP(C) Colstrip FOR_DEM-WP(C) ENERG10C--ctn Mid-C_042010 2010GRC" xfId="4664"/>
    <cellStyle name="_DEM-WP(C) Colstrip FOR_DEM-WP(C) ENERG10C--ctn Mid-C_042010 2010GRC_Sheet3" xfId="4665"/>
    <cellStyle name="_DEM-WP(C) Colstrip FOR_DEM-WP(C) Production O&amp;M 2010GRC As-Filed" xfId="4666"/>
    <cellStyle name="_DEM-WP(C) Colstrip FOR_DEM-WP(C) Production O&amp;M 2010GRC As-Filed 2" xfId="4667"/>
    <cellStyle name="_DEM-WP(C) Colstrip FOR_DEM-WP(C) Production O&amp;M 2010GRC As-Filed 2 2" xfId="4668"/>
    <cellStyle name="_DEM-WP(C) Colstrip FOR_DEM-WP(C) Production O&amp;M 2010GRC As-Filed 2 2_Sheet3" xfId="4669"/>
    <cellStyle name="_DEM-WP(C) Colstrip FOR_DEM-WP(C) Production O&amp;M 2010GRC As-Filed 2 3" xfId="4670"/>
    <cellStyle name="_DEM-WP(C) Colstrip FOR_DEM-WP(C) Production O&amp;M 2010GRC As-Filed 2 3_Sheet3" xfId="4671"/>
    <cellStyle name="_DEM-WP(C) Colstrip FOR_DEM-WP(C) Production O&amp;M 2010GRC As-Filed 2_Sheet3" xfId="4672"/>
    <cellStyle name="_DEM-WP(C) Colstrip FOR_DEM-WP(C) Production O&amp;M 2010GRC As-Filed 3" xfId="4673"/>
    <cellStyle name="_DEM-WP(C) Colstrip FOR_DEM-WP(C) Production O&amp;M 2010GRC As-Filed 3 2" xfId="4674"/>
    <cellStyle name="_DEM-WP(C) Colstrip FOR_DEM-WP(C) Production O&amp;M 2010GRC As-Filed 3 2_Sheet3" xfId="4675"/>
    <cellStyle name="_DEM-WP(C) Colstrip FOR_DEM-WP(C) Production O&amp;M 2010GRC As-Filed 3_Sheet3" xfId="4676"/>
    <cellStyle name="_DEM-WP(C) Colstrip FOR_DEM-WP(C) Production O&amp;M 2010GRC As-Filed 4" xfId="4677"/>
    <cellStyle name="_DEM-WP(C) Colstrip FOR_DEM-WP(C) Production O&amp;M 2010GRC As-Filed 4 2" xfId="4678"/>
    <cellStyle name="_DEM-WP(C) Colstrip FOR_DEM-WP(C) Production O&amp;M 2010GRC As-Filed 4 2_Sheet3" xfId="4679"/>
    <cellStyle name="_DEM-WP(C) Colstrip FOR_DEM-WP(C) Production O&amp;M 2010GRC As-Filed 4_Sheet3" xfId="4680"/>
    <cellStyle name="_DEM-WP(C) Colstrip FOR_DEM-WP(C) Production O&amp;M 2010GRC As-Filed 5" xfId="4681"/>
    <cellStyle name="_DEM-WP(C) Colstrip FOR_DEM-WP(C) Production O&amp;M 2010GRC As-Filed 5 2" xfId="4682"/>
    <cellStyle name="_DEM-WP(C) Colstrip FOR_DEM-WP(C) Production O&amp;M 2010GRC As-Filed 5 2_Sheet3" xfId="4683"/>
    <cellStyle name="_DEM-WP(C) Colstrip FOR_DEM-WP(C) Production O&amp;M 2010GRC As-Filed 5_Sheet3" xfId="4684"/>
    <cellStyle name="_DEM-WP(C) Colstrip FOR_DEM-WP(C) Production O&amp;M 2010GRC As-Filed 6" xfId="4685"/>
    <cellStyle name="_DEM-WP(C) Colstrip FOR_DEM-WP(C) Production O&amp;M 2010GRC As-Filed 6 2" xfId="4686"/>
    <cellStyle name="_DEM-WP(C) Colstrip FOR_DEM-WP(C) Production O&amp;M 2010GRC As-Filed 6 2_Sheet3" xfId="4687"/>
    <cellStyle name="_DEM-WP(C) Colstrip FOR_DEM-WP(C) Production O&amp;M 2010GRC As-Filed 6_Sheet3" xfId="4688"/>
    <cellStyle name="_DEM-WP(C) Colstrip FOR_DEM-WP(C) Production O&amp;M 2010GRC As-Filed_Sheet3" xfId="4689"/>
    <cellStyle name="_DEM-WP(C) Colstrip FOR_Electric Rev Req Model (2009 GRC) Rebuttal" xfId="4690"/>
    <cellStyle name="_DEM-WP(C) Colstrip FOR_Electric Rev Req Model (2009 GRC) Rebuttal 2" xfId="4691"/>
    <cellStyle name="_DEM-WP(C) Colstrip FOR_Electric Rev Req Model (2009 GRC) Rebuttal 2_Sheet3" xfId="4692"/>
    <cellStyle name="_DEM-WP(C) Colstrip FOR_Electric Rev Req Model (2009 GRC) Rebuttal REmoval of New  WH Solar AdjustMI" xfId="4693"/>
    <cellStyle name="_DEM-WP(C) Colstrip FOR_Electric Rev Req Model (2009 GRC) Rebuttal REmoval of New  WH Solar AdjustMI 2" xfId="4694"/>
    <cellStyle name="_DEM-WP(C) Colstrip FOR_Electric Rev Req Model (2009 GRC) Rebuttal REmoval of New  WH Solar AdjustMI 2 2" xfId="4695"/>
    <cellStyle name="_DEM-WP(C) Colstrip FOR_Electric Rev Req Model (2009 GRC) Rebuttal REmoval of New  WH Solar AdjustMI 2 2_Sheet3" xfId="4696"/>
    <cellStyle name="_DEM-WP(C) Colstrip FOR_Electric Rev Req Model (2009 GRC) Rebuttal REmoval of New  WH Solar AdjustMI 2_Sheet3" xfId="4697"/>
    <cellStyle name="_DEM-WP(C) Colstrip FOR_Electric Rev Req Model (2009 GRC) Rebuttal REmoval of New  WH Solar AdjustMI 3" xfId="4698"/>
    <cellStyle name="_DEM-WP(C) Colstrip FOR_Electric Rev Req Model (2009 GRC) Rebuttal REmoval of New  WH Solar AdjustMI 3_Sheet3" xfId="4699"/>
    <cellStyle name="_DEM-WP(C) Colstrip FOR_Electric Rev Req Model (2009 GRC) Rebuttal REmoval of New  WH Solar AdjustMI_DEM-WP(C) ENERG10C--ctn Mid-C_042010 2010GRC" xfId="4700"/>
    <cellStyle name="_DEM-WP(C) Colstrip FOR_Electric Rev Req Model (2009 GRC) Rebuttal REmoval of New  WH Solar AdjustMI_DEM-WP(C) ENERG10C--ctn Mid-C_042010 2010GRC_Sheet3" xfId="4701"/>
    <cellStyle name="_DEM-WP(C) Colstrip FOR_Electric Rev Req Model (2009 GRC) Rebuttal REmoval of New  WH Solar AdjustMI_Sheet3" xfId="4702"/>
    <cellStyle name="_DEM-WP(C) Colstrip FOR_Electric Rev Req Model (2009 GRC) Rebuttal_Sheet3" xfId="4703"/>
    <cellStyle name="_DEM-WP(C) Colstrip FOR_Electric Rev Req Model (2009 GRC) Revised 01-18-2010" xfId="4704"/>
    <cellStyle name="_DEM-WP(C) Colstrip FOR_Electric Rev Req Model (2009 GRC) Revised 01-18-2010 2" xfId="4705"/>
    <cellStyle name="_DEM-WP(C) Colstrip FOR_Electric Rev Req Model (2009 GRC) Revised 01-18-2010 2 2" xfId="4706"/>
    <cellStyle name="_DEM-WP(C) Colstrip FOR_Electric Rev Req Model (2009 GRC) Revised 01-18-2010 2 2_Sheet3" xfId="4707"/>
    <cellStyle name="_DEM-WP(C) Colstrip FOR_Electric Rev Req Model (2009 GRC) Revised 01-18-2010 2_Sheet3" xfId="4708"/>
    <cellStyle name="_DEM-WP(C) Colstrip FOR_Electric Rev Req Model (2009 GRC) Revised 01-18-2010 3" xfId="4709"/>
    <cellStyle name="_DEM-WP(C) Colstrip FOR_Electric Rev Req Model (2009 GRC) Revised 01-18-2010 3_Sheet3" xfId="4710"/>
    <cellStyle name="_DEM-WP(C) Colstrip FOR_Electric Rev Req Model (2009 GRC) Revised 01-18-2010_DEM-WP(C) ENERG10C--ctn Mid-C_042010 2010GRC" xfId="4711"/>
    <cellStyle name="_DEM-WP(C) Colstrip FOR_Electric Rev Req Model (2009 GRC) Revised 01-18-2010_DEM-WP(C) ENERG10C--ctn Mid-C_042010 2010GRC_Sheet3" xfId="4712"/>
    <cellStyle name="_DEM-WP(C) Colstrip FOR_Electric Rev Req Model (2009 GRC) Revised 01-18-2010_Sheet3" xfId="4713"/>
    <cellStyle name="_DEM-WP(C) Colstrip FOR_Final Order Electric EXHIBIT A-1" xfId="4714"/>
    <cellStyle name="_DEM-WP(C) Colstrip FOR_Final Order Electric EXHIBIT A-1 2" xfId="4715"/>
    <cellStyle name="_DEM-WP(C) Colstrip FOR_Final Order Electric EXHIBIT A-1 2_Sheet3" xfId="4716"/>
    <cellStyle name="_DEM-WP(C) Colstrip FOR_Final Order Electric EXHIBIT A-1_Sheet3" xfId="4717"/>
    <cellStyle name="_DEM-WP(C) Colstrip FOR_Rebuttal Power Costs" xfId="4718"/>
    <cellStyle name="_DEM-WP(C) Colstrip FOR_Rebuttal Power Costs 2" xfId="4719"/>
    <cellStyle name="_DEM-WP(C) Colstrip FOR_Rebuttal Power Costs 2 2" xfId="4720"/>
    <cellStyle name="_DEM-WP(C) Colstrip FOR_Rebuttal Power Costs 2 2_Sheet3" xfId="4721"/>
    <cellStyle name="_DEM-WP(C) Colstrip FOR_Rebuttal Power Costs 2_Sheet3" xfId="4722"/>
    <cellStyle name="_DEM-WP(C) Colstrip FOR_Rebuttal Power Costs 3" xfId="4723"/>
    <cellStyle name="_DEM-WP(C) Colstrip FOR_Rebuttal Power Costs 3_Sheet3" xfId="4724"/>
    <cellStyle name="_DEM-WP(C) Colstrip FOR_Rebuttal Power Costs_Adj Bench DR 3 for Initial Briefs (Electric)" xfId="4725"/>
    <cellStyle name="_DEM-WP(C) Colstrip FOR_Rebuttal Power Costs_Adj Bench DR 3 for Initial Briefs (Electric) 2" xfId="4726"/>
    <cellStyle name="_DEM-WP(C) Colstrip FOR_Rebuttal Power Costs_Adj Bench DR 3 for Initial Briefs (Electric) 2 2" xfId="4727"/>
    <cellStyle name="_DEM-WP(C) Colstrip FOR_Rebuttal Power Costs_Adj Bench DR 3 for Initial Briefs (Electric) 2 2_Sheet3" xfId="4728"/>
    <cellStyle name="_DEM-WP(C) Colstrip FOR_Rebuttal Power Costs_Adj Bench DR 3 for Initial Briefs (Electric) 2_Sheet3" xfId="4729"/>
    <cellStyle name="_DEM-WP(C) Colstrip FOR_Rebuttal Power Costs_Adj Bench DR 3 for Initial Briefs (Electric) 3" xfId="4730"/>
    <cellStyle name="_DEM-WP(C) Colstrip FOR_Rebuttal Power Costs_Adj Bench DR 3 for Initial Briefs (Electric) 3_Sheet3" xfId="4731"/>
    <cellStyle name="_DEM-WP(C) Colstrip FOR_Rebuttal Power Costs_Adj Bench DR 3 for Initial Briefs (Electric)_DEM-WP(C) ENERG10C--ctn Mid-C_042010 2010GRC" xfId="4732"/>
    <cellStyle name="_DEM-WP(C) Colstrip FOR_Rebuttal Power Costs_Adj Bench DR 3 for Initial Briefs (Electric)_DEM-WP(C) ENERG10C--ctn Mid-C_042010 2010GRC_Sheet3" xfId="4733"/>
    <cellStyle name="_DEM-WP(C) Colstrip FOR_Rebuttal Power Costs_Adj Bench DR 3 for Initial Briefs (Electric)_Sheet3" xfId="4734"/>
    <cellStyle name="_DEM-WP(C) Colstrip FOR_Rebuttal Power Costs_DEM-WP(C) ENERG10C--ctn Mid-C_042010 2010GRC" xfId="4735"/>
    <cellStyle name="_DEM-WP(C) Colstrip FOR_Rebuttal Power Costs_DEM-WP(C) ENERG10C--ctn Mid-C_042010 2010GRC_Sheet3" xfId="4736"/>
    <cellStyle name="_DEM-WP(C) Colstrip FOR_Rebuttal Power Costs_Electric Rev Req Model (2009 GRC) Rebuttal" xfId="4737"/>
    <cellStyle name="_DEM-WP(C) Colstrip FOR_Rebuttal Power Costs_Electric Rev Req Model (2009 GRC) Rebuttal 2" xfId="4738"/>
    <cellStyle name="_DEM-WP(C) Colstrip FOR_Rebuttal Power Costs_Electric Rev Req Model (2009 GRC) Rebuttal 2_Sheet3" xfId="4739"/>
    <cellStyle name="_DEM-WP(C) Colstrip FOR_Rebuttal Power Costs_Electric Rev Req Model (2009 GRC) Rebuttal REmoval of New  WH Solar AdjustMI" xfId="4740"/>
    <cellStyle name="_DEM-WP(C) Colstrip FOR_Rebuttal Power Costs_Electric Rev Req Model (2009 GRC) Rebuttal REmoval of New  WH Solar AdjustMI 2" xfId="4741"/>
    <cellStyle name="_DEM-WP(C) Colstrip FOR_Rebuttal Power Costs_Electric Rev Req Model (2009 GRC) Rebuttal REmoval of New  WH Solar AdjustMI 2 2" xfId="4742"/>
    <cellStyle name="_DEM-WP(C) Colstrip FOR_Rebuttal Power Costs_Electric Rev Req Model (2009 GRC) Rebuttal REmoval of New  WH Solar AdjustMI 2 2_Sheet3" xfId="4743"/>
    <cellStyle name="_DEM-WP(C) Colstrip FOR_Rebuttal Power Costs_Electric Rev Req Model (2009 GRC) Rebuttal REmoval of New  WH Solar AdjustMI 2_Sheet3" xfId="4744"/>
    <cellStyle name="_DEM-WP(C) Colstrip FOR_Rebuttal Power Costs_Electric Rev Req Model (2009 GRC) Rebuttal REmoval of New  WH Solar AdjustMI 3" xfId="4745"/>
    <cellStyle name="_DEM-WP(C) Colstrip FOR_Rebuttal Power Costs_Electric Rev Req Model (2009 GRC) Rebuttal REmoval of New  WH Solar AdjustMI 3_Sheet3" xfId="4746"/>
    <cellStyle name="_DEM-WP(C) Colstrip FOR_Rebuttal Power Costs_Electric Rev Req Model (2009 GRC) Rebuttal REmoval of New  WH Solar AdjustMI_DEM-WP(C) ENERG10C--ctn Mid-C_042010 2010GRC" xfId="4747"/>
    <cellStyle name="_DEM-WP(C) Colstrip FOR_Rebuttal Power Costs_Electric Rev Req Model (2009 GRC) Rebuttal REmoval of New  WH Solar AdjustMI_DEM-WP(C) ENERG10C--ctn Mid-C_042010 2010GRC_Sheet3" xfId="4748"/>
    <cellStyle name="_DEM-WP(C) Colstrip FOR_Rebuttal Power Costs_Electric Rev Req Model (2009 GRC) Rebuttal REmoval of New  WH Solar AdjustMI_Sheet3" xfId="4749"/>
    <cellStyle name="_DEM-WP(C) Colstrip FOR_Rebuttal Power Costs_Electric Rev Req Model (2009 GRC) Rebuttal_Sheet3" xfId="4750"/>
    <cellStyle name="_DEM-WP(C) Colstrip FOR_Rebuttal Power Costs_Electric Rev Req Model (2009 GRC) Revised 01-18-2010" xfId="4751"/>
    <cellStyle name="_DEM-WP(C) Colstrip FOR_Rebuttal Power Costs_Electric Rev Req Model (2009 GRC) Revised 01-18-2010 2" xfId="4752"/>
    <cellStyle name="_DEM-WP(C) Colstrip FOR_Rebuttal Power Costs_Electric Rev Req Model (2009 GRC) Revised 01-18-2010 2 2" xfId="4753"/>
    <cellStyle name="_DEM-WP(C) Colstrip FOR_Rebuttal Power Costs_Electric Rev Req Model (2009 GRC) Revised 01-18-2010 2 2_Sheet3" xfId="4754"/>
    <cellStyle name="_DEM-WP(C) Colstrip FOR_Rebuttal Power Costs_Electric Rev Req Model (2009 GRC) Revised 01-18-2010 2_Sheet3" xfId="4755"/>
    <cellStyle name="_DEM-WP(C) Colstrip FOR_Rebuttal Power Costs_Electric Rev Req Model (2009 GRC) Revised 01-18-2010 3" xfId="4756"/>
    <cellStyle name="_DEM-WP(C) Colstrip FOR_Rebuttal Power Costs_Electric Rev Req Model (2009 GRC) Revised 01-18-2010 3_Sheet3" xfId="4757"/>
    <cellStyle name="_DEM-WP(C) Colstrip FOR_Rebuttal Power Costs_Electric Rev Req Model (2009 GRC) Revised 01-18-2010_DEM-WP(C) ENERG10C--ctn Mid-C_042010 2010GRC" xfId="4758"/>
    <cellStyle name="_DEM-WP(C) Colstrip FOR_Rebuttal Power Costs_Electric Rev Req Model (2009 GRC) Revised 01-18-2010_DEM-WP(C) ENERG10C--ctn Mid-C_042010 2010GRC_Sheet3" xfId="4759"/>
    <cellStyle name="_DEM-WP(C) Colstrip FOR_Rebuttal Power Costs_Electric Rev Req Model (2009 GRC) Revised 01-18-2010_Sheet3" xfId="4760"/>
    <cellStyle name="_DEM-WP(C) Colstrip FOR_Rebuttal Power Costs_Final Order Electric EXHIBIT A-1" xfId="4761"/>
    <cellStyle name="_DEM-WP(C) Colstrip FOR_Rebuttal Power Costs_Final Order Electric EXHIBIT A-1 2" xfId="4762"/>
    <cellStyle name="_DEM-WP(C) Colstrip FOR_Rebuttal Power Costs_Final Order Electric EXHIBIT A-1 2_Sheet3" xfId="4763"/>
    <cellStyle name="_DEM-WP(C) Colstrip FOR_Rebuttal Power Costs_Final Order Electric EXHIBIT A-1_Sheet3" xfId="4764"/>
    <cellStyle name="_DEM-WP(C) Colstrip FOR_Rebuttal Power Costs_Sheet3" xfId="4765"/>
    <cellStyle name="_DEM-WP(C) Colstrip FOR_Sheet3" xfId="4766"/>
    <cellStyle name="_DEM-WP(C) Colstrip FOR_TENASKA REGULATORY ASSET" xfId="4767"/>
    <cellStyle name="_DEM-WP(C) Colstrip FOR_TENASKA REGULATORY ASSET 2" xfId="4768"/>
    <cellStyle name="_DEM-WP(C) Colstrip FOR_TENASKA REGULATORY ASSET 2_Sheet3" xfId="4769"/>
    <cellStyle name="_DEM-WP(C) Colstrip FOR_TENASKA REGULATORY ASSET_Sheet3" xfId="4770"/>
    <cellStyle name="_DEM-WP(C) Costs not in AURORA 2006GRC" xfId="4771"/>
    <cellStyle name="_DEM-WP(C) Costs not in AURORA 2006GRC 2" xfId="4772"/>
    <cellStyle name="_DEM-WP(C) Costs not in AURORA 2006GRC 2 2" xfId="4773"/>
    <cellStyle name="_DEM-WP(C) Costs not in AURORA 2006GRC 2 2 2" xfId="4774"/>
    <cellStyle name="_DEM-WP(C) Costs not in AURORA 2006GRC 2 2 2_Sheet3" xfId="4775"/>
    <cellStyle name="_DEM-WP(C) Costs not in AURORA 2006GRC 2 2_Sheet3" xfId="4776"/>
    <cellStyle name="_DEM-WP(C) Costs not in AURORA 2006GRC 2 3" xfId="4777"/>
    <cellStyle name="_DEM-WP(C) Costs not in AURORA 2006GRC 2 3_Sheet3" xfId="4778"/>
    <cellStyle name="_DEM-WP(C) Costs not in AURORA 2006GRC 2_Sheet3" xfId="4779"/>
    <cellStyle name="_DEM-WP(C) Costs not in AURORA 2006GRC 3" xfId="4780"/>
    <cellStyle name="_DEM-WP(C) Costs not in AURORA 2006GRC 3 2" xfId="4781"/>
    <cellStyle name="_DEM-WP(C) Costs not in AURORA 2006GRC 3 2_Sheet3" xfId="4782"/>
    <cellStyle name="_DEM-WP(C) Costs not in AURORA 2006GRC 3_Sheet3" xfId="4783"/>
    <cellStyle name="_DEM-WP(C) Costs not in AURORA 2006GRC 4" xfId="4784"/>
    <cellStyle name="_DEM-WP(C) Costs not in AURORA 2006GRC 4 2" xfId="4785"/>
    <cellStyle name="_DEM-WP(C) Costs not in AURORA 2006GRC 4 2_Sheet3" xfId="4786"/>
    <cellStyle name="_DEM-WP(C) Costs not in AURORA 2006GRC 4 3" xfId="4787"/>
    <cellStyle name="_DEM-WP(C) Costs not in AURORA 2006GRC 4 3_Sheet3" xfId="4788"/>
    <cellStyle name="_DEM-WP(C) Costs not in AURORA 2006GRC 4_Sheet3" xfId="4789"/>
    <cellStyle name="_DEM-WP(C) Costs not in AURORA 2006GRC 5" xfId="4790"/>
    <cellStyle name="_DEM-WP(C) Costs not in AURORA 2006GRC 5 2" xfId="4791"/>
    <cellStyle name="_DEM-WP(C) Costs not in AURORA 2006GRC 5 2_Sheet3" xfId="4792"/>
    <cellStyle name="_DEM-WP(C) Costs not in AURORA 2006GRC 5_Sheet3" xfId="4793"/>
    <cellStyle name="_DEM-WP(C) Costs not in AURORA 2006GRC 6" xfId="4794"/>
    <cellStyle name="_DEM-WP(C) Costs not in AURORA 2006GRC 6 2" xfId="4795"/>
    <cellStyle name="_DEM-WP(C) Costs not in AURORA 2006GRC 6 2_Sheet3" xfId="4796"/>
    <cellStyle name="_DEM-WP(C) Costs not in AURORA 2006GRC 6_Sheet3" xfId="4797"/>
    <cellStyle name="_DEM-WP(C) Costs not in AURORA 2006GRC 7" xfId="4798"/>
    <cellStyle name="_DEM-WP(C) Costs not in AURORA 2006GRC 7 2" xfId="4799"/>
    <cellStyle name="_DEM-WP(C) Costs not in AURORA 2006GRC 7 2_Sheet3" xfId="4800"/>
    <cellStyle name="_DEM-WP(C) Costs not in AURORA 2006GRC 7_Sheet3" xfId="4801"/>
    <cellStyle name="_DEM-WP(C) Costs not in AURORA 2006GRC_(C) WHE Proforma with ITC cash grant 10 Yr Amort_for deferral_102809" xfId="4802"/>
    <cellStyle name="_DEM-WP(C) Costs not in AURORA 2006GRC_(C) WHE Proforma with ITC cash grant 10 Yr Amort_for deferral_102809 2" xfId="4803"/>
    <cellStyle name="_DEM-WP(C) Costs not in AURORA 2006GRC_(C) WHE Proforma with ITC cash grant 10 Yr Amort_for deferral_102809 2 2" xfId="4804"/>
    <cellStyle name="_DEM-WP(C) Costs not in AURORA 2006GRC_(C) WHE Proforma with ITC cash grant 10 Yr Amort_for deferral_102809 2 2_Sheet3" xfId="4805"/>
    <cellStyle name="_DEM-WP(C) Costs not in AURORA 2006GRC_(C) WHE Proforma with ITC cash grant 10 Yr Amort_for deferral_102809 2_Sheet3" xfId="4806"/>
    <cellStyle name="_DEM-WP(C) Costs not in AURORA 2006GRC_(C) WHE Proforma with ITC cash grant 10 Yr Amort_for deferral_102809 3" xfId="4807"/>
    <cellStyle name="_DEM-WP(C) Costs not in AURORA 2006GRC_(C) WHE Proforma with ITC cash grant 10 Yr Amort_for deferral_102809 3_Sheet3" xfId="4808"/>
    <cellStyle name="_DEM-WP(C) Costs not in AURORA 2006GRC_(C) WHE Proforma with ITC cash grant 10 Yr Amort_for deferral_102809_16.07E Wild Horse Wind Expansionwrkingfile" xfId="4809"/>
    <cellStyle name="_DEM-WP(C) Costs not in AURORA 2006GRC_(C) WHE Proforma with ITC cash grant 10 Yr Amort_for deferral_102809_16.07E Wild Horse Wind Expansionwrkingfile 2" xfId="4810"/>
    <cellStyle name="_DEM-WP(C) Costs not in AURORA 2006GRC_(C) WHE Proforma with ITC cash grant 10 Yr Amort_for deferral_102809_16.07E Wild Horse Wind Expansionwrkingfile 2 2" xfId="4811"/>
    <cellStyle name="_DEM-WP(C) Costs not in AURORA 2006GRC_(C) WHE Proforma with ITC cash grant 10 Yr Amort_for deferral_102809_16.07E Wild Horse Wind Expansionwrkingfile 2 2_Sheet3" xfId="4812"/>
    <cellStyle name="_DEM-WP(C) Costs not in AURORA 2006GRC_(C) WHE Proforma with ITC cash grant 10 Yr Amort_for deferral_102809_16.07E Wild Horse Wind Expansionwrkingfile 2_Sheet3" xfId="4813"/>
    <cellStyle name="_DEM-WP(C) Costs not in AURORA 2006GRC_(C) WHE Proforma with ITC cash grant 10 Yr Amort_for deferral_102809_16.07E Wild Horse Wind Expansionwrkingfile 3" xfId="4814"/>
    <cellStyle name="_DEM-WP(C) Costs not in AURORA 2006GRC_(C) WHE Proforma with ITC cash grant 10 Yr Amort_for deferral_102809_16.07E Wild Horse Wind Expansionwrkingfile 3_Sheet3" xfId="4815"/>
    <cellStyle name="_DEM-WP(C) Costs not in AURORA 2006GRC_(C) WHE Proforma with ITC cash grant 10 Yr Amort_for deferral_102809_16.07E Wild Horse Wind Expansionwrkingfile SF" xfId="4816"/>
    <cellStyle name="_DEM-WP(C) Costs not in AURORA 2006GRC_(C) WHE Proforma with ITC cash grant 10 Yr Amort_for deferral_102809_16.07E Wild Horse Wind Expansionwrkingfile SF 2" xfId="4817"/>
    <cellStyle name="_DEM-WP(C) Costs not in AURORA 2006GRC_(C) WHE Proforma with ITC cash grant 10 Yr Amort_for deferral_102809_16.07E Wild Horse Wind Expansionwrkingfile SF 2 2" xfId="4818"/>
    <cellStyle name="_DEM-WP(C) Costs not in AURORA 2006GRC_(C) WHE Proforma with ITC cash grant 10 Yr Amort_for deferral_102809_16.07E Wild Horse Wind Expansionwrkingfile SF 2 2_Sheet3" xfId="4819"/>
    <cellStyle name="_DEM-WP(C) Costs not in AURORA 2006GRC_(C) WHE Proforma with ITC cash grant 10 Yr Amort_for deferral_102809_16.07E Wild Horse Wind Expansionwrkingfile SF 2_Sheet3" xfId="4820"/>
    <cellStyle name="_DEM-WP(C) Costs not in AURORA 2006GRC_(C) WHE Proforma with ITC cash grant 10 Yr Amort_for deferral_102809_16.07E Wild Horse Wind Expansionwrkingfile SF 3" xfId="4821"/>
    <cellStyle name="_DEM-WP(C) Costs not in AURORA 2006GRC_(C) WHE Proforma with ITC cash grant 10 Yr Amort_for deferral_102809_16.07E Wild Horse Wind Expansionwrkingfile SF 3_Sheet3" xfId="4822"/>
    <cellStyle name="_DEM-WP(C) Costs not in AURORA 2006GRC_(C) WHE Proforma with ITC cash grant 10 Yr Amort_for deferral_102809_16.07E Wild Horse Wind Expansionwrkingfile SF_DEM-WP(C) ENERG10C--ctn Mid-C_042010 2010GRC" xfId="4823"/>
    <cellStyle name="_DEM-WP(C) Costs not in AURORA 2006GRC_(C) WHE Proforma with ITC cash grant 10 Yr Amort_for deferral_102809_16.07E Wild Horse Wind Expansionwrkingfile SF_DEM-WP(C) ENERG10C--ctn Mid-C_042010 2010GRC_Sheet3" xfId="4824"/>
    <cellStyle name="_DEM-WP(C) Costs not in AURORA 2006GRC_(C) WHE Proforma with ITC cash grant 10 Yr Amort_for deferral_102809_16.07E Wild Horse Wind Expansionwrkingfile SF_Sheet3" xfId="4825"/>
    <cellStyle name="_DEM-WP(C) Costs not in AURORA 2006GRC_(C) WHE Proforma with ITC cash grant 10 Yr Amort_for deferral_102809_16.07E Wild Horse Wind Expansionwrkingfile_DEM-WP(C) ENERG10C--ctn Mid-C_042010 2010GRC" xfId="4826"/>
    <cellStyle name="_DEM-WP(C) Costs not in AURORA 2006GRC_(C) WHE Proforma with ITC cash grant 10 Yr Amort_for deferral_102809_16.07E Wild Horse Wind Expansionwrkingfile_DEM-WP(C) ENERG10C--ctn Mid-C_042010 2010GRC_Sheet3" xfId="4827"/>
    <cellStyle name="_DEM-WP(C) Costs not in AURORA 2006GRC_(C) WHE Proforma with ITC cash grant 10 Yr Amort_for deferral_102809_16.07E Wild Horse Wind Expansionwrkingfile_Sheet3" xfId="4828"/>
    <cellStyle name="_DEM-WP(C) Costs not in AURORA 2006GRC_(C) WHE Proforma with ITC cash grant 10 Yr Amort_for deferral_102809_16.37E Wild Horse Expansion DeferralRevwrkingfile SF" xfId="4829"/>
    <cellStyle name="_DEM-WP(C) Costs not in AURORA 2006GRC_(C) WHE Proforma with ITC cash grant 10 Yr Amort_for deferral_102809_16.37E Wild Horse Expansion DeferralRevwrkingfile SF 2" xfId="4830"/>
    <cellStyle name="_DEM-WP(C) Costs not in AURORA 2006GRC_(C) WHE Proforma with ITC cash grant 10 Yr Amort_for deferral_102809_16.37E Wild Horse Expansion DeferralRevwrkingfile SF 2 2" xfId="4831"/>
    <cellStyle name="_DEM-WP(C) Costs not in AURORA 2006GRC_(C) WHE Proforma with ITC cash grant 10 Yr Amort_for deferral_102809_16.37E Wild Horse Expansion DeferralRevwrkingfile SF 2 2_Sheet3" xfId="4832"/>
    <cellStyle name="_DEM-WP(C) Costs not in AURORA 2006GRC_(C) WHE Proforma with ITC cash grant 10 Yr Amort_for deferral_102809_16.37E Wild Horse Expansion DeferralRevwrkingfile SF 2_Sheet3" xfId="4833"/>
    <cellStyle name="_DEM-WP(C) Costs not in AURORA 2006GRC_(C) WHE Proforma with ITC cash grant 10 Yr Amort_for deferral_102809_16.37E Wild Horse Expansion DeferralRevwrkingfile SF 3" xfId="4834"/>
    <cellStyle name="_DEM-WP(C) Costs not in AURORA 2006GRC_(C) WHE Proforma with ITC cash grant 10 Yr Amort_for deferral_102809_16.37E Wild Horse Expansion DeferralRevwrkingfile SF 3_Sheet3" xfId="4835"/>
    <cellStyle name="_DEM-WP(C) Costs not in AURORA 2006GRC_(C) WHE Proforma with ITC cash grant 10 Yr Amort_for deferral_102809_16.37E Wild Horse Expansion DeferralRevwrkingfile SF_DEM-WP(C) ENERG10C--ctn Mid-C_042010 2010GRC" xfId="4836"/>
    <cellStyle name="_DEM-WP(C) Costs not in AURORA 2006GRC_(C) WHE Proforma with ITC cash grant 10 Yr Amort_for deferral_102809_16.37E Wild Horse Expansion DeferralRevwrkingfile SF_DEM-WP(C) ENERG10C--ctn Mid-C_042010 2010GRC_Sheet3" xfId="4837"/>
    <cellStyle name="_DEM-WP(C) Costs not in AURORA 2006GRC_(C) WHE Proforma with ITC cash grant 10 Yr Amort_for deferral_102809_16.37E Wild Horse Expansion DeferralRevwrkingfile SF_Sheet3" xfId="4838"/>
    <cellStyle name="_DEM-WP(C) Costs not in AURORA 2006GRC_(C) WHE Proforma with ITC cash grant 10 Yr Amort_for deferral_102809_DEM-WP(C) ENERG10C--ctn Mid-C_042010 2010GRC" xfId="4839"/>
    <cellStyle name="_DEM-WP(C) Costs not in AURORA 2006GRC_(C) WHE Proforma with ITC cash grant 10 Yr Amort_for deferral_102809_DEM-WP(C) ENERG10C--ctn Mid-C_042010 2010GRC_Sheet3" xfId="4840"/>
    <cellStyle name="_DEM-WP(C) Costs not in AURORA 2006GRC_(C) WHE Proforma with ITC cash grant 10 Yr Amort_for deferral_102809_Sheet3" xfId="4841"/>
    <cellStyle name="_DEM-WP(C) Costs not in AURORA 2006GRC_(C) WHE Proforma with ITC cash grant 10 Yr Amort_for rebuttal_120709" xfId="4842"/>
    <cellStyle name="_DEM-WP(C) Costs not in AURORA 2006GRC_(C) WHE Proforma with ITC cash grant 10 Yr Amort_for rebuttal_120709 2" xfId="4843"/>
    <cellStyle name="_DEM-WP(C) Costs not in AURORA 2006GRC_(C) WHE Proforma with ITC cash grant 10 Yr Amort_for rebuttal_120709 2 2" xfId="4844"/>
    <cellStyle name="_DEM-WP(C) Costs not in AURORA 2006GRC_(C) WHE Proforma with ITC cash grant 10 Yr Amort_for rebuttal_120709 2 2_Sheet3" xfId="4845"/>
    <cellStyle name="_DEM-WP(C) Costs not in AURORA 2006GRC_(C) WHE Proforma with ITC cash grant 10 Yr Amort_for rebuttal_120709 2_Sheet3" xfId="4846"/>
    <cellStyle name="_DEM-WP(C) Costs not in AURORA 2006GRC_(C) WHE Proforma with ITC cash grant 10 Yr Amort_for rebuttal_120709 3" xfId="4847"/>
    <cellStyle name="_DEM-WP(C) Costs not in AURORA 2006GRC_(C) WHE Proforma with ITC cash grant 10 Yr Amort_for rebuttal_120709 3_Sheet3" xfId="4848"/>
    <cellStyle name="_DEM-WP(C) Costs not in AURORA 2006GRC_(C) WHE Proforma with ITC cash grant 10 Yr Amort_for rebuttal_120709_DEM-WP(C) ENERG10C--ctn Mid-C_042010 2010GRC" xfId="4849"/>
    <cellStyle name="_DEM-WP(C) Costs not in AURORA 2006GRC_(C) WHE Proforma with ITC cash grant 10 Yr Amort_for rebuttal_120709_DEM-WP(C) ENERG10C--ctn Mid-C_042010 2010GRC_Sheet3" xfId="4850"/>
    <cellStyle name="_DEM-WP(C) Costs not in AURORA 2006GRC_(C) WHE Proforma with ITC cash grant 10 Yr Amort_for rebuttal_120709_Sheet3" xfId="4851"/>
    <cellStyle name="_DEM-WP(C) Costs not in AURORA 2006GRC_04.07E Wild Horse Wind Expansion" xfId="4852"/>
    <cellStyle name="_DEM-WP(C) Costs not in AURORA 2006GRC_04.07E Wild Horse Wind Expansion 2" xfId="4853"/>
    <cellStyle name="_DEM-WP(C) Costs not in AURORA 2006GRC_04.07E Wild Horse Wind Expansion 2 2" xfId="4854"/>
    <cellStyle name="_DEM-WP(C) Costs not in AURORA 2006GRC_04.07E Wild Horse Wind Expansion 2 2_Sheet3" xfId="4855"/>
    <cellStyle name="_DEM-WP(C) Costs not in AURORA 2006GRC_04.07E Wild Horse Wind Expansion 2_Sheet3" xfId="4856"/>
    <cellStyle name="_DEM-WP(C) Costs not in AURORA 2006GRC_04.07E Wild Horse Wind Expansion 3" xfId="4857"/>
    <cellStyle name="_DEM-WP(C) Costs not in AURORA 2006GRC_04.07E Wild Horse Wind Expansion 3_Sheet3" xfId="4858"/>
    <cellStyle name="_DEM-WP(C) Costs not in AURORA 2006GRC_04.07E Wild Horse Wind Expansion_16.07E Wild Horse Wind Expansionwrkingfile" xfId="4859"/>
    <cellStyle name="_DEM-WP(C) Costs not in AURORA 2006GRC_04.07E Wild Horse Wind Expansion_16.07E Wild Horse Wind Expansionwrkingfile 2" xfId="4860"/>
    <cellStyle name="_DEM-WP(C) Costs not in AURORA 2006GRC_04.07E Wild Horse Wind Expansion_16.07E Wild Horse Wind Expansionwrkingfile 2 2" xfId="4861"/>
    <cellStyle name="_DEM-WP(C) Costs not in AURORA 2006GRC_04.07E Wild Horse Wind Expansion_16.07E Wild Horse Wind Expansionwrkingfile 2 2_Sheet3" xfId="4862"/>
    <cellStyle name="_DEM-WP(C) Costs not in AURORA 2006GRC_04.07E Wild Horse Wind Expansion_16.07E Wild Horse Wind Expansionwrkingfile 2_Sheet3" xfId="4863"/>
    <cellStyle name="_DEM-WP(C) Costs not in AURORA 2006GRC_04.07E Wild Horse Wind Expansion_16.07E Wild Horse Wind Expansionwrkingfile 3" xfId="4864"/>
    <cellStyle name="_DEM-WP(C) Costs not in AURORA 2006GRC_04.07E Wild Horse Wind Expansion_16.07E Wild Horse Wind Expansionwrkingfile 3_Sheet3" xfId="4865"/>
    <cellStyle name="_DEM-WP(C) Costs not in AURORA 2006GRC_04.07E Wild Horse Wind Expansion_16.07E Wild Horse Wind Expansionwrkingfile SF" xfId="4866"/>
    <cellStyle name="_DEM-WP(C) Costs not in AURORA 2006GRC_04.07E Wild Horse Wind Expansion_16.07E Wild Horse Wind Expansionwrkingfile SF 2" xfId="4867"/>
    <cellStyle name="_DEM-WP(C) Costs not in AURORA 2006GRC_04.07E Wild Horse Wind Expansion_16.07E Wild Horse Wind Expansionwrkingfile SF 2 2" xfId="4868"/>
    <cellStyle name="_DEM-WP(C) Costs not in AURORA 2006GRC_04.07E Wild Horse Wind Expansion_16.07E Wild Horse Wind Expansionwrkingfile SF 2 2_Sheet3" xfId="4869"/>
    <cellStyle name="_DEM-WP(C) Costs not in AURORA 2006GRC_04.07E Wild Horse Wind Expansion_16.07E Wild Horse Wind Expansionwrkingfile SF 2_Sheet3" xfId="4870"/>
    <cellStyle name="_DEM-WP(C) Costs not in AURORA 2006GRC_04.07E Wild Horse Wind Expansion_16.07E Wild Horse Wind Expansionwrkingfile SF 3" xfId="4871"/>
    <cellStyle name="_DEM-WP(C) Costs not in AURORA 2006GRC_04.07E Wild Horse Wind Expansion_16.07E Wild Horse Wind Expansionwrkingfile SF 3_Sheet3" xfId="4872"/>
    <cellStyle name="_DEM-WP(C) Costs not in AURORA 2006GRC_04.07E Wild Horse Wind Expansion_16.07E Wild Horse Wind Expansionwrkingfile SF_DEM-WP(C) ENERG10C--ctn Mid-C_042010 2010GRC" xfId="4873"/>
    <cellStyle name="_DEM-WP(C) Costs not in AURORA 2006GRC_04.07E Wild Horse Wind Expansion_16.07E Wild Horse Wind Expansionwrkingfile SF_DEM-WP(C) ENERG10C--ctn Mid-C_042010 2010GRC_Sheet3" xfId="4874"/>
    <cellStyle name="_DEM-WP(C) Costs not in AURORA 2006GRC_04.07E Wild Horse Wind Expansion_16.07E Wild Horse Wind Expansionwrkingfile SF_Sheet3" xfId="4875"/>
    <cellStyle name="_DEM-WP(C) Costs not in AURORA 2006GRC_04.07E Wild Horse Wind Expansion_16.07E Wild Horse Wind Expansionwrkingfile_DEM-WP(C) ENERG10C--ctn Mid-C_042010 2010GRC" xfId="4876"/>
    <cellStyle name="_DEM-WP(C) Costs not in AURORA 2006GRC_04.07E Wild Horse Wind Expansion_16.07E Wild Horse Wind Expansionwrkingfile_DEM-WP(C) ENERG10C--ctn Mid-C_042010 2010GRC_Sheet3" xfId="4877"/>
    <cellStyle name="_DEM-WP(C) Costs not in AURORA 2006GRC_04.07E Wild Horse Wind Expansion_16.07E Wild Horse Wind Expansionwrkingfile_Sheet3" xfId="4878"/>
    <cellStyle name="_DEM-WP(C) Costs not in AURORA 2006GRC_04.07E Wild Horse Wind Expansion_16.37E Wild Horse Expansion DeferralRevwrkingfile SF" xfId="4879"/>
    <cellStyle name="_DEM-WP(C) Costs not in AURORA 2006GRC_04.07E Wild Horse Wind Expansion_16.37E Wild Horse Expansion DeferralRevwrkingfile SF 2" xfId="4880"/>
    <cellStyle name="_DEM-WP(C) Costs not in AURORA 2006GRC_04.07E Wild Horse Wind Expansion_16.37E Wild Horse Expansion DeferralRevwrkingfile SF 2 2" xfId="4881"/>
    <cellStyle name="_DEM-WP(C) Costs not in AURORA 2006GRC_04.07E Wild Horse Wind Expansion_16.37E Wild Horse Expansion DeferralRevwrkingfile SF 2 2_Sheet3" xfId="4882"/>
    <cellStyle name="_DEM-WP(C) Costs not in AURORA 2006GRC_04.07E Wild Horse Wind Expansion_16.37E Wild Horse Expansion DeferralRevwrkingfile SF 2_Sheet3" xfId="4883"/>
    <cellStyle name="_DEM-WP(C) Costs not in AURORA 2006GRC_04.07E Wild Horse Wind Expansion_16.37E Wild Horse Expansion DeferralRevwrkingfile SF 3" xfId="4884"/>
    <cellStyle name="_DEM-WP(C) Costs not in AURORA 2006GRC_04.07E Wild Horse Wind Expansion_16.37E Wild Horse Expansion DeferralRevwrkingfile SF 3_Sheet3" xfId="4885"/>
    <cellStyle name="_DEM-WP(C) Costs not in AURORA 2006GRC_04.07E Wild Horse Wind Expansion_16.37E Wild Horse Expansion DeferralRevwrkingfile SF_DEM-WP(C) ENERG10C--ctn Mid-C_042010 2010GRC" xfId="4886"/>
    <cellStyle name="_DEM-WP(C) Costs not in AURORA 2006GRC_04.07E Wild Horse Wind Expansion_16.37E Wild Horse Expansion DeferralRevwrkingfile SF_DEM-WP(C) ENERG10C--ctn Mid-C_042010 2010GRC_Sheet3" xfId="4887"/>
    <cellStyle name="_DEM-WP(C) Costs not in AURORA 2006GRC_04.07E Wild Horse Wind Expansion_16.37E Wild Horse Expansion DeferralRevwrkingfile SF_Sheet3" xfId="4888"/>
    <cellStyle name="_DEM-WP(C) Costs not in AURORA 2006GRC_04.07E Wild Horse Wind Expansion_DEM-WP(C) ENERG10C--ctn Mid-C_042010 2010GRC" xfId="4889"/>
    <cellStyle name="_DEM-WP(C) Costs not in AURORA 2006GRC_04.07E Wild Horse Wind Expansion_DEM-WP(C) ENERG10C--ctn Mid-C_042010 2010GRC_Sheet3" xfId="4890"/>
    <cellStyle name="_DEM-WP(C) Costs not in AURORA 2006GRC_04.07E Wild Horse Wind Expansion_Sheet3" xfId="4891"/>
    <cellStyle name="_DEM-WP(C) Costs not in AURORA 2006GRC_16.07E Wild Horse Wind Expansionwrkingfile" xfId="4892"/>
    <cellStyle name="_DEM-WP(C) Costs not in AURORA 2006GRC_16.07E Wild Horse Wind Expansionwrkingfile 2" xfId="4893"/>
    <cellStyle name="_DEM-WP(C) Costs not in AURORA 2006GRC_16.07E Wild Horse Wind Expansionwrkingfile 2 2" xfId="4894"/>
    <cellStyle name="_DEM-WP(C) Costs not in AURORA 2006GRC_16.07E Wild Horse Wind Expansionwrkingfile 2 2_Sheet3" xfId="4895"/>
    <cellStyle name="_DEM-WP(C) Costs not in AURORA 2006GRC_16.07E Wild Horse Wind Expansionwrkingfile 2_Sheet3" xfId="4896"/>
    <cellStyle name="_DEM-WP(C) Costs not in AURORA 2006GRC_16.07E Wild Horse Wind Expansionwrkingfile 3" xfId="4897"/>
    <cellStyle name="_DEM-WP(C) Costs not in AURORA 2006GRC_16.07E Wild Horse Wind Expansionwrkingfile 3_Sheet3" xfId="4898"/>
    <cellStyle name="_DEM-WP(C) Costs not in AURORA 2006GRC_16.07E Wild Horse Wind Expansionwrkingfile SF" xfId="4899"/>
    <cellStyle name="_DEM-WP(C) Costs not in AURORA 2006GRC_16.07E Wild Horse Wind Expansionwrkingfile SF 2" xfId="4900"/>
    <cellStyle name="_DEM-WP(C) Costs not in AURORA 2006GRC_16.07E Wild Horse Wind Expansionwrkingfile SF 2 2" xfId="4901"/>
    <cellStyle name="_DEM-WP(C) Costs not in AURORA 2006GRC_16.07E Wild Horse Wind Expansionwrkingfile SF 2 2_Sheet3" xfId="4902"/>
    <cellStyle name="_DEM-WP(C) Costs not in AURORA 2006GRC_16.07E Wild Horse Wind Expansionwrkingfile SF 2_Sheet3" xfId="4903"/>
    <cellStyle name="_DEM-WP(C) Costs not in AURORA 2006GRC_16.07E Wild Horse Wind Expansionwrkingfile SF 3" xfId="4904"/>
    <cellStyle name="_DEM-WP(C) Costs not in AURORA 2006GRC_16.07E Wild Horse Wind Expansionwrkingfile SF 3_Sheet3" xfId="4905"/>
    <cellStyle name="_DEM-WP(C) Costs not in AURORA 2006GRC_16.07E Wild Horse Wind Expansionwrkingfile SF_DEM-WP(C) ENERG10C--ctn Mid-C_042010 2010GRC" xfId="4906"/>
    <cellStyle name="_DEM-WP(C) Costs not in AURORA 2006GRC_16.07E Wild Horse Wind Expansionwrkingfile SF_DEM-WP(C) ENERG10C--ctn Mid-C_042010 2010GRC_Sheet3" xfId="4907"/>
    <cellStyle name="_DEM-WP(C) Costs not in AURORA 2006GRC_16.07E Wild Horse Wind Expansionwrkingfile SF_Sheet3" xfId="4908"/>
    <cellStyle name="_DEM-WP(C) Costs not in AURORA 2006GRC_16.07E Wild Horse Wind Expansionwrkingfile_DEM-WP(C) ENERG10C--ctn Mid-C_042010 2010GRC" xfId="4909"/>
    <cellStyle name="_DEM-WP(C) Costs not in AURORA 2006GRC_16.07E Wild Horse Wind Expansionwrkingfile_DEM-WP(C) ENERG10C--ctn Mid-C_042010 2010GRC_Sheet3" xfId="4910"/>
    <cellStyle name="_DEM-WP(C) Costs not in AURORA 2006GRC_16.07E Wild Horse Wind Expansionwrkingfile_Sheet3" xfId="4911"/>
    <cellStyle name="_DEM-WP(C) Costs not in AURORA 2006GRC_16.37E Wild Horse Expansion DeferralRevwrkingfile SF" xfId="4912"/>
    <cellStyle name="_DEM-WP(C) Costs not in AURORA 2006GRC_16.37E Wild Horse Expansion DeferralRevwrkingfile SF 2" xfId="4913"/>
    <cellStyle name="_DEM-WP(C) Costs not in AURORA 2006GRC_16.37E Wild Horse Expansion DeferralRevwrkingfile SF 2 2" xfId="4914"/>
    <cellStyle name="_DEM-WP(C) Costs not in AURORA 2006GRC_16.37E Wild Horse Expansion DeferralRevwrkingfile SF 2 2_Sheet3" xfId="4915"/>
    <cellStyle name="_DEM-WP(C) Costs not in AURORA 2006GRC_16.37E Wild Horse Expansion DeferralRevwrkingfile SF 2_Sheet3" xfId="4916"/>
    <cellStyle name="_DEM-WP(C) Costs not in AURORA 2006GRC_16.37E Wild Horse Expansion DeferralRevwrkingfile SF 3" xfId="4917"/>
    <cellStyle name="_DEM-WP(C) Costs not in AURORA 2006GRC_16.37E Wild Horse Expansion DeferralRevwrkingfile SF 3_Sheet3" xfId="4918"/>
    <cellStyle name="_DEM-WP(C) Costs not in AURORA 2006GRC_16.37E Wild Horse Expansion DeferralRevwrkingfile SF_DEM-WP(C) ENERG10C--ctn Mid-C_042010 2010GRC" xfId="4919"/>
    <cellStyle name="_DEM-WP(C) Costs not in AURORA 2006GRC_16.37E Wild Horse Expansion DeferralRevwrkingfile SF_DEM-WP(C) ENERG10C--ctn Mid-C_042010 2010GRC_Sheet3" xfId="4920"/>
    <cellStyle name="_DEM-WP(C) Costs not in AURORA 2006GRC_16.37E Wild Horse Expansion DeferralRevwrkingfile SF_Sheet3" xfId="4921"/>
    <cellStyle name="_DEM-WP(C) Costs not in AURORA 2006GRC_2009 Compliance Filing PCA Exhibits for GRC" xfId="4922"/>
    <cellStyle name="_DEM-WP(C) Costs not in AURORA 2006GRC_2009 Compliance Filing PCA Exhibits for GRC 2" xfId="4923"/>
    <cellStyle name="_DEM-WP(C) Costs not in AURORA 2006GRC_2009 Compliance Filing PCA Exhibits for GRC 2_Sheet3" xfId="4924"/>
    <cellStyle name="_DEM-WP(C) Costs not in AURORA 2006GRC_2009 Compliance Filing PCA Exhibits for GRC_Sheet3" xfId="4925"/>
    <cellStyle name="_DEM-WP(C) Costs not in AURORA 2006GRC_2009 GRC Compl Filing - Exhibit D" xfId="4926"/>
    <cellStyle name="_DEM-WP(C) Costs not in AURORA 2006GRC_2009 GRC Compl Filing - Exhibit D 2" xfId="4927"/>
    <cellStyle name="_DEM-WP(C) Costs not in AURORA 2006GRC_2009 GRC Compl Filing - Exhibit D 2 2" xfId="4928"/>
    <cellStyle name="_DEM-WP(C) Costs not in AURORA 2006GRC_2009 GRC Compl Filing - Exhibit D 2 2_Sheet3" xfId="4929"/>
    <cellStyle name="_DEM-WP(C) Costs not in AURORA 2006GRC_2009 GRC Compl Filing - Exhibit D 2_Sheet3" xfId="4930"/>
    <cellStyle name="_DEM-WP(C) Costs not in AURORA 2006GRC_2009 GRC Compl Filing - Exhibit D 3" xfId="4931"/>
    <cellStyle name="_DEM-WP(C) Costs not in AURORA 2006GRC_2009 GRC Compl Filing - Exhibit D 3_Sheet3" xfId="4932"/>
    <cellStyle name="_DEM-WP(C) Costs not in AURORA 2006GRC_2009 GRC Compl Filing - Exhibit D_DEM-WP(C) ENERG10C--ctn Mid-C_042010 2010GRC" xfId="4933"/>
    <cellStyle name="_DEM-WP(C) Costs not in AURORA 2006GRC_2009 GRC Compl Filing - Exhibit D_DEM-WP(C) ENERG10C--ctn Mid-C_042010 2010GRC_Sheet3" xfId="4934"/>
    <cellStyle name="_DEM-WP(C) Costs not in AURORA 2006GRC_2009 GRC Compl Filing - Exhibit D_Sheet3" xfId="4935"/>
    <cellStyle name="_DEM-WP(C) Costs not in AURORA 2006GRC_3.01 Income Statement" xfId="4936"/>
    <cellStyle name="_DEM-WP(C) Costs not in AURORA 2006GRC_3.01 Income Statement_Sheet3" xfId="4937"/>
    <cellStyle name="_DEM-WP(C) Costs not in AURORA 2006GRC_4 31 Regulatory Assets and Liabilities  7 06- Exhibit D" xfId="4938"/>
    <cellStyle name="_DEM-WP(C) Costs not in AURORA 2006GRC_4 31 Regulatory Assets and Liabilities  7 06- Exhibit D 2" xfId="4939"/>
    <cellStyle name="_DEM-WP(C) Costs not in AURORA 2006GRC_4 31 Regulatory Assets and Liabilities  7 06- Exhibit D 2 2" xfId="4940"/>
    <cellStyle name="_DEM-WP(C) Costs not in AURORA 2006GRC_4 31 Regulatory Assets and Liabilities  7 06- Exhibit D 2 2_Sheet3" xfId="4941"/>
    <cellStyle name="_DEM-WP(C) Costs not in AURORA 2006GRC_4 31 Regulatory Assets and Liabilities  7 06- Exhibit D 2_Sheet3" xfId="4942"/>
    <cellStyle name="_DEM-WP(C) Costs not in AURORA 2006GRC_4 31 Regulatory Assets and Liabilities  7 06- Exhibit D 3" xfId="4943"/>
    <cellStyle name="_DEM-WP(C) Costs not in AURORA 2006GRC_4 31 Regulatory Assets and Liabilities  7 06- Exhibit D 3_Sheet3" xfId="4944"/>
    <cellStyle name="_DEM-WP(C) Costs not in AURORA 2006GRC_4 31 Regulatory Assets and Liabilities  7 06- Exhibit D_DEM-WP(C) ENERG10C--ctn Mid-C_042010 2010GRC" xfId="4945"/>
    <cellStyle name="_DEM-WP(C) Costs not in AURORA 2006GRC_4 31 Regulatory Assets and Liabilities  7 06- Exhibit D_DEM-WP(C) ENERG10C--ctn Mid-C_042010 2010GRC_Sheet3" xfId="4946"/>
    <cellStyle name="_DEM-WP(C) Costs not in AURORA 2006GRC_4 31 Regulatory Assets and Liabilities  7 06- Exhibit D_NIM Summary" xfId="4947"/>
    <cellStyle name="_DEM-WP(C) Costs not in AURORA 2006GRC_4 31 Regulatory Assets and Liabilities  7 06- Exhibit D_NIM Summary 2" xfId="4948"/>
    <cellStyle name="_DEM-WP(C) Costs not in AURORA 2006GRC_4 31 Regulatory Assets and Liabilities  7 06- Exhibit D_NIM Summary 2 2" xfId="4949"/>
    <cellStyle name="_DEM-WP(C) Costs not in AURORA 2006GRC_4 31 Regulatory Assets and Liabilities  7 06- Exhibit D_NIM Summary 2 2_Sheet3" xfId="4950"/>
    <cellStyle name="_DEM-WP(C) Costs not in AURORA 2006GRC_4 31 Regulatory Assets and Liabilities  7 06- Exhibit D_NIM Summary 2_Sheet3" xfId="4951"/>
    <cellStyle name="_DEM-WP(C) Costs not in AURORA 2006GRC_4 31 Regulatory Assets and Liabilities  7 06- Exhibit D_NIM Summary 3" xfId="4952"/>
    <cellStyle name="_DEM-WP(C) Costs not in AURORA 2006GRC_4 31 Regulatory Assets and Liabilities  7 06- Exhibit D_NIM Summary 3_Sheet3" xfId="4953"/>
    <cellStyle name="_DEM-WP(C) Costs not in AURORA 2006GRC_4 31 Regulatory Assets and Liabilities  7 06- Exhibit D_NIM Summary_DEM-WP(C) ENERG10C--ctn Mid-C_042010 2010GRC" xfId="4954"/>
    <cellStyle name="_DEM-WP(C) Costs not in AURORA 2006GRC_4 31 Regulatory Assets and Liabilities  7 06- Exhibit D_NIM Summary_DEM-WP(C) ENERG10C--ctn Mid-C_042010 2010GRC_Sheet3" xfId="4955"/>
    <cellStyle name="_DEM-WP(C) Costs not in AURORA 2006GRC_4 31 Regulatory Assets and Liabilities  7 06- Exhibit D_NIM Summary_Sheet3" xfId="4956"/>
    <cellStyle name="_DEM-WP(C) Costs not in AURORA 2006GRC_4 31 Regulatory Assets and Liabilities  7 06- Exhibit D_Sheet3" xfId="4957"/>
    <cellStyle name="_DEM-WP(C) Costs not in AURORA 2006GRC_4 31E Reg Asset  Liab and EXH D" xfId="4958"/>
    <cellStyle name="_DEM-WP(C) Costs not in AURORA 2006GRC_4 31E Reg Asset  Liab and EXH D _ Aug 10 Filing (2)" xfId="4959"/>
    <cellStyle name="_DEM-WP(C) Costs not in AURORA 2006GRC_4 31E Reg Asset  Liab and EXH D _ Aug 10 Filing (2) 2" xfId="4960"/>
    <cellStyle name="_DEM-WP(C) Costs not in AURORA 2006GRC_4 31E Reg Asset  Liab and EXH D _ Aug 10 Filing (2) 2_Sheet3" xfId="4961"/>
    <cellStyle name="_DEM-WP(C) Costs not in AURORA 2006GRC_4 31E Reg Asset  Liab and EXH D _ Aug 10 Filing (2)_Sheet3" xfId="4962"/>
    <cellStyle name="_DEM-WP(C) Costs not in AURORA 2006GRC_4 31E Reg Asset  Liab and EXH D 2" xfId="4963"/>
    <cellStyle name="_DEM-WP(C) Costs not in AURORA 2006GRC_4 31E Reg Asset  Liab and EXH D 2_Sheet3" xfId="4964"/>
    <cellStyle name="_DEM-WP(C) Costs not in AURORA 2006GRC_4 31E Reg Asset  Liab and EXH D 3" xfId="4965"/>
    <cellStyle name="_DEM-WP(C) Costs not in AURORA 2006GRC_4 31E Reg Asset  Liab and EXH D 3_Sheet3" xfId="4966"/>
    <cellStyle name="_DEM-WP(C) Costs not in AURORA 2006GRC_4 31E Reg Asset  Liab and EXH D_Sheet3" xfId="4967"/>
    <cellStyle name="_DEM-WP(C) Costs not in AURORA 2006GRC_4 32 Regulatory Assets and Liabilities  7 06- Exhibit D" xfId="4968"/>
    <cellStyle name="_DEM-WP(C) Costs not in AURORA 2006GRC_4 32 Regulatory Assets and Liabilities  7 06- Exhibit D 2" xfId="4969"/>
    <cellStyle name="_DEM-WP(C) Costs not in AURORA 2006GRC_4 32 Regulatory Assets and Liabilities  7 06- Exhibit D 2 2" xfId="4970"/>
    <cellStyle name="_DEM-WP(C) Costs not in AURORA 2006GRC_4 32 Regulatory Assets and Liabilities  7 06- Exhibit D 2 2_Sheet3" xfId="4971"/>
    <cellStyle name="_DEM-WP(C) Costs not in AURORA 2006GRC_4 32 Regulatory Assets and Liabilities  7 06- Exhibit D 2_Sheet3" xfId="4972"/>
    <cellStyle name="_DEM-WP(C) Costs not in AURORA 2006GRC_4 32 Regulatory Assets and Liabilities  7 06- Exhibit D 3" xfId="4973"/>
    <cellStyle name="_DEM-WP(C) Costs not in AURORA 2006GRC_4 32 Regulatory Assets and Liabilities  7 06- Exhibit D 3 2" xfId="4974"/>
    <cellStyle name="_DEM-WP(C) Costs not in AURORA 2006GRC_4 32 Regulatory Assets and Liabilities  7 06- Exhibit D 3 2_Sheet3" xfId="4975"/>
    <cellStyle name="_DEM-WP(C) Costs not in AURORA 2006GRC_4 32 Regulatory Assets and Liabilities  7 06- Exhibit D 3_Sheet3" xfId="4976"/>
    <cellStyle name="_DEM-WP(C) Costs not in AURORA 2006GRC_4 32 Regulatory Assets and Liabilities  7 06- Exhibit D_DEM-WP(C) ENERG10C--ctn Mid-C_042010 2010GRC" xfId="4977"/>
    <cellStyle name="_DEM-WP(C) Costs not in AURORA 2006GRC_4 32 Regulatory Assets and Liabilities  7 06- Exhibit D_DEM-WP(C) ENERG10C--ctn Mid-C_042010 2010GRC 2" xfId="4978"/>
    <cellStyle name="_DEM-WP(C) Costs not in AURORA 2006GRC_4 32 Regulatory Assets and Liabilities  7 06- Exhibit D_DEM-WP(C) ENERG10C--ctn Mid-C_042010 2010GRC 2_Sheet3" xfId="4979"/>
    <cellStyle name="_DEM-WP(C) Costs not in AURORA 2006GRC_4 32 Regulatory Assets and Liabilities  7 06- Exhibit D_DEM-WP(C) ENERG10C--ctn Mid-C_042010 2010GRC_Sheet3" xfId="4980"/>
    <cellStyle name="_DEM-WP(C) Costs not in AURORA 2006GRC_4 32 Regulatory Assets and Liabilities  7 06- Exhibit D_NIM Summary" xfId="4981"/>
    <cellStyle name="_DEM-WP(C) Costs not in AURORA 2006GRC_4 32 Regulatory Assets and Liabilities  7 06- Exhibit D_NIM Summary 2" xfId="4982"/>
    <cellStyle name="_DEM-WP(C) Costs not in AURORA 2006GRC_4 32 Regulatory Assets and Liabilities  7 06- Exhibit D_NIM Summary 2 2" xfId="4983"/>
    <cellStyle name="_DEM-WP(C) Costs not in AURORA 2006GRC_4 32 Regulatory Assets and Liabilities  7 06- Exhibit D_NIM Summary 2 2 2" xfId="4984"/>
    <cellStyle name="_DEM-WP(C) Costs not in AURORA 2006GRC_4 32 Regulatory Assets and Liabilities  7 06- Exhibit D_NIM Summary 2 2 2_Sheet3" xfId="4985"/>
    <cellStyle name="_DEM-WP(C) Costs not in AURORA 2006GRC_4 32 Regulatory Assets and Liabilities  7 06- Exhibit D_NIM Summary 2 2_Sheet3" xfId="4986"/>
    <cellStyle name="_DEM-WP(C) Costs not in AURORA 2006GRC_4 32 Regulatory Assets and Liabilities  7 06- Exhibit D_NIM Summary 2 3" xfId="4987"/>
    <cellStyle name="_DEM-WP(C) Costs not in AURORA 2006GRC_4 32 Regulatory Assets and Liabilities  7 06- Exhibit D_NIM Summary 2 3_Sheet3" xfId="4988"/>
    <cellStyle name="_DEM-WP(C) Costs not in AURORA 2006GRC_4 32 Regulatory Assets and Liabilities  7 06- Exhibit D_NIM Summary 2_Sheet3" xfId="4989"/>
    <cellStyle name="_DEM-WP(C) Costs not in AURORA 2006GRC_4 32 Regulatory Assets and Liabilities  7 06- Exhibit D_NIM Summary 3" xfId="4990"/>
    <cellStyle name="_DEM-WP(C) Costs not in AURORA 2006GRC_4 32 Regulatory Assets and Liabilities  7 06- Exhibit D_NIM Summary 3 2" xfId="4991"/>
    <cellStyle name="_DEM-WP(C) Costs not in AURORA 2006GRC_4 32 Regulatory Assets and Liabilities  7 06- Exhibit D_NIM Summary 3 2_Sheet3" xfId="4992"/>
    <cellStyle name="_DEM-WP(C) Costs not in AURORA 2006GRC_4 32 Regulatory Assets and Liabilities  7 06- Exhibit D_NIM Summary 3_Sheet3" xfId="4993"/>
    <cellStyle name="_DEM-WP(C) Costs not in AURORA 2006GRC_4 32 Regulatory Assets and Liabilities  7 06- Exhibit D_NIM Summary 4" xfId="4994"/>
    <cellStyle name="_DEM-WP(C) Costs not in AURORA 2006GRC_4 32 Regulatory Assets and Liabilities  7 06- Exhibit D_NIM Summary 4_Sheet3" xfId="4995"/>
    <cellStyle name="_DEM-WP(C) Costs not in AURORA 2006GRC_4 32 Regulatory Assets and Liabilities  7 06- Exhibit D_NIM Summary_DEM-WP(C) ENERG10C--ctn Mid-C_042010 2010GRC" xfId="4996"/>
    <cellStyle name="_DEM-WP(C) Costs not in AURORA 2006GRC_4 32 Regulatory Assets and Liabilities  7 06- Exhibit D_NIM Summary_DEM-WP(C) ENERG10C--ctn Mid-C_042010 2010GRC 2" xfId="4997"/>
    <cellStyle name="_DEM-WP(C) Costs not in AURORA 2006GRC_4 32 Regulatory Assets and Liabilities  7 06- Exhibit D_NIM Summary_DEM-WP(C) ENERG10C--ctn Mid-C_042010 2010GRC 2_Sheet3" xfId="4998"/>
    <cellStyle name="_DEM-WP(C) Costs not in AURORA 2006GRC_4 32 Regulatory Assets and Liabilities  7 06- Exhibit D_NIM Summary_DEM-WP(C) ENERG10C--ctn Mid-C_042010 2010GRC_Sheet3" xfId="4999"/>
    <cellStyle name="_DEM-WP(C) Costs not in AURORA 2006GRC_4 32 Regulatory Assets and Liabilities  7 06- Exhibit D_NIM Summary_Sheet3" xfId="5000"/>
    <cellStyle name="_DEM-WP(C) Costs not in AURORA 2006GRC_4 32 Regulatory Assets and Liabilities  7 06- Exhibit D_Sheet3" xfId="5001"/>
    <cellStyle name="_DEM-WP(C) Costs not in AURORA 2006GRC_AURORA Total New" xfId="5002"/>
    <cellStyle name="_DEM-WP(C) Costs not in AURORA 2006GRC_AURORA Total New 2" xfId="5003"/>
    <cellStyle name="_DEM-WP(C) Costs not in AURORA 2006GRC_AURORA Total New 2 2" xfId="5004"/>
    <cellStyle name="_DEM-WP(C) Costs not in AURORA 2006GRC_AURORA Total New 2 2 2" xfId="5005"/>
    <cellStyle name="_DEM-WP(C) Costs not in AURORA 2006GRC_AURORA Total New 2 2 2_Sheet3" xfId="5006"/>
    <cellStyle name="_DEM-WP(C) Costs not in AURORA 2006GRC_AURORA Total New 2 2_Sheet3" xfId="5007"/>
    <cellStyle name="_DEM-WP(C) Costs not in AURORA 2006GRC_AURORA Total New 2 3" xfId="5008"/>
    <cellStyle name="_DEM-WP(C) Costs not in AURORA 2006GRC_AURORA Total New 2 3_Sheet3" xfId="5009"/>
    <cellStyle name="_DEM-WP(C) Costs not in AURORA 2006GRC_AURORA Total New 2_Sheet3" xfId="5010"/>
    <cellStyle name="_DEM-WP(C) Costs not in AURORA 2006GRC_AURORA Total New 3" xfId="5011"/>
    <cellStyle name="_DEM-WP(C) Costs not in AURORA 2006GRC_AURORA Total New 3 2" xfId="5012"/>
    <cellStyle name="_DEM-WP(C) Costs not in AURORA 2006GRC_AURORA Total New 3 2_Sheet3" xfId="5013"/>
    <cellStyle name="_DEM-WP(C) Costs not in AURORA 2006GRC_AURORA Total New 3_Sheet3" xfId="5014"/>
    <cellStyle name="_DEM-WP(C) Costs not in AURORA 2006GRC_AURORA Total New 4" xfId="5015"/>
    <cellStyle name="_DEM-WP(C) Costs not in AURORA 2006GRC_AURORA Total New 4_Sheet3" xfId="5016"/>
    <cellStyle name="_DEM-WP(C) Costs not in AURORA 2006GRC_AURORA Total New_Sheet3" xfId="5017"/>
    <cellStyle name="_DEM-WP(C) Costs not in AURORA 2006GRC_Book2" xfId="5018"/>
    <cellStyle name="_DEM-WP(C) Costs not in AURORA 2006GRC_Book2 2" xfId="5019"/>
    <cellStyle name="_DEM-WP(C) Costs not in AURORA 2006GRC_Book2 2 2" xfId="5020"/>
    <cellStyle name="_DEM-WP(C) Costs not in AURORA 2006GRC_Book2 2 2 2" xfId="5021"/>
    <cellStyle name="_DEM-WP(C) Costs not in AURORA 2006GRC_Book2 2 2 2_Sheet3" xfId="5022"/>
    <cellStyle name="_DEM-WP(C) Costs not in AURORA 2006GRC_Book2 2 2_Sheet3" xfId="5023"/>
    <cellStyle name="_DEM-WP(C) Costs not in AURORA 2006GRC_Book2 2 3" xfId="5024"/>
    <cellStyle name="_DEM-WP(C) Costs not in AURORA 2006GRC_Book2 2 3_Sheet3" xfId="5025"/>
    <cellStyle name="_DEM-WP(C) Costs not in AURORA 2006GRC_Book2 2_Sheet3" xfId="5026"/>
    <cellStyle name="_DEM-WP(C) Costs not in AURORA 2006GRC_Book2 3" xfId="5027"/>
    <cellStyle name="_DEM-WP(C) Costs not in AURORA 2006GRC_Book2 3 2" xfId="5028"/>
    <cellStyle name="_DEM-WP(C) Costs not in AURORA 2006GRC_Book2 3 2_Sheet3" xfId="5029"/>
    <cellStyle name="_DEM-WP(C) Costs not in AURORA 2006GRC_Book2 3_Sheet3" xfId="5030"/>
    <cellStyle name="_DEM-WP(C) Costs not in AURORA 2006GRC_Book2 4" xfId="5031"/>
    <cellStyle name="_DEM-WP(C) Costs not in AURORA 2006GRC_Book2 4_Sheet3" xfId="5032"/>
    <cellStyle name="_DEM-WP(C) Costs not in AURORA 2006GRC_Book2_Adj Bench DR 3 for Initial Briefs (Electric)" xfId="5033"/>
    <cellStyle name="_DEM-WP(C) Costs not in AURORA 2006GRC_Book2_Adj Bench DR 3 for Initial Briefs (Electric) 2" xfId="5034"/>
    <cellStyle name="_DEM-WP(C) Costs not in AURORA 2006GRC_Book2_Adj Bench DR 3 for Initial Briefs (Electric) 2 2" xfId="5035"/>
    <cellStyle name="_DEM-WP(C) Costs not in AURORA 2006GRC_Book2_Adj Bench DR 3 for Initial Briefs (Electric) 2 2 2" xfId="5036"/>
    <cellStyle name="_DEM-WP(C) Costs not in AURORA 2006GRC_Book2_Adj Bench DR 3 for Initial Briefs (Electric) 2 2 2_Sheet3" xfId="5037"/>
    <cellStyle name="_DEM-WP(C) Costs not in AURORA 2006GRC_Book2_Adj Bench DR 3 for Initial Briefs (Electric) 2 2_Sheet3" xfId="5038"/>
    <cellStyle name="_DEM-WP(C) Costs not in AURORA 2006GRC_Book2_Adj Bench DR 3 for Initial Briefs (Electric) 2 3" xfId="5039"/>
    <cellStyle name="_DEM-WP(C) Costs not in AURORA 2006GRC_Book2_Adj Bench DR 3 for Initial Briefs (Electric) 2 3_Sheet3" xfId="5040"/>
    <cellStyle name="_DEM-WP(C) Costs not in AURORA 2006GRC_Book2_Adj Bench DR 3 for Initial Briefs (Electric) 2_Sheet3" xfId="5041"/>
    <cellStyle name="_DEM-WP(C) Costs not in AURORA 2006GRC_Book2_Adj Bench DR 3 for Initial Briefs (Electric) 3" xfId="5042"/>
    <cellStyle name="_DEM-WP(C) Costs not in AURORA 2006GRC_Book2_Adj Bench DR 3 for Initial Briefs (Electric) 3 2" xfId="5043"/>
    <cellStyle name="_DEM-WP(C) Costs not in AURORA 2006GRC_Book2_Adj Bench DR 3 for Initial Briefs (Electric) 3 2_Sheet3" xfId="5044"/>
    <cellStyle name="_DEM-WP(C) Costs not in AURORA 2006GRC_Book2_Adj Bench DR 3 for Initial Briefs (Electric) 3_Sheet3" xfId="5045"/>
    <cellStyle name="_DEM-WP(C) Costs not in AURORA 2006GRC_Book2_Adj Bench DR 3 for Initial Briefs (Electric) 4" xfId="5046"/>
    <cellStyle name="_DEM-WP(C) Costs not in AURORA 2006GRC_Book2_Adj Bench DR 3 for Initial Briefs (Electric) 4_Sheet3" xfId="5047"/>
    <cellStyle name="_DEM-WP(C) Costs not in AURORA 2006GRC_Book2_Adj Bench DR 3 for Initial Briefs (Electric)_DEM-WP(C) ENERG10C--ctn Mid-C_042010 2010GRC" xfId="5048"/>
    <cellStyle name="_DEM-WP(C) Costs not in AURORA 2006GRC_Book2_Adj Bench DR 3 for Initial Briefs (Electric)_DEM-WP(C) ENERG10C--ctn Mid-C_042010 2010GRC 2" xfId="5049"/>
    <cellStyle name="_DEM-WP(C) Costs not in AURORA 2006GRC_Book2_Adj Bench DR 3 for Initial Briefs (Electric)_DEM-WP(C) ENERG10C--ctn Mid-C_042010 2010GRC 2_Sheet3" xfId="5050"/>
    <cellStyle name="_DEM-WP(C) Costs not in AURORA 2006GRC_Book2_Adj Bench DR 3 for Initial Briefs (Electric)_DEM-WP(C) ENERG10C--ctn Mid-C_042010 2010GRC_Sheet3" xfId="5051"/>
    <cellStyle name="_DEM-WP(C) Costs not in AURORA 2006GRC_Book2_Adj Bench DR 3 for Initial Briefs (Electric)_Sheet3" xfId="5052"/>
    <cellStyle name="_DEM-WP(C) Costs not in AURORA 2006GRC_Book2_DEM-WP(C) ENERG10C--ctn Mid-C_042010 2010GRC" xfId="5053"/>
    <cellStyle name="_DEM-WP(C) Costs not in AURORA 2006GRC_Book2_DEM-WP(C) ENERG10C--ctn Mid-C_042010 2010GRC 2" xfId="5054"/>
    <cellStyle name="_DEM-WP(C) Costs not in AURORA 2006GRC_Book2_DEM-WP(C) ENERG10C--ctn Mid-C_042010 2010GRC 2_Sheet3" xfId="5055"/>
    <cellStyle name="_DEM-WP(C) Costs not in AURORA 2006GRC_Book2_DEM-WP(C) ENERG10C--ctn Mid-C_042010 2010GRC_Sheet3" xfId="5056"/>
    <cellStyle name="_DEM-WP(C) Costs not in AURORA 2006GRC_Book2_Electric Rev Req Model (2009 GRC) Rebuttal" xfId="5057"/>
    <cellStyle name="_DEM-WP(C) Costs not in AURORA 2006GRC_Book2_Electric Rev Req Model (2009 GRC) Rebuttal 2" xfId="5058"/>
    <cellStyle name="_DEM-WP(C) Costs not in AURORA 2006GRC_Book2_Electric Rev Req Model (2009 GRC) Rebuttal 2 2" xfId="5059"/>
    <cellStyle name="_DEM-WP(C) Costs not in AURORA 2006GRC_Book2_Electric Rev Req Model (2009 GRC) Rebuttal 2 2_Sheet3" xfId="5060"/>
    <cellStyle name="_DEM-WP(C) Costs not in AURORA 2006GRC_Book2_Electric Rev Req Model (2009 GRC) Rebuttal 2_Sheet3" xfId="5061"/>
    <cellStyle name="_DEM-WP(C) Costs not in AURORA 2006GRC_Book2_Electric Rev Req Model (2009 GRC) Rebuttal 3" xfId="5062"/>
    <cellStyle name="_DEM-WP(C) Costs not in AURORA 2006GRC_Book2_Electric Rev Req Model (2009 GRC) Rebuttal 3_Sheet3" xfId="5063"/>
    <cellStyle name="_DEM-WP(C) Costs not in AURORA 2006GRC_Book2_Electric Rev Req Model (2009 GRC) Rebuttal REmoval of New  WH Solar AdjustMI" xfId="5064"/>
    <cellStyle name="_DEM-WP(C) Costs not in AURORA 2006GRC_Book2_Electric Rev Req Model (2009 GRC) Rebuttal REmoval of New  WH Solar AdjustMI 2" xfId="5065"/>
    <cellStyle name="_DEM-WP(C) Costs not in AURORA 2006GRC_Book2_Electric Rev Req Model (2009 GRC) Rebuttal REmoval of New  WH Solar AdjustMI 2 2" xfId="5066"/>
    <cellStyle name="_DEM-WP(C) Costs not in AURORA 2006GRC_Book2_Electric Rev Req Model (2009 GRC) Rebuttal REmoval of New  WH Solar AdjustMI 2 2 2" xfId="5067"/>
    <cellStyle name="_DEM-WP(C) Costs not in AURORA 2006GRC_Book2_Electric Rev Req Model (2009 GRC) Rebuttal REmoval of New  WH Solar AdjustMI 2 2 2_Sheet3" xfId="5068"/>
    <cellStyle name="_DEM-WP(C) Costs not in AURORA 2006GRC_Book2_Electric Rev Req Model (2009 GRC) Rebuttal REmoval of New  WH Solar AdjustMI 2 2_Sheet3" xfId="5069"/>
    <cellStyle name="_DEM-WP(C) Costs not in AURORA 2006GRC_Book2_Electric Rev Req Model (2009 GRC) Rebuttal REmoval of New  WH Solar AdjustMI 2 3" xfId="5070"/>
    <cellStyle name="_DEM-WP(C) Costs not in AURORA 2006GRC_Book2_Electric Rev Req Model (2009 GRC) Rebuttal REmoval of New  WH Solar AdjustMI 2 3_Sheet3" xfId="5071"/>
    <cellStyle name="_DEM-WP(C) Costs not in AURORA 2006GRC_Book2_Electric Rev Req Model (2009 GRC) Rebuttal REmoval of New  WH Solar AdjustMI 2_Sheet3" xfId="5072"/>
    <cellStyle name="_DEM-WP(C) Costs not in AURORA 2006GRC_Book2_Electric Rev Req Model (2009 GRC) Rebuttal REmoval of New  WH Solar AdjustMI 3" xfId="5073"/>
    <cellStyle name="_DEM-WP(C) Costs not in AURORA 2006GRC_Book2_Electric Rev Req Model (2009 GRC) Rebuttal REmoval of New  WH Solar AdjustMI 3 2" xfId="5074"/>
    <cellStyle name="_DEM-WP(C) Costs not in AURORA 2006GRC_Book2_Electric Rev Req Model (2009 GRC) Rebuttal REmoval of New  WH Solar AdjustMI 3 2_Sheet3" xfId="5075"/>
    <cellStyle name="_DEM-WP(C) Costs not in AURORA 2006GRC_Book2_Electric Rev Req Model (2009 GRC) Rebuttal REmoval of New  WH Solar AdjustMI 3_Sheet3" xfId="5076"/>
    <cellStyle name="_DEM-WP(C) Costs not in AURORA 2006GRC_Book2_Electric Rev Req Model (2009 GRC) Rebuttal REmoval of New  WH Solar AdjustMI 4" xfId="5077"/>
    <cellStyle name="_DEM-WP(C) Costs not in AURORA 2006GRC_Book2_Electric Rev Req Model (2009 GRC) Rebuttal REmoval of New  WH Solar AdjustMI 4_Sheet3" xfId="5078"/>
    <cellStyle name="_DEM-WP(C) Costs not in AURORA 2006GRC_Book2_Electric Rev Req Model (2009 GRC) Rebuttal REmoval of New  WH Solar AdjustMI_DEM-WP(C) ENERG10C--ctn Mid-C_042010 2010GRC" xfId="5079"/>
    <cellStyle name="_DEM-WP(C) Costs not in AURORA 2006GRC_Book2_Electric Rev Req Model (2009 GRC) Rebuttal REmoval of New  WH Solar AdjustMI_DEM-WP(C) ENERG10C--ctn Mid-C_042010 2010GRC 2" xfId="5080"/>
    <cellStyle name="_DEM-WP(C) Costs not in AURORA 2006GRC_Book2_Electric Rev Req Model (2009 GRC) Rebuttal REmoval of New  WH Solar AdjustMI_DEM-WP(C) ENERG10C--ctn Mid-C_042010 2010GRC 2_Sheet3" xfId="5081"/>
    <cellStyle name="_DEM-WP(C) Costs not in AURORA 2006GRC_Book2_Electric Rev Req Model (2009 GRC) Rebuttal REmoval of New  WH Solar AdjustMI_DEM-WP(C) ENERG10C--ctn Mid-C_042010 2010GRC_Sheet3" xfId="5082"/>
    <cellStyle name="_DEM-WP(C) Costs not in AURORA 2006GRC_Book2_Electric Rev Req Model (2009 GRC) Rebuttal REmoval of New  WH Solar AdjustMI_Sheet3" xfId="5083"/>
    <cellStyle name="_DEM-WP(C) Costs not in AURORA 2006GRC_Book2_Electric Rev Req Model (2009 GRC) Rebuttal_Sheet3" xfId="5084"/>
    <cellStyle name="_DEM-WP(C) Costs not in AURORA 2006GRC_Book2_Electric Rev Req Model (2009 GRC) Revised 01-18-2010" xfId="5085"/>
    <cellStyle name="_DEM-WP(C) Costs not in AURORA 2006GRC_Book2_Electric Rev Req Model (2009 GRC) Revised 01-18-2010 2" xfId="5086"/>
    <cellStyle name="_DEM-WP(C) Costs not in AURORA 2006GRC_Book2_Electric Rev Req Model (2009 GRC) Revised 01-18-2010 2 2" xfId="5087"/>
    <cellStyle name="_DEM-WP(C) Costs not in AURORA 2006GRC_Book2_Electric Rev Req Model (2009 GRC) Revised 01-18-2010 2 2 2" xfId="5088"/>
    <cellStyle name="_DEM-WP(C) Costs not in AURORA 2006GRC_Book2_Electric Rev Req Model (2009 GRC) Revised 01-18-2010 2 2 2_Sheet3" xfId="5089"/>
    <cellStyle name="_DEM-WP(C) Costs not in AURORA 2006GRC_Book2_Electric Rev Req Model (2009 GRC) Revised 01-18-2010 2 2_Sheet3" xfId="5090"/>
    <cellStyle name="_DEM-WP(C) Costs not in AURORA 2006GRC_Book2_Electric Rev Req Model (2009 GRC) Revised 01-18-2010 2 3" xfId="5091"/>
    <cellStyle name="_DEM-WP(C) Costs not in AURORA 2006GRC_Book2_Electric Rev Req Model (2009 GRC) Revised 01-18-2010 2 3_Sheet3" xfId="5092"/>
    <cellStyle name="_DEM-WP(C) Costs not in AURORA 2006GRC_Book2_Electric Rev Req Model (2009 GRC) Revised 01-18-2010 2_Sheet3" xfId="5093"/>
    <cellStyle name="_DEM-WP(C) Costs not in AURORA 2006GRC_Book2_Electric Rev Req Model (2009 GRC) Revised 01-18-2010 3" xfId="5094"/>
    <cellStyle name="_DEM-WP(C) Costs not in AURORA 2006GRC_Book2_Electric Rev Req Model (2009 GRC) Revised 01-18-2010 3 2" xfId="5095"/>
    <cellStyle name="_DEM-WP(C) Costs not in AURORA 2006GRC_Book2_Electric Rev Req Model (2009 GRC) Revised 01-18-2010 3 2_Sheet3" xfId="5096"/>
    <cellStyle name="_DEM-WP(C) Costs not in AURORA 2006GRC_Book2_Electric Rev Req Model (2009 GRC) Revised 01-18-2010 3_Sheet3" xfId="5097"/>
    <cellStyle name="_DEM-WP(C) Costs not in AURORA 2006GRC_Book2_Electric Rev Req Model (2009 GRC) Revised 01-18-2010 4" xfId="5098"/>
    <cellStyle name="_DEM-WP(C) Costs not in AURORA 2006GRC_Book2_Electric Rev Req Model (2009 GRC) Revised 01-18-2010 4_Sheet3" xfId="5099"/>
    <cellStyle name="_DEM-WP(C) Costs not in AURORA 2006GRC_Book2_Electric Rev Req Model (2009 GRC) Revised 01-18-2010_DEM-WP(C) ENERG10C--ctn Mid-C_042010 2010GRC" xfId="5100"/>
    <cellStyle name="_DEM-WP(C) Costs not in AURORA 2006GRC_Book2_Electric Rev Req Model (2009 GRC) Revised 01-18-2010_DEM-WP(C) ENERG10C--ctn Mid-C_042010 2010GRC 2" xfId="5101"/>
    <cellStyle name="_DEM-WP(C) Costs not in AURORA 2006GRC_Book2_Electric Rev Req Model (2009 GRC) Revised 01-18-2010_DEM-WP(C) ENERG10C--ctn Mid-C_042010 2010GRC 2_Sheet3" xfId="5102"/>
    <cellStyle name="_DEM-WP(C) Costs not in AURORA 2006GRC_Book2_Electric Rev Req Model (2009 GRC) Revised 01-18-2010_DEM-WP(C) ENERG10C--ctn Mid-C_042010 2010GRC_Sheet3" xfId="5103"/>
    <cellStyle name="_DEM-WP(C) Costs not in AURORA 2006GRC_Book2_Electric Rev Req Model (2009 GRC) Revised 01-18-2010_Sheet3" xfId="5104"/>
    <cellStyle name="_DEM-WP(C) Costs not in AURORA 2006GRC_Book2_Final Order Electric EXHIBIT A-1" xfId="5105"/>
    <cellStyle name="_DEM-WP(C) Costs not in AURORA 2006GRC_Book2_Final Order Electric EXHIBIT A-1 2" xfId="5106"/>
    <cellStyle name="_DEM-WP(C) Costs not in AURORA 2006GRC_Book2_Final Order Electric EXHIBIT A-1 2 2" xfId="5107"/>
    <cellStyle name="_DEM-WP(C) Costs not in AURORA 2006GRC_Book2_Final Order Electric EXHIBIT A-1 2 2_Sheet3" xfId="5108"/>
    <cellStyle name="_DEM-WP(C) Costs not in AURORA 2006GRC_Book2_Final Order Electric EXHIBIT A-1 2_Sheet3" xfId="5109"/>
    <cellStyle name="_DEM-WP(C) Costs not in AURORA 2006GRC_Book2_Final Order Electric EXHIBIT A-1 3" xfId="5110"/>
    <cellStyle name="_DEM-WP(C) Costs not in AURORA 2006GRC_Book2_Final Order Electric EXHIBIT A-1 3_Sheet3" xfId="5111"/>
    <cellStyle name="_DEM-WP(C) Costs not in AURORA 2006GRC_Book2_Final Order Electric EXHIBIT A-1_Sheet3" xfId="5112"/>
    <cellStyle name="_DEM-WP(C) Costs not in AURORA 2006GRC_Book2_Sheet3" xfId="5113"/>
    <cellStyle name="_DEM-WP(C) Costs not in AURORA 2006GRC_Book4" xfId="5114"/>
    <cellStyle name="_DEM-WP(C) Costs not in AURORA 2006GRC_Book4 2" xfId="5115"/>
    <cellStyle name="_DEM-WP(C) Costs not in AURORA 2006GRC_Book4 2 2" xfId="5116"/>
    <cellStyle name="_DEM-WP(C) Costs not in AURORA 2006GRC_Book4 2 2 2" xfId="5117"/>
    <cellStyle name="_DEM-WP(C) Costs not in AURORA 2006GRC_Book4 2 2 2_Sheet3" xfId="5118"/>
    <cellStyle name="_DEM-WP(C) Costs not in AURORA 2006GRC_Book4 2 2_Sheet3" xfId="5119"/>
    <cellStyle name="_DEM-WP(C) Costs not in AURORA 2006GRC_Book4 2 3" xfId="5120"/>
    <cellStyle name="_DEM-WP(C) Costs not in AURORA 2006GRC_Book4 2 3_Sheet3" xfId="5121"/>
    <cellStyle name="_DEM-WP(C) Costs not in AURORA 2006GRC_Book4 2_Sheet3" xfId="5122"/>
    <cellStyle name="_DEM-WP(C) Costs not in AURORA 2006GRC_Book4 3" xfId="5123"/>
    <cellStyle name="_DEM-WP(C) Costs not in AURORA 2006GRC_Book4 3 2" xfId="5124"/>
    <cellStyle name="_DEM-WP(C) Costs not in AURORA 2006GRC_Book4 3 2_Sheet3" xfId="5125"/>
    <cellStyle name="_DEM-WP(C) Costs not in AURORA 2006GRC_Book4 3_Sheet3" xfId="5126"/>
    <cellStyle name="_DEM-WP(C) Costs not in AURORA 2006GRC_Book4 4" xfId="5127"/>
    <cellStyle name="_DEM-WP(C) Costs not in AURORA 2006GRC_Book4 4_Sheet3" xfId="5128"/>
    <cellStyle name="_DEM-WP(C) Costs not in AURORA 2006GRC_Book4_DEM-WP(C) ENERG10C--ctn Mid-C_042010 2010GRC" xfId="5129"/>
    <cellStyle name="_DEM-WP(C) Costs not in AURORA 2006GRC_Book4_DEM-WP(C) ENERG10C--ctn Mid-C_042010 2010GRC 2" xfId="5130"/>
    <cellStyle name="_DEM-WP(C) Costs not in AURORA 2006GRC_Book4_DEM-WP(C) ENERG10C--ctn Mid-C_042010 2010GRC 2_Sheet3" xfId="5131"/>
    <cellStyle name="_DEM-WP(C) Costs not in AURORA 2006GRC_Book4_DEM-WP(C) ENERG10C--ctn Mid-C_042010 2010GRC_Sheet3" xfId="5132"/>
    <cellStyle name="_DEM-WP(C) Costs not in AURORA 2006GRC_Book4_Sheet3" xfId="5133"/>
    <cellStyle name="_DEM-WP(C) Costs not in AURORA 2006GRC_Book9" xfId="5134"/>
    <cellStyle name="_DEM-WP(C) Costs not in AURORA 2006GRC_Book9 2" xfId="5135"/>
    <cellStyle name="_DEM-WP(C) Costs not in AURORA 2006GRC_Book9 2 2" xfId="5136"/>
    <cellStyle name="_DEM-WP(C) Costs not in AURORA 2006GRC_Book9 2 2 2" xfId="5137"/>
    <cellStyle name="_DEM-WP(C) Costs not in AURORA 2006GRC_Book9 2 2 2_Sheet3" xfId="5138"/>
    <cellStyle name="_DEM-WP(C) Costs not in AURORA 2006GRC_Book9 2 2_Sheet3" xfId="5139"/>
    <cellStyle name="_DEM-WP(C) Costs not in AURORA 2006GRC_Book9 2 3" xfId="5140"/>
    <cellStyle name="_DEM-WP(C) Costs not in AURORA 2006GRC_Book9 2 3_Sheet3" xfId="5141"/>
    <cellStyle name="_DEM-WP(C) Costs not in AURORA 2006GRC_Book9 2_Sheet3" xfId="5142"/>
    <cellStyle name="_DEM-WP(C) Costs not in AURORA 2006GRC_Book9 3" xfId="5143"/>
    <cellStyle name="_DEM-WP(C) Costs not in AURORA 2006GRC_Book9 3 2" xfId="5144"/>
    <cellStyle name="_DEM-WP(C) Costs not in AURORA 2006GRC_Book9 3 2_Sheet3" xfId="5145"/>
    <cellStyle name="_DEM-WP(C) Costs not in AURORA 2006GRC_Book9 3_Sheet3" xfId="5146"/>
    <cellStyle name="_DEM-WP(C) Costs not in AURORA 2006GRC_Book9 4" xfId="5147"/>
    <cellStyle name="_DEM-WP(C) Costs not in AURORA 2006GRC_Book9 4_Sheet3" xfId="5148"/>
    <cellStyle name="_DEM-WP(C) Costs not in AURORA 2006GRC_Book9_DEM-WP(C) ENERG10C--ctn Mid-C_042010 2010GRC" xfId="5149"/>
    <cellStyle name="_DEM-WP(C) Costs not in AURORA 2006GRC_Book9_DEM-WP(C) ENERG10C--ctn Mid-C_042010 2010GRC 2" xfId="5150"/>
    <cellStyle name="_DEM-WP(C) Costs not in AURORA 2006GRC_Book9_DEM-WP(C) ENERG10C--ctn Mid-C_042010 2010GRC 2_Sheet3" xfId="5151"/>
    <cellStyle name="_DEM-WP(C) Costs not in AURORA 2006GRC_Book9_DEM-WP(C) ENERG10C--ctn Mid-C_042010 2010GRC_Sheet3" xfId="5152"/>
    <cellStyle name="_DEM-WP(C) Costs not in AURORA 2006GRC_Book9_Sheet3" xfId="5153"/>
    <cellStyle name="_DEM-WP(C) Costs not in AURORA 2006GRC_Chelan PUD Power Costs (8-10)" xfId="5154"/>
    <cellStyle name="_DEM-WP(C) Costs not in AURORA 2006GRC_Chelan PUD Power Costs (8-10) 2" xfId="5155"/>
    <cellStyle name="_DEM-WP(C) Costs not in AURORA 2006GRC_Chelan PUD Power Costs (8-10) 2_Sheet3" xfId="5156"/>
    <cellStyle name="_DEM-WP(C) Costs not in AURORA 2006GRC_Chelan PUD Power Costs (8-10)_Sheet3" xfId="5157"/>
    <cellStyle name="_DEM-WP(C) Costs not in AURORA 2006GRC_DEM-WP(C) Chelan Power Costs" xfId="5158"/>
    <cellStyle name="_DEM-WP(C) Costs not in AURORA 2006GRC_DEM-WP(C) Chelan Power Costs 2" xfId="5159"/>
    <cellStyle name="_DEM-WP(C) Costs not in AURORA 2006GRC_DEM-WP(C) Chelan Power Costs 2_Sheet3" xfId="5160"/>
    <cellStyle name="_DEM-WP(C) Costs not in AURORA 2006GRC_DEM-WP(C) Chelan Power Costs_Sheet3" xfId="5161"/>
    <cellStyle name="_DEM-WP(C) Costs not in AURORA 2006GRC_DEM-WP(C) ENERG10C--ctn Mid-C_042010 2010GRC" xfId="5162"/>
    <cellStyle name="_DEM-WP(C) Costs not in AURORA 2006GRC_DEM-WP(C) ENERG10C--ctn Mid-C_042010 2010GRC 2" xfId="5163"/>
    <cellStyle name="_DEM-WP(C) Costs not in AURORA 2006GRC_DEM-WP(C) ENERG10C--ctn Mid-C_042010 2010GRC 2_Sheet3" xfId="5164"/>
    <cellStyle name="_DEM-WP(C) Costs not in AURORA 2006GRC_DEM-WP(C) ENERG10C--ctn Mid-C_042010 2010GRC_Sheet3" xfId="5165"/>
    <cellStyle name="_DEM-WP(C) Costs not in AURORA 2006GRC_DEM-WP(C) Gas Transport 2010GRC" xfId="5166"/>
    <cellStyle name="_DEM-WP(C) Costs not in AURORA 2006GRC_DEM-WP(C) Gas Transport 2010GRC 2" xfId="5167"/>
    <cellStyle name="_DEM-WP(C) Costs not in AURORA 2006GRC_DEM-WP(C) Gas Transport 2010GRC 2_Sheet3" xfId="5168"/>
    <cellStyle name="_DEM-WP(C) Costs not in AURORA 2006GRC_DEM-WP(C) Gas Transport 2010GRC_Sheet3" xfId="5169"/>
    <cellStyle name="_DEM-WP(C) Costs not in AURORA 2006GRC_Exh A-1 resulting from UE-112050 effective Jan 1 2012" xfId="5170"/>
    <cellStyle name="_DEM-WP(C) Costs not in AURORA 2006GRC_Exh A-1 resulting from UE-112050 effective Jan 1 2012 2" xfId="5171"/>
    <cellStyle name="_DEM-WP(C) Costs not in AURORA 2006GRC_Exh A-1 resulting from UE-112050 effective Jan 1 2012 2_Sheet3" xfId="5172"/>
    <cellStyle name="_DEM-WP(C) Costs not in AURORA 2006GRC_Exh A-1 resulting from UE-112050 effective Jan 1 2012_Sheet3" xfId="5173"/>
    <cellStyle name="_DEM-WP(C) Costs not in AURORA 2006GRC_Exh G - Klamath Peaker PPA fr C Locke 2-12" xfId="5174"/>
    <cellStyle name="_DEM-WP(C) Costs not in AURORA 2006GRC_Exh G - Klamath Peaker PPA fr C Locke 2-12 2" xfId="5175"/>
    <cellStyle name="_DEM-WP(C) Costs not in AURORA 2006GRC_Exh G - Klamath Peaker PPA fr C Locke 2-12 2_Sheet3" xfId="5176"/>
    <cellStyle name="_DEM-WP(C) Costs not in AURORA 2006GRC_Exh G - Klamath Peaker PPA fr C Locke 2-12_Sheet3" xfId="5177"/>
    <cellStyle name="_DEM-WP(C) Costs not in AURORA 2006GRC_Exhibit A-1 effective 4-1-11 fr S Free 12-11" xfId="5178"/>
    <cellStyle name="_DEM-WP(C) Costs not in AURORA 2006GRC_Exhibit A-1 effective 4-1-11 fr S Free 12-11 2" xfId="5179"/>
    <cellStyle name="_DEM-WP(C) Costs not in AURORA 2006GRC_Exhibit A-1 effective 4-1-11 fr S Free 12-11 2_Sheet3" xfId="5180"/>
    <cellStyle name="_DEM-WP(C) Costs not in AURORA 2006GRC_Exhibit A-1 effective 4-1-11 fr S Free 12-11_Sheet3" xfId="5181"/>
    <cellStyle name="_DEM-WP(C) Costs not in AURORA 2006GRC_LSRWEP LGIA like Acctg Petition Aug 2010" xfId="5182"/>
    <cellStyle name="_DEM-WP(C) Costs not in AURORA 2006GRC_LSRWEP LGIA like Acctg Petition Aug 2010 2" xfId="5183"/>
    <cellStyle name="_DEM-WP(C) Costs not in AURORA 2006GRC_LSRWEP LGIA like Acctg Petition Aug 2010 2_Sheet3" xfId="5184"/>
    <cellStyle name="_DEM-WP(C) Costs not in AURORA 2006GRC_LSRWEP LGIA like Acctg Petition Aug 2010_Sheet3" xfId="5185"/>
    <cellStyle name="_DEM-WP(C) Costs not in AURORA 2006GRC_Mint Farm Generation BPA" xfId="5186"/>
    <cellStyle name="_DEM-WP(C) Costs not in AURORA 2006GRC_Mint Farm Generation BPA_Sheet3" xfId="5187"/>
    <cellStyle name="_DEM-WP(C) Costs not in AURORA 2006GRC_NIM Summary" xfId="5188"/>
    <cellStyle name="_DEM-WP(C) Costs not in AURORA 2006GRC_NIM Summary 09GRC" xfId="5189"/>
    <cellStyle name="_DEM-WP(C) Costs not in AURORA 2006GRC_NIM Summary 09GRC 2" xfId="5190"/>
    <cellStyle name="_DEM-WP(C) Costs not in AURORA 2006GRC_NIM Summary 09GRC 2 2" xfId="5191"/>
    <cellStyle name="_DEM-WP(C) Costs not in AURORA 2006GRC_NIM Summary 09GRC 2 2 2" xfId="5192"/>
    <cellStyle name="_DEM-WP(C) Costs not in AURORA 2006GRC_NIM Summary 09GRC 2 2 2_Sheet3" xfId="5193"/>
    <cellStyle name="_DEM-WP(C) Costs not in AURORA 2006GRC_NIM Summary 09GRC 2 2_Sheet3" xfId="5194"/>
    <cellStyle name="_DEM-WP(C) Costs not in AURORA 2006GRC_NIM Summary 09GRC 2 3" xfId="5195"/>
    <cellStyle name="_DEM-WP(C) Costs not in AURORA 2006GRC_NIM Summary 09GRC 2 3_Sheet3" xfId="5196"/>
    <cellStyle name="_DEM-WP(C) Costs not in AURORA 2006GRC_NIM Summary 09GRC 2_Sheet3" xfId="5197"/>
    <cellStyle name="_DEM-WP(C) Costs not in AURORA 2006GRC_NIM Summary 09GRC 3" xfId="5198"/>
    <cellStyle name="_DEM-WP(C) Costs not in AURORA 2006GRC_NIM Summary 09GRC 3 2" xfId="5199"/>
    <cellStyle name="_DEM-WP(C) Costs not in AURORA 2006GRC_NIM Summary 09GRC 3 2_Sheet3" xfId="5200"/>
    <cellStyle name="_DEM-WP(C) Costs not in AURORA 2006GRC_NIM Summary 09GRC 3_Sheet3" xfId="5201"/>
    <cellStyle name="_DEM-WP(C) Costs not in AURORA 2006GRC_NIM Summary 09GRC 4" xfId="5202"/>
    <cellStyle name="_DEM-WP(C) Costs not in AURORA 2006GRC_NIM Summary 09GRC 4_Sheet3" xfId="5203"/>
    <cellStyle name="_DEM-WP(C) Costs not in AURORA 2006GRC_NIM Summary 09GRC_DEM-WP(C) ENERG10C--ctn Mid-C_042010 2010GRC" xfId="5204"/>
    <cellStyle name="_DEM-WP(C) Costs not in AURORA 2006GRC_NIM Summary 09GRC_DEM-WP(C) ENERG10C--ctn Mid-C_042010 2010GRC 2" xfId="5205"/>
    <cellStyle name="_DEM-WP(C) Costs not in AURORA 2006GRC_NIM Summary 09GRC_DEM-WP(C) ENERG10C--ctn Mid-C_042010 2010GRC 2_Sheet3" xfId="5206"/>
    <cellStyle name="_DEM-WP(C) Costs not in AURORA 2006GRC_NIM Summary 09GRC_DEM-WP(C) ENERG10C--ctn Mid-C_042010 2010GRC_Sheet3" xfId="5207"/>
    <cellStyle name="_DEM-WP(C) Costs not in AURORA 2006GRC_NIM Summary 09GRC_Sheet3" xfId="5208"/>
    <cellStyle name="_DEM-WP(C) Costs not in AURORA 2006GRC_NIM Summary 10" xfId="5209"/>
    <cellStyle name="_DEM-WP(C) Costs not in AURORA 2006GRC_NIM Summary 10 2" xfId="5210"/>
    <cellStyle name="_DEM-WP(C) Costs not in AURORA 2006GRC_NIM Summary 10 2_Sheet3" xfId="5211"/>
    <cellStyle name="_DEM-WP(C) Costs not in AURORA 2006GRC_NIM Summary 10_Sheet3" xfId="5212"/>
    <cellStyle name="_DEM-WP(C) Costs not in AURORA 2006GRC_NIM Summary 11" xfId="5213"/>
    <cellStyle name="_DEM-WP(C) Costs not in AURORA 2006GRC_NIM Summary 11 2" xfId="5214"/>
    <cellStyle name="_DEM-WP(C) Costs not in AURORA 2006GRC_NIM Summary 11 2_Sheet3" xfId="5215"/>
    <cellStyle name="_DEM-WP(C) Costs not in AURORA 2006GRC_NIM Summary 11_Sheet3" xfId="5216"/>
    <cellStyle name="_DEM-WP(C) Costs not in AURORA 2006GRC_NIM Summary 12" xfId="5217"/>
    <cellStyle name="_DEM-WP(C) Costs not in AURORA 2006GRC_NIM Summary 12 2" xfId="5218"/>
    <cellStyle name="_DEM-WP(C) Costs not in AURORA 2006GRC_NIM Summary 12 2_Sheet3" xfId="5219"/>
    <cellStyle name="_DEM-WP(C) Costs not in AURORA 2006GRC_NIM Summary 12_Sheet3" xfId="5220"/>
    <cellStyle name="_DEM-WP(C) Costs not in AURORA 2006GRC_NIM Summary 13" xfId="5221"/>
    <cellStyle name="_DEM-WP(C) Costs not in AURORA 2006GRC_NIM Summary 13 2" xfId="5222"/>
    <cellStyle name="_DEM-WP(C) Costs not in AURORA 2006GRC_NIM Summary 13 2_Sheet3" xfId="5223"/>
    <cellStyle name="_DEM-WP(C) Costs not in AURORA 2006GRC_NIM Summary 13_Sheet3" xfId="5224"/>
    <cellStyle name="_DEM-WP(C) Costs not in AURORA 2006GRC_NIM Summary 14" xfId="5225"/>
    <cellStyle name="_DEM-WP(C) Costs not in AURORA 2006GRC_NIM Summary 14 2" xfId="5226"/>
    <cellStyle name="_DEM-WP(C) Costs not in AURORA 2006GRC_NIM Summary 14 2_Sheet3" xfId="5227"/>
    <cellStyle name="_DEM-WP(C) Costs not in AURORA 2006GRC_NIM Summary 14_Sheet3" xfId="5228"/>
    <cellStyle name="_DEM-WP(C) Costs not in AURORA 2006GRC_NIM Summary 15" xfId="5229"/>
    <cellStyle name="_DEM-WP(C) Costs not in AURORA 2006GRC_NIM Summary 15 2" xfId="5230"/>
    <cellStyle name="_DEM-WP(C) Costs not in AURORA 2006GRC_NIM Summary 15 2_Sheet3" xfId="5231"/>
    <cellStyle name="_DEM-WP(C) Costs not in AURORA 2006GRC_NIM Summary 15_Sheet3" xfId="5232"/>
    <cellStyle name="_DEM-WP(C) Costs not in AURORA 2006GRC_NIM Summary 16" xfId="5233"/>
    <cellStyle name="_DEM-WP(C) Costs not in AURORA 2006GRC_NIM Summary 16 2" xfId="5234"/>
    <cellStyle name="_DEM-WP(C) Costs not in AURORA 2006GRC_NIM Summary 16 2_Sheet3" xfId="5235"/>
    <cellStyle name="_DEM-WP(C) Costs not in AURORA 2006GRC_NIM Summary 16_Sheet3" xfId="5236"/>
    <cellStyle name="_DEM-WP(C) Costs not in AURORA 2006GRC_NIM Summary 17" xfId="5237"/>
    <cellStyle name="_DEM-WP(C) Costs not in AURORA 2006GRC_NIM Summary 17 2" xfId="5238"/>
    <cellStyle name="_DEM-WP(C) Costs not in AURORA 2006GRC_NIM Summary 17 2_Sheet3" xfId="5239"/>
    <cellStyle name="_DEM-WP(C) Costs not in AURORA 2006GRC_NIM Summary 17_Sheet3" xfId="5240"/>
    <cellStyle name="_DEM-WP(C) Costs not in AURORA 2006GRC_NIM Summary 18" xfId="5241"/>
    <cellStyle name="_DEM-WP(C) Costs not in AURORA 2006GRC_NIM Summary 18 2" xfId="5242"/>
    <cellStyle name="_DEM-WP(C) Costs not in AURORA 2006GRC_NIM Summary 18 2_Sheet3" xfId="5243"/>
    <cellStyle name="_DEM-WP(C) Costs not in AURORA 2006GRC_NIM Summary 18_Sheet3" xfId="5244"/>
    <cellStyle name="_DEM-WP(C) Costs not in AURORA 2006GRC_NIM Summary 19" xfId="5245"/>
    <cellStyle name="_DEM-WP(C) Costs not in AURORA 2006GRC_NIM Summary 19 2" xfId="5246"/>
    <cellStyle name="_DEM-WP(C) Costs not in AURORA 2006GRC_NIM Summary 19 2_Sheet3" xfId="5247"/>
    <cellStyle name="_DEM-WP(C) Costs not in AURORA 2006GRC_NIM Summary 19_Sheet3" xfId="5248"/>
    <cellStyle name="_DEM-WP(C) Costs not in AURORA 2006GRC_NIM Summary 2" xfId="5249"/>
    <cellStyle name="_DEM-WP(C) Costs not in AURORA 2006GRC_NIM Summary 2 2" xfId="5250"/>
    <cellStyle name="_DEM-WP(C) Costs not in AURORA 2006GRC_NIM Summary 2 2 2" xfId="5251"/>
    <cellStyle name="_DEM-WP(C) Costs not in AURORA 2006GRC_NIM Summary 2 2 2_Sheet3" xfId="5252"/>
    <cellStyle name="_DEM-WP(C) Costs not in AURORA 2006GRC_NIM Summary 2 2_Sheet3" xfId="5253"/>
    <cellStyle name="_DEM-WP(C) Costs not in AURORA 2006GRC_NIM Summary 2 3" xfId="5254"/>
    <cellStyle name="_DEM-WP(C) Costs not in AURORA 2006GRC_NIM Summary 2 3_Sheet3" xfId="5255"/>
    <cellStyle name="_DEM-WP(C) Costs not in AURORA 2006GRC_NIM Summary 2_Sheet3" xfId="5256"/>
    <cellStyle name="_DEM-WP(C) Costs not in AURORA 2006GRC_NIM Summary 20" xfId="5257"/>
    <cellStyle name="_DEM-WP(C) Costs not in AURORA 2006GRC_NIM Summary 20 2" xfId="5258"/>
    <cellStyle name="_DEM-WP(C) Costs not in AURORA 2006GRC_NIM Summary 20 2_Sheet3" xfId="5259"/>
    <cellStyle name="_DEM-WP(C) Costs not in AURORA 2006GRC_NIM Summary 20_Sheet3" xfId="5260"/>
    <cellStyle name="_DEM-WP(C) Costs not in AURORA 2006GRC_NIM Summary 21" xfId="5261"/>
    <cellStyle name="_DEM-WP(C) Costs not in AURORA 2006GRC_NIM Summary 21 2" xfId="5262"/>
    <cellStyle name="_DEM-WP(C) Costs not in AURORA 2006GRC_NIM Summary 21 2_Sheet3" xfId="5263"/>
    <cellStyle name="_DEM-WP(C) Costs not in AURORA 2006GRC_NIM Summary 21_Sheet3" xfId="5264"/>
    <cellStyle name="_DEM-WP(C) Costs not in AURORA 2006GRC_NIM Summary 22" xfId="5265"/>
    <cellStyle name="_DEM-WP(C) Costs not in AURORA 2006GRC_NIM Summary 22 2" xfId="5266"/>
    <cellStyle name="_DEM-WP(C) Costs not in AURORA 2006GRC_NIM Summary 22 2_Sheet3" xfId="5267"/>
    <cellStyle name="_DEM-WP(C) Costs not in AURORA 2006GRC_NIM Summary 22_Sheet3" xfId="5268"/>
    <cellStyle name="_DEM-WP(C) Costs not in AURORA 2006GRC_NIM Summary 23" xfId="5269"/>
    <cellStyle name="_DEM-WP(C) Costs not in AURORA 2006GRC_NIM Summary 23 2" xfId="5270"/>
    <cellStyle name="_DEM-WP(C) Costs not in AURORA 2006GRC_NIM Summary 23 2_Sheet3" xfId="5271"/>
    <cellStyle name="_DEM-WP(C) Costs not in AURORA 2006GRC_NIM Summary 23_Sheet3" xfId="5272"/>
    <cellStyle name="_DEM-WP(C) Costs not in AURORA 2006GRC_NIM Summary 24" xfId="5273"/>
    <cellStyle name="_DEM-WP(C) Costs not in AURORA 2006GRC_NIM Summary 24 2" xfId="5274"/>
    <cellStyle name="_DEM-WP(C) Costs not in AURORA 2006GRC_NIM Summary 24 2_Sheet3" xfId="5275"/>
    <cellStyle name="_DEM-WP(C) Costs not in AURORA 2006GRC_NIM Summary 24_Sheet3" xfId="5276"/>
    <cellStyle name="_DEM-WP(C) Costs not in AURORA 2006GRC_NIM Summary 25" xfId="5277"/>
    <cellStyle name="_DEM-WP(C) Costs not in AURORA 2006GRC_NIM Summary 25 2" xfId="5278"/>
    <cellStyle name="_DEM-WP(C) Costs not in AURORA 2006GRC_NIM Summary 25 2_Sheet3" xfId="5279"/>
    <cellStyle name="_DEM-WP(C) Costs not in AURORA 2006GRC_NIM Summary 25_Sheet3" xfId="5280"/>
    <cellStyle name="_DEM-WP(C) Costs not in AURORA 2006GRC_NIM Summary 26" xfId="5281"/>
    <cellStyle name="_DEM-WP(C) Costs not in AURORA 2006GRC_NIM Summary 26 2" xfId="5282"/>
    <cellStyle name="_DEM-WP(C) Costs not in AURORA 2006GRC_NIM Summary 26 2_Sheet3" xfId="5283"/>
    <cellStyle name="_DEM-WP(C) Costs not in AURORA 2006GRC_NIM Summary 26_Sheet3" xfId="5284"/>
    <cellStyle name="_DEM-WP(C) Costs not in AURORA 2006GRC_NIM Summary 27" xfId="5285"/>
    <cellStyle name="_DEM-WP(C) Costs not in AURORA 2006GRC_NIM Summary 27 2" xfId="5286"/>
    <cellStyle name="_DEM-WP(C) Costs not in AURORA 2006GRC_NIM Summary 27 2_Sheet3" xfId="5287"/>
    <cellStyle name="_DEM-WP(C) Costs not in AURORA 2006GRC_NIM Summary 27_Sheet3" xfId="5288"/>
    <cellStyle name="_DEM-WP(C) Costs not in AURORA 2006GRC_NIM Summary 28" xfId="5289"/>
    <cellStyle name="_DEM-WP(C) Costs not in AURORA 2006GRC_NIM Summary 28 2" xfId="5290"/>
    <cellStyle name="_DEM-WP(C) Costs not in AURORA 2006GRC_NIM Summary 28 2_Sheet3" xfId="5291"/>
    <cellStyle name="_DEM-WP(C) Costs not in AURORA 2006GRC_NIM Summary 28_Sheet3" xfId="5292"/>
    <cellStyle name="_DEM-WP(C) Costs not in AURORA 2006GRC_NIM Summary 29" xfId="5293"/>
    <cellStyle name="_DEM-WP(C) Costs not in AURORA 2006GRC_NIM Summary 29 2" xfId="5294"/>
    <cellStyle name="_DEM-WP(C) Costs not in AURORA 2006GRC_NIM Summary 29 2_Sheet3" xfId="5295"/>
    <cellStyle name="_DEM-WP(C) Costs not in AURORA 2006GRC_NIM Summary 29_Sheet3" xfId="5296"/>
    <cellStyle name="_DEM-WP(C) Costs not in AURORA 2006GRC_NIM Summary 3" xfId="5297"/>
    <cellStyle name="_DEM-WP(C) Costs not in AURORA 2006GRC_NIM Summary 3 2" xfId="5298"/>
    <cellStyle name="_DEM-WP(C) Costs not in AURORA 2006GRC_NIM Summary 3 2_Sheet3" xfId="5299"/>
    <cellStyle name="_DEM-WP(C) Costs not in AURORA 2006GRC_NIM Summary 3_Sheet3" xfId="5300"/>
    <cellStyle name="_DEM-WP(C) Costs not in AURORA 2006GRC_NIM Summary 30" xfId="5301"/>
    <cellStyle name="_DEM-WP(C) Costs not in AURORA 2006GRC_NIM Summary 30 2" xfId="5302"/>
    <cellStyle name="_DEM-WP(C) Costs not in AURORA 2006GRC_NIM Summary 30 2_Sheet3" xfId="5303"/>
    <cellStyle name="_DEM-WP(C) Costs not in AURORA 2006GRC_NIM Summary 30_Sheet3" xfId="5304"/>
    <cellStyle name="_DEM-WP(C) Costs not in AURORA 2006GRC_NIM Summary 31" xfId="5305"/>
    <cellStyle name="_DEM-WP(C) Costs not in AURORA 2006GRC_NIM Summary 31 2" xfId="5306"/>
    <cellStyle name="_DEM-WP(C) Costs not in AURORA 2006GRC_NIM Summary 31 2_Sheet3" xfId="5307"/>
    <cellStyle name="_DEM-WP(C) Costs not in AURORA 2006GRC_NIM Summary 31_Sheet3" xfId="5308"/>
    <cellStyle name="_DEM-WP(C) Costs not in AURORA 2006GRC_NIM Summary 32" xfId="5309"/>
    <cellStyle name="_DEM-WP(C) Costs not in AURORA 2006GRC_NIM Summary 32 2" xfId="5310"/>
    <cellStyle name="_DEM-WP(C) Costs not in AURORA 2006GRC_NIM Summary 32 2_Sheet3" xfId="5311"/>
    <cellStyle name="_DEM-WP(C) Costs not in AURORA 2006GRC_NIM Summary 32_Sheet3" xfId="5312"/>
    <cellStyle name="_DEM-WP(C) Costs not in AURORA 2006GRC_NIM Summary 33" xfId="5313"/>
    <cellStyle name="_DEM-WP(C) Costs not in AURORA 2006GRC_NIM Summary 33 2" xfId="5314"/>
    <cellStyle name="_DEM-WP(C) Costs not in AURORA 2006GRC_NIM Summary 33 2_Sheet3" xfId="5315"/>
    <cellStyle name="_DEM-WP(C) Costs not in AURORA 2006GRC_NIM Summary 33_Sheet3" xfId="5316"/>
    <cellStyle name="_DEM-WP(C) Costs not in AURORA 2006GRC_NIM Summary 34" xfId="5317"/>
    <cellStyle name="_DEM-WP(C) Costs not in AURORA 2006GRC_NIM Summary 34 2" xfId="5318"/>
    <cellStyle name="_DEM-WP(C) Costs not in AURORA 2006GRC_NIM Summary 34 2_Sheet3" xfId="5319"/>
    <cellStyle name="_DEM-WP(C) Costs not in AURORA 2006GRC_NIM Summary 34_Sheet3" xfId="5320"/>
    <cellStyle name="_DEM-WP(C) Costs not in AURORA 2006GRC_NIM Summary 35" xfId="5321"/>
    <cellStyle name="_DEM-WP(C) Costs not in AURORA 2006GRC_NIM Summary 35 2" xfId="5322"/>
    <cellStyle name="_DEM-WP(C) Costs not in AURORA 2006GRC_NIM Summary 35 2_Sheet3" xfId="5323"/>
    <cellStyle name="_DEM-WP(C) Costs not in AURORA 2006GRC_NIM Summary 35_Sheet3" xfId="5324"/>
    <cellStyle name="_DEM-WP(C) Costs not in AURORA 2006GRC_NIM Summary 36" xfId="5325"/>
    <cellStyle name="_DEM-WP(C) Costs not in AURORA 2006GRC_NIM Summary 36 2" xfId="5326"/>
    <cellStyle name="_DEM-WP(C) Costs not in AURORA 2006GRC_NIM Summary 36 2_Sheet3" xfId="5327"/>
    <cellStyle name="_DEM-WP(C) Costs not in AURORA 2006GRC_NIM Summary 36_Sheet3" xfId="5328"/>
    <cellStyle name="_DEM-WP(C) Costs not in AURORA 2006GRC_NIM Summary 37" xfId="5329"/>
    <cellStyle name="_DEM-WP(C) Costs not in AURORA 2006GRC_NIM Summary 37 2" xfId="5330"/>
    <cellStyle name="_DEM-WP(C) Costs not in AURORA 2006GRC_NIM Summary 37 2_Sheet3" xfId="5331"/>
    <cellStyle name="_DEM-WP(C) Costs not in AURORA 2006GRC_NIM Summary 37_Sheet3" xfId="5332"/>
    <cellStyle name="_DEM-WP(C) Costs not in AURORA 2006GRC_NIM Summary 38" xfId="5333"/>
    <cellStyle name="_DEM-WP(C) Costs not in AURORA 2006GRC_NIM Summary 38 2" xfId="5334"/>
    <cellStyle name="_DEM-WP(C) Costs not in AURORA 2006GRC_NIM Summary 38 2_Sheet3" xfId="5335"/>
    <cellStyle name="_DEM-WP(C) Costs not in AURORA 2006GRC_NIM Summary 38_Sheet3" xfId="5336"/>
    <cellStyle name="_DEM-WP(C) Costs not in AURORA 2006GRC_NIM Summary 39" xfId="5337"/>
    <cellStyle name="_DEM-WP(C) Costs not in AURORA 2006GRC_NIM Summary 39 2" xfId="5338"/>
    <cellStyle name="_DEM-WP(C) Costs not in AURORA 2006GRC_NIM Summary 39 2_Sheet3" xfId="5339"/>
    <cellStyle name="_DEM-WP(C) Costs not in AURORA 2006GRC_NIM Summary 39_Sheet3" xfId="5340"/>
    <cellStyle name="_DEM-WP(C) Costs not in AURORA 2006GRC_NIM Summary 4" xfId="5341"/>
    <cellStyle name="_DEM-WP(C) Costs not in AURORA 2006GRC_NIM Summary 4 2" xfId="5342"/>
    <cellStyle name="_DEM-WP(C) Costs not in AURORA 2006GRC_NIM Summary 4 2_Sheet3" xfId="5343"/>
    <cellStyle name="_DEM-WP(C) Costs not in AURORA 2006GRC_NIM Summary 4_Sheet3" xfId="5344"/>
    <cellStyle name="_DEM-WP(C) Costs not in AURORA 2006GRC_NIM Summary 40" xfId="5345"/>
    <cellStyle name="_DEM-WP(C) Costs not in AURORA 2006GRC_NIM Summary 40 2" xfId="5346"/>
    <cellStyle name="_DEM-WP(C) Costs not in AURORA 2006GRC_NIM Summary 40 2_Sheet3" xfId="5347"/>
    <cellStyle name="_DEM-WP(C) Costs not in AURORA 2006GRC_NIM Summary 40_Sheet3" xfId="5348"/>
    <cellStyle name="_DEM-WP(C) Costs not in AURORA 2006GRC_NIM Summary 41" xfId="5349"/>
    <cellStyle name="_DEM-WP(C) Costs not in AURORA 2006GRC_NIM Summary 41 2" xfId="5350"/>
    <cellStyle name="_DEM-WP(C) Costs not in AURORA 2006GRC_NIM Summary 41 2_Sheet3" xfId="5351"/>
    <cellStyle name="_DEM-WP(C) Costs not in AURORA 2006GRC_NIM Summary 41_Sheet3" xfId="5352"/>
    <cellStyle name="_DEM-WP(C) Costs not in AURORA 2006GRC_NIM Summary 42" xfId="5353"/>
    <cellStyle name="_DEM-WP(C) Costs not in AURORA 2006GRC_NIM Summary 42 2" xfId="5354"/>
    <cellStyle name="_DEM-WP(C) Costs not in AURORA 2006GRC_NIM Summary 42 2_Sheet3" xfId="5355"/>
    <cellStyle name="_DEM-WP(C) Costs not in AURORA 2006GRC_NIM Summary 42_Sheet3" xfId="5356"/>
    <cellStyle name="_DEM-WP(C) Costs not in AURORA 2006GRC_NIM Summary 43" xfId="5357"/>
    <cellStyle name="_DEM-WP(C) Costs not in AURORA 2006GRC_NIM Summary 43 2" xfId="5358"/>
    <cellStyle name="_DEM-WP(C) Costs not in AURORA 2006GRC_NIM Summary 43 2_Sheet3" xfId="5359"/>
    <cellStyle name="_DEM-WP(C) Costs not in AURORA 2006GRC_NIM Summary 43_Sheet3" xfId="5360"/>
    <cellStyle name="_DEM-WP(C) Costs not in AURORA 2006GRC_NIM Summary 44" xfId="5361"/>
    <cellStyle name="_DEM-WP(C) Costs not in AURORA 2006GRC_NIM Summary 44 2" xfId="5362"/>
    <cellStyle name="_DEM-WP(C) Costs not in AURORA 2006GRC_NIM Summary 44 2_Sheet3" xfId="5363"/>
    <cellStyle name="_DEM-WP(C) Costs not in AURORA 2006GRC_NIM Summary 44_Sheet3" xfId="5364"/>
    <cellStyle name="_DEM-WP(C) Costs not in AURORA 2006GRC_NIM Summary 45" xfId="5365"/>
    <cellStyle name="_DEM-WP(C) Costs not in AURORA 2006GRC_NIM Summary 45 2" xfId="5366"/>
    <cellStyle name="_DEM-WP(C) Costs not in AURORA 2006GRC_NIM Summary 45 2_Sheet3" xfId="5367"/>
    <cellStyle name="_DEM-WP(C) Costs not in AURORA 2006GRC_NIM Summary 45_Sheet3" xfId="5368"/>
    <cellStyle name="_DEM-WP(C) Costs not in AURORA 2006GRC_NIM Summary 46" xfId="5369"/>
    <cellStyle name="_DEM-WP(C) Costs not in AURORA 2006GRC_NIM Summary 46 2" xfId="5370"/>
    <cellStyle name="_DEM-WP(C) Costs not in AURORA 2006GRC_NIM Summary 46 2_Sheet3" xfId="5371"/>
    <cellStyle name="_DEM-WP(C) Costs not in AURORA 2006GRC_NIM Summary 46_Sheet3" xfId="5372"/>
    <cellStyle name="_DEM-WP(C) Costs not in AURORA 2006GRC_NIM Summary 47" xfId="5373"/>
    <cellStyle name="_DEM-WP(C) Costs not in AURORA 2006GRC_NIM Summary 47 2" xfId="5374"/>
    <cellStyle name="_DEM-WP(C) Costs not in AURORA 2006GRC_NIM Summary 47 2_Sheet3" xfId="5375"/>
    <cellStyle name="_DEM-WP(C) Costs not in AURORA 2006GRC_NIM Summary 47_Sheet3" xfId="5376"/>
    <cellStyle name="_DEM-WP(C) Costs not in AURORA 2006GRC_NIM Summary 48" xfId="5377"/>
    <cellStyle name="_DEM-WP(C) Costs not in AURORA 2006GRC_NIM Summary 48_Sheet3" xfId="5378"/>
    <cellStyle name="_DEM-WP(C) Costs not in AURORA 2006GRC_NIM Summary 49" xfId="5379"/>
    <cellStyle name="_DEM-WP(C) Costs not in AURORA 2006GRC_NIM Summary 49_Sheet3" xfId="5380"/>
    <cellStyle name="_DEM-WP(C) Costs not in AURORA 2006GRC_NIM Summary 5" xfId="5381"/>
    <cellStyle name="_DEM-WP(C) Costs not in AURORA 2006GRC_NIM Summary 5 2" xfId="5382"/>
    <cellStyle name="_DEM-WP(C) Costs not in AURORA 2006GRC_NIM Summary 5 2_Sheet3" xfId="5383"/>
    <cellStyle name="_DEM-WP(C) Costs not in AURORA 2006GRC_NIM Summary 5_Sheet3" xfId="5384"/>
    <cellStyle name="_DEM-WP(C) Costs not in AURORA 2006GRC_NIM Summary 50" xfId="5385"/>
    <cellStyle name="_DEM-WP(C) Costs not in AURORA 2006GRC_NIM Summary 50_Sheet3" xfId="5386"/>
    <cellStyle name="_DEM-WP(C) Costs not in AURORA 2006GRC_NIM Summary 51" xfId="5387"/>
    <cellStyle name="_DEM-WP(C) Costs not in AURORA 2006GRC_NIM Summary 51_Sheet3" xfId="5388"/>
    <cellStyle name="_DEM-WP(C) Costs not in AURORA 2006GRC_NIM Summary 52" xfId="5389"/>
    <cellStyle name="_DEM-WP(C) Costs not in AURORA 2006GRC_NIM Summary 52_Sheet3" xfId="5390"/>
    <cellStyle name="_DEM-WP(C) Costs not in AURORA 2006GRC_NIM Summary 6" xfId="5391"/>
    <cellStyle name="_DEM-WP(C) Costs not in AURORA 2006GRC_NIM Summary 6 2" xfId="5392"/>
    <cellStyle name="_DEM-WP(C) Costs not in AURORA 2006GRC_NIM Summary 6 2_Sheet3" xfId="5393"/>
    <cellStyle name="_DEM-WP(C) Costs not in AURORA 2006GRC_NIM Summary 6_Sheet3" xfId="5394"/>
    <cellStyle name="_DEM-WP(C) Costs not in AURORA 2006GRC_NIM Summary 7" xfId="5395"/>
    <cellStyle name="_DEM-WP(C) Costs not in AURORA 2006GRC_NIM Summary 7 2" xfId="5396"/>
    <cellStyle name="_DEM-WP(C) Costs not in AURORA 2006GRC_NIM Summary 7 2_Sheet3" xfId="5397"/>
    <cellStyle name="_DEM-WP(C) Costs not in AURORA 2006GRC_NIM Summary 7_Sheet3" xfId="5398"/>
    <cellStyle name="_DEM-WP(C) Costs not in AURORA 2006GRC_NIM Summary 8" xfId="5399"/>
    <cellStyle name="_DEM-WP(C) Costs not in AURORA 2006GRC_NIM Summary 8 2" xfId="5400"/>
    <cellStyle name="_DEM-WP(C) Costs not in AURORA 2006GRC_NIM Summary 8 2_Sheet3" xfId="5401"/>
    <cellStyle name="_DEM-WP(C) Costs not in AURORA 2006GRC_NIM Summary 8_Sheet3" xfId="5402"/>
    <cellStyle name="_DEM-WP(C) Costs not in AURORA 2006GRC_NIM Summary 9" xfId="5403"/>
    <cellStyle name="_DEM-WP(C) Costs not in AURORA 2006GRC_NIM Summary 9 2" xfId="5404"/>
    <cellStyle name="_DEM-WP(C) Costs not in AURORA 2006GRC_NIM Summary 9 2_Sheet3" xfId="5405"/>
    <cellStyle name="_DEM-WP(C) Costs not in AURORA 2006GRC_NIM Summary 9_Sheet3" xfId="5406"/>
    <cellStyle name="_DEM-WP(C) Costs not in AURORA 2006GRC_NIM Summary_DEM-WP(C) ENERG10C--ctn Mid-C_042010 2010GRC" xfId="5407"/>
    <cellStyle name="_DEM-WP(C) Costs not in AURORA 2006GRC_NIM Summary_DEM-WP(C) ENERG10C--ctn Mid-C_042010 2010GRC 2" xfId="5408"/>
    <cellStyle name="_DEM-WP(C) Costs not in AURORA 2006GRC_NIM Summary_DEM-WP(C) ENERG10C--ctn Mid-C_042010 2010GRC 2_Sheet3" xfId="5409"/>
    <cellStyle name="_DEM-WP(C) Costs not in AURORA 2006GRC_NIM Summary_DEM-WP(C) ENERG10C--ctn Mid-C_042010 2010GRC_Sheet3" xfId="5410"/>
    <cellStyle name="_DEM-WP(C) Costs not in AURORA 2006GRC_NIM Summary_Sheet3" xfId="5411"/>
    <cellStyle name="_DEM-WP(C) Costs not in AURORA 2006GRC_PCA 10 -  Exhibit D Dec 2011" xfId="5412"/>
    <cellStyle name="_DEM-WP(C) Costs not in AURORA 2006GRC_PCA 10 -  Exhibit D Dec 2011 2" xfId="5413"/>
    <cellStyle name="_DEM-WP(C) Costs not in AURORA 2006GRC_PCA 10 -  Exhibit D Dec 2011 2_Sheet3" xfId="5414"/>
    <cellStyle name="_DEM-WP(C) Costs not in AURORA 2006GRC_PCA 10 -  Exhibit D Dec 2011_Sheet3" xfId="5415"/>
    <cellStyle name="_DEM-WP(C) Costs not in AURORA 2006GRC_PCA 10 -  Exhibit D from A Kellogg Jan 2011" xfId="5416"/>
    <cellStyle name="_DEM-WP(C) Costs not in AURORA 2006GRC_PCA 10 -  Exhibit D from A Kellogg Jan 2011 2" xfId="5417"/>
    <cellStyle name="_DEM-WP(C) Costs not in AURORA 2006GRC_PCA 10 -  Exhibit D from A Kellogg Jan 2011 2_Sheet3" xfId="5418"/>
    <cellStyle name="_DEM-WP(C) Costs not in AURORA 2006GRC_PCA 10 -  Exhibit D from A Kellogg Jan 2011_Sheet3" xfId="5419"/>
    <cellStyle name="_DEM-WP(C) Costs not in AURORA 2006GRC_PCA 10 -  Exhibit D from A Kellogg July 2011" xfId="5420"/>
    <cellStyle name="_DEM-WP(C) Costs not in AURORA 2006GRC_PCA 10 -  Exhibit D from A Kellogg July 2011 2" xfId="5421"/>
    <cellStyle name="_DEM-WP(C) Costs not in AURORA 2006GRC_PCA 10 -  Exhibit D from A Kellogg July 2011 2_Sheet3" xfId="5422"/>
    <cellStyle name="_DEM-WP(C) Costs not in AURORA 2006GRC_PCA 10 -  Exhibit D from A Kellogg July 2011_Sheet3" xfId="5423"/>
    <cellStyle name="_DEM-WP(C) Costs not in AURORA 2006GRC_PCA 10 -  Exhibit D from S Free Rcv'd 12-11" xfId="5424"/>
    <cellStyle name="_DEM-WP(C) Costs not in AURORA 2006GRC_PCA 10 -  Exhibit D from S Free Rcv'd 12-11 2" xfId="5425"/>
    <cellStyle name="_DEM-WP(C) Costs not in AURORA 2006GRC_PCA 10 -  Exhibit D from S Free Rcv'd 12-11 2_Sheet3" xfId="5426"/>
    <cellStyle name="_DEM-WP(C) Costs not in AURORA 2006GRC_PCA 10 -  Exhibit D from S Free Rcv'd 12-11_Sheet3" xfId="5427"/>
    <cellStyle name="_DEM-WP(C) Costs not in AURORA 2006GRC_PCA 11 -  Exhibit D Jan 2012 fr A Kellogg" xfId="5428"/>
    <cellStyle name="_DEM-WP(C) Costs not in AURORA 2006GRC_PCA 11 -  Exhibit D Jan 2012 fr A Kellogg 2" xfId="5429"/>
    <cellStyle name="_DEM-WP(C) Costs not in AURORA 2006GRC_PCA 11 -  Exhibit D Jan 2012 fr A Kellogg 2_Sheet3" xfId="5430"/>
    <cellStyle name="_DEM-WP(C) Costs not in AURORA 2006GRC_PCA 11 -  Exhibit D Jan 2012 fr A Kellogg_Sheet3" xfId="5431"/>
    <cellStyle name="_DEM-WP(C) Costs not in AURORA 2006GRC_PCA 11 -  Exhibit D Jan 2012 WF" xfId="5432"/>
    <cellStyle name="_DEM-WP(C) Costs not in AURORA 2006GRC_PCA 11 -  Exhibit D Jan 2012 WF 2" xfId="5433"/>
    <cellStyle name="_DEM-WP(C) Costs not in AURORA 2006GRC_PCA 11 -  Exhibit D Jan 2012 WF 2_Sheet3" xfId="5434"/>
    <cellStyle name="_DEM-WP(C) Costs not in AURORA 2006GRC_PCA 11 -  Exhibit D Jan 2012 WF_Sheet3" xfId="5435"/>
    <cellStyle name="_DEM-WP(C) Costs not in AURORA 2006GRC_PCA 9 -  Exhibit D April 2010" xfId="5436"/>
    <cellStyle name="_DEM-WP(C) Costs not in AURORA 2006GRC_PCA 9 -  Exhibit D April 2010 (3)" xfId="5437"/>
    <cellStyle name="_DEM-WP(C) Costs not in AURORA 2006GRC_PCA 9 -  Exhibit D April 2010 (3) 2" xfId="5438"/>
    <cellStyle name="_DEM-WP(C) Costs not in AURORA 2006GRC_PCA 9 -  Exhibit D April 2010 (3) 2 2" xfId="5439"/>
    <cellStyle name="_DEM-WP(C) Costs not in AURORA 2006GRC_PCA 9 -  Exhibit D April 2010 (3) 2 2 2" xfId="5440"/>
    <cellStyle name="_DEM-WP(C) Costs not in AURORA 2006GRC_PCA 9 -  Exhibit D April 2010 (3) 2 2 2_Sheet3" xfId="5441"/>
    <cellStyle name="_DEM-WP(C) Costs not in AURORA 2006GRC_PCA 9 -  Exhibit D April 2010 (3) 2 2_Sheet3" xfId="5442"/>
    <cellStyle name="_DEM-WP(C) Costs not in AURORA 2006GRC_PCA 9 -  Exhibit D April 2010 (3) 2 3" xfId="5443"/>
    <cellStyle name="_DEM-WP(C) Costs not in AURORA 2006GRC_PCA 9 -  Exhibit D April 2010 (3) 2 3_Sheet3" xfId="5444"/>
    <cellStyle name="_DEM-WP(C) Costs not in AURORA 2006GRC_PCA 9 -  Exhibit D April 2010 (3) 2_Sheet3" xfId="5445"/>
    <cellStyle name="_DEM-WP(C) Costs not in AURORA 2006GRC_PCA 9 -  Exhibit D April 2010 (3) 3" xfId="5446"/>
    <cellStyle name="_DEM-WP(C) Costs not in AURORA 2006GRC_PCA 9 -  Exhibit D April 2010 (3) 3 2" xfId="5447"/>
    <cellStyle name="_DEM-WP(C) Costs not in AURORA 2006GRC_PCA 9 -  Exhibit D April 2010 (3) 3 2_Sheet3" xfId="5448"/>
    <cellStyle name="_DEM-WP(C) Costs not in AURORA 2006GRC_PCA 9 -  Exhibit D April 2010 (3) 3_Sheet3" xfId="5449"/>
    <cellStyle name="_DEM-WP(C) Costs not in AURORA 2006GRC_PCA 9 -  Exhibit D April 2010 (3) 4" xfId="5450"/>
    <cellStyle name="_DEM-WP(C) Costs not in AURORA 2006GRC_PCA 9 -  Exhibit D April 2010 (3) 4_Sheet3" xfId="5451"/>
    <cellStyle name="_DEM-WP(C) Costs not in AURORA 2006GRC_PCA 9 -  Exhibit D April 2010 (3)_DEM-WP(C) ENERG10C--ctn Mid-C_042010 2010GRC" xfId="5452"/>
    <cellStyle name="_DEM-WP(C) Costs not in AURORA 2006GRC_PCA 9 -  Exhibit D April 2010 (3)_DEM-WP(C) ENERG10C--ctn Mid-C_042010 2010GRC 2" xfId="5453"/>
    <cellStyle name="_DEM-WP(C) Costs not in AURORA 2006GRC_PCA 9 -  Exhibit D April 2010 (3)_DEM-WP(C) ENERG10C--ctn Mid-C_042010 2010GRC 2_Sheet3" xfId="5454"/>
    <cellStyle name="_DEM-WP(C) Costs not in AURORA 2006GRC_PCA 9 -  Exhibit D April 2010 (3)_DEM-WP(C) ENERG10C--ctn Mid-C_042010 2010GRC_Sheet3" xfId="5455"/>
    <cellStyle name="_DEM-WP(C) Costs not in AURORA 2006GRC_PCA 9 -  Exhibit D April 2010 (3)_Sheet3" xfId="5456"/>
    <cellStyle name="_DEM-WP(C) Costs not in AURORA 2006GRC_PCA 9 -  Exhibit D April 2010 2" xfId="5457"/>
    <cellStyle name="_DEM-WP(C) Costs not in AURORA 2006GRC_PCA 9 -  Exhibit D April 2010 2 2" xfId="5458"/>
    <cellStyle name="_DEM-WP(C) Costs not in AURORA 2006GRC_PCA 9 -  Exhibit D April 2010 2 2_Sheet3" xfId="5459"/>
    <cellStyle name="_DEM-WP(C) Costs not in AURORA 2006GRC_PCA 9 -  Exhibit D April 2010 2_Sheet3" xfId="5460"/>
    <cellStyle name="_DEM-WP(C) Costs not in AURORA 2006GRC_PCA 9 -  Exhibit D April 2010 3" xfId="5461"/>
    <cellStyle name="_DEM-WP(C) Costs not in AURORA 2006GRC_PCA 9 -  Exhibit D April 2010 3 2" xfId="5462"/>
    <cellStyle name="_DEM-WP(C) Costs not in AURORA 2006GRC_PCA 9 -  Exhibit D April 2010 3 2_Sheet3" xfId="5463"/>
    <cellStyle name="_DEM-WP(C) Costs not in AURORA 2006GRC_PCA 9 -  Exhibit D April 2010 3_Sheet3" xfId="5464"/>
    <cellStyle name="_DEM-WP(C) Costs not in AURORA 2006GRC_PCA 9 -  Exhibit D April 2010 4" xfId="5465"/>
    <cellStyle name="_DEM-WP(C) Costs not in AURORA 2006GRC_PCA 9 -  Exhibit D April 2010 4 2" xfId="5466"/>
    <cellStyle name="_DEM-WP(C) Costs not in AURORA 2006GRC_PCA 9 -  Exhibit D April 2010 4 2_Sheet3" xfId="5467"/>
    <cellStyle name="_DEM-WP(C) Costs not in AURORA 2006GRC_PCA 9 -  Exhibit D April 2010 4_Sheet3" xfId="5468"/>
    <cellStyle name="_DEM-WP(C) Costs not in AURORA 2006GRC_PCA 9 -  Exhibit D April 2010 5" xfId="5469"/>
    <cellStyle name="_DEM-WP(C) Costs not in AURORA 2006GRC_PCA 9 -  Exhibit D April 2010 5 2" xfId="5470"/>
    <cellStyle name="_DEM-WP(C) Costs not in AURORA 2006GRC_PCA 9 -  Exhibit D April 2010 5 2_Sheet3" xfId="5471"/>
    <cellStyle name="_DEM-WP(C) Costs not in AURORA 2006GRC_PCA 9 -  Exhibit D April 2010 5_Sheet3" xfId="5472"/>
    <cellStyle name="_DEM-WP(C) Costs not in AURORA 2006GRC_PCA 9 -  Exhibit D April 2010 6" xfId="5473"/>
    <cellStyle name="_DEM-WP(C) Costs not in AURORA 2006GRC_PCA 9 -  Exhibit D April 2010 6 2" xfId="5474"/>
    <cellStyle name="_DEM-WP(C) Costs not in AURORA 2006GRC_PCA 9 -  Exhibit D April 2010 6 2_Sheet3" xfId="5475"/>
    <cellStyle name="_DEM-WP(C) Costs not in AURORA 2006GRC_PCA 9 -  Exhibit D April 2010 6_Sheet3" xfId="5476"/>
    <cellStyle name="_DEM-WP(C) Costs not in AURORA 2006GRC_PCA 9 -  Exhibit D April 2010 7" xfId="5477"/>
    <cellStyle name="_DEM-WP(C) Costs not in AURORA 2006GRC_PCA 9 -  Exhibit D April 2010 7_Sheet3" xfId="5478"/>
    <cellStyle name="_DEM-WP(C) Costs not in AURORA 2006GRC_PCA 9 -  Exhibit D April 2010_Sheet3" xfId="5479"/>
    <cellStyle name="_DEM-WP(C) Costs not in AURORA 2006GRC_PCA 9 -  Exhibit D Nov 2010" xfId="5480"/>
    <cellStyle name="_DEM-WP(C) Costs not in AURORA 2006GRC_PCA 9 -  Exhibit D Nov 2010 2" xfId="5481"/>
    <cellStyle name="_DEM-WP(C) Costs not in AURORA 2006GRC_PCA 9 -  Exhibit D Nov 2010 2 2" xfId="5482"/>
    <cellStyle name="_DEM-WP(C) Costs not in AURORA 2006GRC_PCA 9 -  Exhibit D Nov 2010 2 2_Sheet3" xfId="5483"/>
    <cellStyle name="_DEM-WP(C) Costs not in AURORA 2006GRC_PCA 9 -  Exhibit D Nov 2010 2_Sheet3" xfId="5484"/>
    <cellStyle name="_DEM-WP(C) Costs not in AURORA 2006GRC_PCA 9 -  Exhibit D Nov 2010 3" xfId="5485"/>
    <cellStyle name="_DEM-WP(C) Costs not in AURORA 2006GRC_PCA 9 -  Exhibit D Nov 2010 3_Sheet3" xfId="5486"/>
    <cellStyle name="_DEM-WP(C) Costs not in AURORA 2006GRC_PCA 9 -  Exhibit D Nov 2010_Sheet3" xfId="5487"/>
    <cellStyle name="_DEM-WP(C) Costs not in AURORA 2006GRC_PCA 9 - Exhibit D at August 2010" xfId="5488"/>
    <cellStyle name="_DEM-WP(C) Costs not in AURORA 2006GRC_PCA 9 - Exhibit D at August 2010 2" xfId="5489"/>
    <cellStyle name="_DEM-WP(C) Costs not in AURORA 2006GRC_PCA 9 - Exhibit D at August 2010 2 2" xfId="5490"/>
    <cellStyle name="_DEM-WP(C) Costs not in AURORA 2006GRC_PCA 9 - Exhibit D at August 2010 2 2_Sheet3" xfId="5491"/>
    <cellStyle name="_DEM-WP(C) Costs not in AURORA 2006GRC_PCA 9 - Exhibit D at August 2010 2_Sheet3" xfId="5492"/>
    <cellStyle name="_DEM-WP(C) Costs not in AURORA 2006GRC_PCA 9 - Exhibit D at August 2010 3" xfId="5493"/>
    <cellStyle name="_DEM-WP(C) Costs not in AURORA 2006GRC_PCA 9 - Exhibit D at August 2010 3_Sheet3" xfId="5494"/>
    <cellStyle name="_DEM-WP(C) Costs not in AURORA 2006GRC_PCA 9 - Exhibit D at August 2010_Sheet3" xfId="5495"/>
    <cellStyle name="_DEM-WP(C) Costs not in AURORA 2006GRC_PCA 9 - Exhibit D June 2010 GRC" xfId="5496"/>
    <cellStyle name="_DEM-WP(C) Costs not in AURORA 2006GRC_PCA 9 - Exhibit D June 2010 GRC 2" xfId="5497"/>
    <cellStyle name="_DEM-WP(C) Costs not in AURORA 2006GRC_PCA 9 - Exhibit D June 2010 GRC 2 2" xfId="5498"/>
    <cellStyle name="_DEM-WP(C) Costs not in AURORA 2006GRC_PCA 9 - Exhibit D June 2010 GRC 2 2_Sheet3" xfId="5499"/>
    <cellStyle name="_DEM-WP(C) Costs not in AURORA 2006GRC_PCA 9 - Exhibit D June 2010 GRC 2_Sheet3" xfId="5500"/>
    <cellStyle name="_DEM-WP(C) Costs not in AURORA 2006GRC_PCA 9 - Exhibit D June 2010 GRC 3" xfId="5501"/>
    <cellStyle name="_DEM-WP(C) Costs not in AURORA 2006GRC_PCA 9 - Exhibit D June 2010 GRC 3_Sheet3" xfId="5502"/>
    <cellStyle name="_DEM-WP(C) Costs not in AURORA 2006GRC_PCA 9 - Exhibit D June 2010 GRC_Sheet3" xfId="5503"/>
    <cellStyle name="_DEM-WP(C) Costs not in AURORA 2006GRC_Power Costs - Comparison bx Rbtl-Staff-Jt-PC" xfId="5504"/>
    <cellStyle name="_DEM-WP(C) Costs not in AURORA 2006GRC_Power Costs - Comparison bx Rbtl-Staff-Jt-PC 2" xfId="5505"/>
    <cellStyle name="_DEM-WP(C) Costs not in AURORA 2006GRC_Power Costs - Comparison bx Rbtl-Staff-Jt-PC 2 2" xfId="5506"/>
    <cellStyle name="_DEM-WP(C) Costs not in AURORA 2006GRC_Power Costs - Comparison bx Rbtl-Staff-Jt-PC 2 2 2" xfId="5507"/>
    <cellStyle name="_DEM-WP(C) Costs not in AURORA 2006GRC_Power Costs - Comparison bx Rbtl-Staff-Jt-PC 2 2 2_Sheet3" xfId="5508"/>
    <cellStyle name="_DEM-WP(C) Costs not in AURORA 2006GRC_Power Costs - Comparison bx Rbtl-Staff-Jt-PC 2 2_Sheet3" xfId="5509"/>
    <cellStyle name="_DEM-WP(C) Costs not in AURORA 2006GRC_Power Costs - Comparison bx Rbtl-Staff-Jt-PC 2 3" xfId="5510"/>
    <cellStyle name="_DEM-WP(C) Costs not in AURORA 2006GRC_Power Costs - Comparison bx Rbtl-Staff-Jt-PC 2 3_Sheet3" xfId="5511"/>
    <cellStyle name="_DEM-WP(C) Costs not in AURORA 2006GRC_Power Costs - Comparison bx Rbtl-Staff-Jt-PC 2_Sheet3" xfId="5512"/>
    <cellStyle name="_DEM-WP(C) Costs not in AURORA 2006GRC_Power Costs - Comparison bx Rbtl-Staff-Jt-PC 3" xfId="5513"/>
    <cellStyle name="_DEM-WP(C) Costs not in AURORA 2006GRC_Power Costs - Comparison bx Rbtl-Staff-Jt-PC 3 2" xfId="5514"/>
    <cellStyle name="_DEM-WP(C) Costs not in AURORA 2006GRC_Power Costs - Comparison bx Rbtl-Staff-Jt-PC 3 2_Sheet3" xfId="5515"/>
    <cellStyle name="_DEM-WP(C) Costs not in AURORA 2006GRC_Power Costs - Comparison bx Rbtl-Staff-Jt-PC 3_Sheet3" xfId="5516"/>
    <cellStyle name="_DEM-WP(C) Costs not in AURORA 2006GRC_Power Costs - Comparison bx Rbtl-Staff-Jt-PC 4" xfId="5517"/>
    <cellStyle name="_DEM-WP(C) Costs not in AURORA 2006GRC_Power Costs - Comparison bx Rbtl-Staff-Jt-PC 4_Sheet3" xfId="5518"/>
    <cellStyle name="_DEM-WP(C) Costs not in AURORA 2006GRC_Power Costs - Comparison bx Rbtl-Staff-Jt-PC_Adj Bench DR 3 for Initial Briefs (Electric)" xfId="5519"/>
    <cellStyle name="_DEM-WP(C) Costs not in AURORA 2006GRC_Power Costs - Comparison bx Rbtl-Staff-Jt-PC_Adj Bench DR 3 for Initial Briefs (Electric) 2" xfId="5520"/>
    <cellStyle name="_DEM-WP(C) Costs not in AURORA 2006GRC_Power Costs - Comparison bx Rbtl-Staff-Jt-PC_Adj Bench DR 3 for Initial Briefs (Electric) 2 2" xfId="5521"/>
    <cellStyle name="_DEM-WP(C) Costs not in AURORA 2006GRC_Power Costs - Comparison bx Rbtl-Staff-Jt-PC_Adj Bench DR 3 for Initial Briefs (Electric) 2 2 2" xfId="5522"/>
    <cellStyle name="_DEM-WP(C) Costs not in AURORA 2006GRC_Power Costs - Comparison bx Rbtl-Staff-Jt-PC_Adj Bench DR 3 for Initial Briefs (Electric) 2 2 2_Sheet3" xfId="5523"/>
    <cellStyle name="_DEM-WP(C) Costs not in AURORA 2006GRC_Power Costs - Comparison bx Rbtl-Staff-Jt-PC_Adj Bench DR 3 for Initial Briefs (Electric) 2 2_Sheet3" xfId="5524"/>
    <cellStyle name="_DEM-WP(C) Costs not in AURORA 2006GRC_Power Costs - Comparison bx Rbtl-Staff-Jt-PC_Adj Bench DR 3 for Initial Briefs (Electric) 2 3" xfId="5525"/>
    <cellStyle name="_DEM-WP(C) Costs not in AURORA 2006GRC_Power Costs - Comparison bx Rbtl-Staff-Jt-PC_Adj Bench DR 3 for Initial Briefs (Electric) 2 3_Sheet3" xfId="5526"/>
    <cellStyle name="_DEM-WP(C) Costs not in AURORA 2006GRC_Power Costs - Comparison bx Rbtl-Staff-Jt-PC_Adj Bench DR 3 for Initial Briefs (Electric) 2_Sheet3" xfId="5527"/>
    <cellStyle name="_DEM-WP(C) Costs not in AURORA 2006GRC_Power Costs - Comparison bx Rbtl-Staff-Jt-PC_Adj Bench DR 3 for Initial Briefs (Electric) 3" xfId="5528"/>
    <cellStyle name="_DEM-WP(C) Costs not in AURORA 2006GRC_Power Costs - Comparison bx Rbtl-Staff-Jt-PC_Adj Bench DR 3 for Initial Briefs (Electric) 3 2" xfId="5529"/>
    <cellStyle name="_DEM-WP(C) Costs not in AURORA 2006GRC_Power Costs - Comparison bx Rbtl-Staff-Jt-PC_Adj Bench DR 3 for Initial Briefs (Electric) 3 2_Sheet3" xfId="5530"/>
    <cellStyle name="_DEM-WP(C) Costs not in AURORA 2006GRC_Power Costs - Comparison bx Rbtl-Staff-Jt-PC_Adj Bench DR 3 for Initial Briefs (Electric) 3_Sheet3" xfId="5531"/>
    <cellStyle name="_DEM-WP(C) Costs not in AURORA 2006GRC_Power Costs - Comparison bx Rbtl-Staff-Jt-PC_Adj Bench DR 3 for Initial Briefs (Electric) 4" xfId="5532"/>
    <cellStyle name="_DEM-WP(C) Costs not in AURORA 2006GRC_Power Costs - Comparison bx Rbtl-Staff-Jt-PC_Adj Bench DR 3 for Initial Briefs (Electric) 4_Sheet3" xfId="5533"/>
    <cellStyle name="_DEM-WP(C) Costs not in AURORA 2006GRC_Power Costs - Comparison bx Rbtl-Staff-Jt-PC_Adj Bench DR 3 for Initial Briefs (Electric)_DEM-WP(C) ENERG10C--ctn Mid-C_042010 2010GRC" xfId="5534"/>
    <cellStyle name="_DEM-WP(C) Costs not in AURORA 2006GRC_Power Costs - Comparison bx Rbtl-Staff-Jt-PC_Adj Bench DR 3 for Initial Briefs (Electric)_DEM-WP(C) ENERG10C--ctn Mid-C_042010 2010GRC 2" xfId="5535"/>
    <cellStyle name="_DEM-WP(C) Costs not in AURORA 2006GRC_Power Costs - Comparison bx Rbtl-Staff-Jt-PC_Adj Bench DR 3 for Initial Briefs (Electric)_DEM-WP(C) ENERG10C--ctn Mid-C_042010 2010GRC 2_Sheet3" xfId="5536"/>
    <cellStyle name="_DEM-WP(C) Costs not in AURORA 2006GRC_Power Costs - Comparison bx Rbtl-Staff-Jt-PC_Adj Bench DR 3 for Initial Briefs (Electric)_DEM-WP(C) ENERG10C--ctn Mid-C_042010 2010GRC_Sheet3" xfId="5537"/>
    <cellStyle name="_DEM-WP(C) Costs not in AURORA 2006GRC_Power Costs - Comparison bx Rbtl-Staff-Jt-PC_Adj Bench DR 3 for Initial Briefs (Electric)_Sheet3" xfId="5538"/>
    <cellStyle name="_DEM-WP(C) Costs not in AURORA 2006GRC_Power Costs - Comparison bx Rbtl-Staff-Jt-PC_DEM-WP(C) ENERG10C--ctn Mid-C_042010 2010GRC" xfId="5539"/>
    <cellStyle name="_DEM-WP(C) Costs not in AURORA 2006GRC_Power Costs - Comparison bx Rbtl-Staff-Jt-PC_DEM-WP(C) ENERG10C--ctn Mid-C_042010 2010GRC 2" xfId="5540"/>
    <cellStyle name="_DEM-WP(C) Costs not in AURORA 2006GRC_Power Costs - Comparison bx Rbtl-Staff-Jt-PC_DEM-WP(C) ENERG10C--ctn Mid-C_042010 2010GRC 2_Sheet3" xfId="5541"/>
    <cellStyle name="_DEM-WP(C) Costs not in AURORA 2006GRC_Power Costs - Comparison bx Rbtl-Staff-Jt-PC_DEM-WP(C) ENERG10C--ctn Mid-C_042010 2010GRC_Sheet3" xfId="5542"/>
    <cellStyle name="_DEM-WP(C) Costs not in AURORA 2006GRC_Power Costs - Comparison bx Rbtl-Staff-Jt-PC_Electric Rev Req Model (2009 GRC) Rebuttal" xfId="5543"/>
    <cellStyle name="_DEM-WP(C) Costs not in AURORA 2006GRC_Power Costs - Comparison bx Rbtl-Staff-Jt-PC_Electric Rev Req Model (2009 GRC) Rebuttal 2" xfId="5544"/>
    <cellStyle name="_DEM-WP(C) Costs not in AURORA 2006GRC_Power Costs - Comparison bx Rbtl-Staff-Jt-PC_Electric Rev Req Model (2009 GRC) Rebuttal 2 2" xfId="5545"/>
    <cellStyle name="_DEM-WP(C) Costs not in AURORA 2006GRC_Power Costs - Comparison bx Rbtl-Staff-Jt-PC_Electric Rev Req Model (2009 GRC) Rebuttal 2 2_Sheet3" xfId="5546"/>
    <cellStyle name="_DEM-WP(C) Costs not in AURORA 2006GRC_Power Costs - Comparison bx Rbtl-Staff-Jt-PC_Electric Rev Req Model (2009 GRC) Rebuttal 2_Sheet3" xfId="5547"/>
    <cellStyle name="_DEM-WP(C) Costs not in AURORA 2006GRC_Power Costs - Comparison bx Rbtl-Staff-Jt-PC_Electric Rev Req Model (2009 GRC) Rebuttal 3" xfId="5548"/>
    <cellStyle name="_DEM-WP(C) Costs not in AURORA 2006GRC_Power Costs - Comparison bx Rbtl-Staff-Jt-PC_Electric Rev Req Model (2009 GRC) Rebuttal 3_Sheet3" xfId="5549"/>
    <cellStyle name="_DEM-WP(C) Costs not in AURORA 2006GRC_Power Costs - Comparison bx Rbtl-Staff-Jt-PC_Electric Rev Req Model (2009 GRC) Rebuttal REmoval of New  WH Solar AdjustMI" xfId="5550"/>
    <cellStyle name="_DEM-WP(C) Costs not in AURORA 2006GRC_Power Costs - Comparison bx Rbtl-Staff-Jt-PC_Electric Rev Req Model (2009 GRC) Rebuttal REmoval of New  WH Solar AdjustMI 2" xfId="5551"/>
    <cellStyle name="_DEM-WP(C) Costs not in AURORA 2006GRC_Power Costs - Comparison bx Rbtl-Staff-Jt-PC_Electric Rev Req Model (2009 GRC) Rebuttal REmoval of New  WH Solar AdjustMI 2 2" xfId="5552"/>
    <cellStyle name="_DEM-WP(C) Costs not in AURORA 2006GRC_Power Costs - Comparison bx Rbtl-Staff-Jt-PC_Electric Rev Req Model (2009 GRC) Rebuttal REmoval of New  WH Solar AdjustMI 2 2 2" xfId="5553"/>
    <cellStyle name="_DEM-WP(C) Costs not in AURORA 2006GRC_Power Costs - Comparison bx Rbtl-Staff-Jt-PC_Electric Rev Req Model (2009 GRC) Rebuttal REmoval of New  WH Solar AdjustMI 2 2 2_Sheet3" xfId="5554"/>
    <cellStyle name="_DEM-WP(C) Costs not in AURORA 2006GRC_Power Costs - Comparison bx Rbtl-Staff-Jt-PC_Electric Rev Req Model (2009 GRC) Rebuttal REmoval of New  WH Solar AdjustMI 2 2_Sheet3" xfId="5555"/>
    <cellStyle name="_DEM-WP(C) Costs not in AURORA 2006GRC_Power Costs - Comparison bx Rbtl-Staff-Jt-PC_Electric Rev Req Model (2009 GRC) Rebuttal REmoval of New  WH Solar AdjustMI 2 3" xfId="5556"/>
    <cellStyle name="_DEM-WP(C) Costs not in AURORA 2006GRC_Power Costs - Comparison bx Rbtl-Staff-Jt-PC_Electric Rev Req Model (2009 GRC) Rebuttal REmoval of New  WH Solar AdjustMI 2 3_Sheet3" xfId="5557"/>
    <cellStyle name="_DEM-WP(C) Costs not in AURORA 2006GRC_Power Costs - Comparison bx Rbtl-Staff-Jt-PC_Electric Rev Req Model (2009 GRC) Rebuttal REmoval of New  WH Solar AdjustMI 2_Sheet3" xfId="5558"/>
    <cellStyle name="_DEM-WP(C) Costs not in AURORA 2006GRC_Power Costs - Comparison bx Rbtl-Staff-Jt-PC_Electric Rev Req Model (2009 GRC) Rebuttal REmoval of New  WH Solar AdjustMI 3" xfId="5559"/>
    <cellStyle name="_DEM-WP(C) Costs not in AURORA 2006GRC_Power Costs - Comparison bx Rbtl-Staff-Jt-PC_Electric Rev Req Model (2009 GRC) Rebuttal REmoval of New  WH Solar AdjustMI 3 2" xfId="5560"/>
    <cellStyle name="_DEM-WP(C) Costs not in AURORA 2006GRC_Power Costs - Comparison bx Rbtl-Staff-Jt-PC_Electric Rev Req Model (2009 GRC) Rebuttal REmoval of New  WH Solar AdjustMI 3 2_Sheet3" xfId="5561"/>
    <cellStyle name="_DEM-WP(C) Costs not in AURORA 2006GRC_Power Costs - Comparison bx Rbtl-Staff-Jt-PC_Electric Rev Req Model (2009 GRC) Rebuttal REmoval of New  WH Solar AdjustMI 3_Sheet3" xfId="5562"/>
    <cellStyle name="_DEM-WP(C) Costs not in AURORA 2006GRC_Power Costs - Comparison bx Rbtl-Staff-Jt-PC_Electric Rev Req Model (2009 GRC) Rebuttal REmoval of New  WH Solar AdjustMI 4" xfId="5563"/>
    <cellStyle name="_DEM-WP(C) Costs not in AURORA 2006GRC_Power Costs - Comparison bx Rbtl-Staff-Jt-PC_Electric Rev Req Model (2009 GRC) Rebuttal REmoval of New  WH Solar AdjustMI 4_Sheet3" xfId="5564"/>
    <cellStyle name="_DEM-WP(C) Costs not in AURORA 2006GRC_Power Costs - Comparison bx Rbtl-Staff-Jt-PC_Electric Rev Req Model (2009 GRC) Rebuttal REmoval of New  WH Solar AdjustMI_DEM-WP(C) ENERG10C--ctn Mid-C_042010 2010GRC" xfId="5565"/>
    <cellStyle name="_DEM-WP(C) Costs not in AURORA 2006GRC_Power Costs - Comparison bx Rbtl-Staff-Jt-PC_Electric Rev Req Model (2009 GRC) Rebuttal REmoval of New  WH Solar AdjustMI_DEM-WP(C) ENERG10C--ctn Mid-C_042010 2010GRC 2" xfId="5566"/>
    <cellStyle name="_DEM-WP(C) Costs not in AURORA 2006GRC_Power Costs - Comparison bx Rbtl-Staff-Jt-PC_Electric Rev Req Model (2009 GRC) Rebuttal REmoval of New  WH Solar AdjustMI_DEM-WP(C) ENERG10C--ctn Mid-C_042010 2010GRC 2_Sheet3" xfId="5567"/>
    <cellStyle name="_DEM-WP(C) Costs not in AURORA 2006GRC_Power Costs - Comparison bx Rbtl-Staff-Jt-PC_Electric Rev Req Model (2009 GRC) Rebuttal REmoval of New  WH Solar AdjustMI_DEM-WP(C) ENERG10C--ctn Mid-C_042010 2010GRC_Sheet3" xfId="5568"/>
    <cellStyle name="_DEM-WP(C) Costs not in AURORA 2006GRC_Power Costs - Comparison bx Rbtl-Staff-Jt-PC_Electric Rev Req Model (2009 GRC) Rebuttal REmoval of New  WH Solar AdjustMI_Sheet3" xfId="5569"/>
    <cellStyle name="_DEM-WP(C) Costs not in AURORA 2006GRC_Power Costs - Comparison bx Rbtl-Staff-Jt-PC_Electric Rev Req Model (2009 GRC) Rebuttal_Sheet3" xfId="5570"/>
    <cellStyle name="_DEM-WP(C) Costs not in AURORA 2006GRC_Power Costs - Comparison bx Rbtl-Staff-Jt-PC_Electric Rev Req Model (2009 GRC) Revised 01-18-2010" xfId="5571"/>
    <cellStyle name="_DEM-WP(C) Costs not in AURORA 2006GRC_Power Costs - Comparison bx Rbtl-Staff-Jt-PC_Electric Rev Req Model (2009 GRC) Revised 01-18-2010 2" xfId="5572"/>
    <cellStyle name="_DEM-WP(C) Costs not in AURORA 2006GRC_Power Costs - Comparison bx Rbtl-Staff-Jt-PC_Electric Rev Req Model (2009 GRC) Revised 01-18-2010 2 2" xfId="5573"/>
    <cellStyle name="_DEM-WP(C) Costs not in AURORA 2006GRC_Power Costs - Comparison bx Rbtl-Staff-Jt-PC_Electric Rev Req Model (2009 GRC) Revised 01-18-2010 2 2 2" xfId="5574"/>
    <cellStyle name="_DEM-WP(C) Costs not in AURORA 2006GRC_Power Costs - Comparison bx Rbtl-Staff-Jt-PC_Electric Rev Req Model (2009 GRC) Revised 01-18-2010 2 2 2_Sheet3" xfId="5575"/>
    <cellStyle name="_DEM-WP(C) Costs not in AURORA 2006GRC_Power Costs - Comparison bx Rbtl-Staff-Jt-PC_Electric Rev Req Model (2009 GRC) Revised 01-18-2010 2 2_Sheet3" xfId="5576"/>
    <cellStyle name="_DEM-WP(C) Costs not in AURORA 2006GRC_Power Costs - Comparison bx Rbtl-Staff-Jt-PC_Electric Rev Req Model (2009 GRC) Revised 01-18-2010 2 3" xfId="5577"/>
    <cellStyle name="_DEM-WP(C) Costs not in AURORA 2006GRC_Power Costs - Comparison bx Rbtl-Staff-Jt-PC_Electric Rev Req Model (2009 GRC) Revised 01-18-2010 2 3_Sheet3" xfId="5578"/>
    <cellStyle name="_DEM-WP(C) Costs not in AURORA 2006GRC_Power Costs - Comparison bx Rbtl-Staff-Jt-PC_Electric Rev Req Model (2009 GRC) Revised 01-18-2010 2_Sheet3" xfId="5579"/>
    <cellStyle name="_DEM-WP(C) Costs not in AURORA 2006GRC_Power Costs - Comparison bx Rbtl-Staff-Jt-PC_Electric Rev Req Model (2009 GRC) Revised 01-18-2010 3" xfId="5580"/>
    <cellStyle name="_DEM-WP(C) Costs not in AURORA 2006GRC_Power Costs - Comparison bx Rbtl-Staff-Jt-PC_Electric Rev Req Model (2009 GRC) Revised 01-18-2010 3 2" xfId="5581"/>
    <cellStyle name="_DEM-WP(C) Costs not in AURORA 2006GRC_Power Costs - Comparison bx Rbtl-Staff-Jt-PC_Electric Rev Req Model (2009 GRC) Revised 01-18-2010 3 2_Sheet3" xfId="5582"/>
    <cellStyle name="_DEM-WP(C) Costs not in AURORA 2006GRC_Power Costs - Comparison bx Rbtl-Staff-Jt-PC_Electric Rev Req Model (2009 GRC) Revised 01-18-2010 3_Sheet3" xfId="5583"/>
    <cellStyle name="_DEM-WP(C) Costs not in AURORA 2006GRC_Power Costs - Comparison bx Rbtl-Staff-Jt-PC_Electric Rev Req Model (2009 GRC) Revised 01-18-2010 4" xfId="5584"/>
    <cellStyle name="_DEM-WP(C) Costs not in AURORA 2006GRC_Power Costs - Comparison bx Rbtl-Staff-Jt-PC_Electric Rev Req Model (2009 GRC) Revised 01-18-2010 4_Sheet3" xfId="5585"/>
    <cellStyle name="_DEM-WP(C) Costs not in AURORA 2006GRC_Power Costs - Comparison bx Rbtl-Staff-Jt-PC_Electric Rev Req Model (2009 GRC) Revised 01-18-2010_DEM-WP(C) ENERG10C--ctn Mid-C_042010 2010GRC" xfId="5586"/>
    <cellStyle name="_DEM-WP(C) Costs not in AURORA 2006GRC_Power Costs - Comparison bx Rbtl-Staff-Jt-PC_Electric Rev Req Model (2009 GRC) Revised 01-18-2010_DEM-WP(C) ENERG10C--ctn Mid-C_042010 2010GRC 2" xfId="5587"/>
    <cellStyle name="_DEM-WP(C) Costs not in AURORA 2006GRC_Power Costs - Comparison bx Rbtl-Staff-Jt-PC_Electric Rev Req Model (2009 GRC) Revised 01-18-2010_DEM-WP(C) ENERG10C--ctn Mid-C_042010 2010GRC 2_Sheet3" xfId="5588"/>
    <cellStyle name="_DEM-WP(C) Costs not in AURORA 2006GRC_Power Costs - Comparison bx Rbtl-Staff-Jt-PC_Electric Rev Req Model (2009 GRC) Revised 01-18-2010_DEM-WP(C) ENERG10C--ctn Mid-C_042010 2010GRC_Sheet3" xfId="5589"/>
    <cellStyle name="_DEM-WP(C) Costs not in AURORA 2006GRC_Power Costs - Comparison bx Rbtl-Staff-Jt-PC_Electric Rev Req Model (2009 GRC) Revised 01-18-2010_Sheet3" xfId="5590"/>
    <cellStyle name="_DEM-WP(C) Costs not in AURORA 2006GRC_Power Costs - Comparison bx Rbtl-Staff-Jt-PC_Final Order Electric EXHIBIT A-1" xfId="5591"/>
    <cellStyle name="_DEM-WP(C) Costs not in AURORA 2006GRC_Power Costs - Comparison bx Rbtl-Staff-Jt-PC_Final Order Electric EXHIBIT A-1 2" xfId="5592"/>
    <cellStyle name="_DEM-WP(C) Costs not in AURORA 2006GRC_Power Costs - Comparison bx Rbtl-Staff-Jt-PC_Final Order Electric EXHIBIT A-1 2 2" xfId="5593"/>
    <cellStyle name="_DEM-WP(C) Costs not in AURORA 2006GRC_Power Costs - Comparison bx Rbtl-Staff-Jt-PC_Final Order Electric EXHIBIT A-1 2 2_Sheet3" xfId="5594"/>
    <cellStyle name="_DEM-WP(C) Costs not in AURORA 2006GRC_Power Costs - Comparison bx Rbtl-Staff-Jt-PC_Final Order Electric EXHIBIT A-1 2_Sheet3" xfId="5595"/>
    <cellStyle name="_DEM-WP(C) Costs not in AURORA 2006GRC_Power Costs - Comparison bx Rbtl-Staff-Jt-PC_Final Order Electric EXHIBIT A-1 3" xfId="5596"/>
    <cellStyle name="_DEM-WP(C) Costs not in AURORA 2006GRC_Power Costs - Comparison bx Rbtl-Staff-Jt-PC_Final Order Electric EXHIBIT A-1 3_Sheet3" xfId="5597"/>
    <cellStyle name="_DEM-WP(C) Costs not in AURORA 2006GRC_Power Costs - Comparison bx Rbtl-Staff-Jt-PC_Final Order Electric EXHIBIT A-1_Sheet3" xfId="5598"/>
    <cellStyle name="_DEM-WP(C) Costs not in AURORA 2006GRC_Power Costs - Comparison bx Rbtl-Staff-Jt-PC_Sheet3" xfId="5599"/>
    <cellStyle name="_DEM-WP(C) Costs not in AURORA 2006GRC_Rebuttal Power Costs" xfId="5600"/>
    <cellStyle name="_DEM-WP(C) Costs not in AURORA 2006GRC_Rebuttal Power Costs 2" xfId="5601"/>
    <cellStyle name="_DEM-WP(C) Costs not in AURORA 2006GRC_Rebuttal Power Costs 2 2" xfId="5602"/>
    <cellStyle name="_DEM-WP(C) Costs not in AURORA 2006GRC_Rebuttal Power Costs 2 2 2" xfId="5603"/>
    <cellStyle name="_DEM-WP(C) Costs not in AURORA 2006GRC_Rebuttal Power Costs 2 2 2_Sheet3" xfId="5604"/>
    <cellStyle name="_DEM-WP(C) Costs not in AURORA 2006GRC_Rebuttal Power Costs 2 2_Sheet3" xfId="5605"/>
    <cellStyle name="_DEM-WP(C) Costs not in AURORA 2006GRC_Rebuttal Power Costs 2 3" xfId="5606"/>
    <cellStyle name="_DEM-WP(C) Costs not in AURORA 2006GRC_Rebuttal Power Costs 2 3_Sheet3" xfId="5607"/>
    <cellStyle name="_DEM-WP(C) Costs not in AURORA 2006GRC_Rebuttal Power Costs 2_Sheet3" xfId="5608"/>
    <cellStyle name="_DEM-WP(C) Costs not in AURORA 2006GRC_Rebuttal Power Costs 3" xfId="5609"/>
    <cellStyle name="_DEM-WP(C) Costs not in AURORA 2006GRC_Rebuttal Power Costs 3 2" xfId="5610"/>
    <cellStyle name="_DEM-WP(C) Costs not in AURORA 2006GRC_Rebuttal Power Costs 3 2_Sheet3" xfId="5611"/>
    <cellStyle name="_DEM-WP(C) Costs not in AURORA 2006GRC_Rebuttal Power Costs 3_Sheet3" xfId="5612"/>
    <cellStyle name="_DEM-WP(C) Costs not in AURORA 2006GRC_Rebuttal Power Costs 4" xfId="5613"/>
    <cellStyle name="_DEM-WP(C) Costs not in AURORA 2006GRC_Rebuttal Power Costs 4_Sheet3" xfId="5614"/>
    <cellStyle name="_DEM-WP(C) Costs not in AURORA 2006GRC_Rebuttal Power Costs_Adj Bench DR 3 for Initial Briefs (Electric)" xfId="5615"/>
    <cellStyle name="_DEM-WP(C) Costs not in AURORA 2006GRC_Rebuttal Power Costs_Adj Bench DR 3 for Initial Briefs (Electric) 2" xfId="5616"/>
    <cellStyle name="_DEM-WP(C) Costs not in AURORA 2006GRC_Rebuttal Power Costs_Adj Bench DR 3 for Initial Briefs (Electric) 2 2" xfId="5617"/>
    <cellStyle name="_DEM-WP(C) Costs not in AURORA 2006GRC_Rebuttal Power Costs_Adj Bench DR 3 for Initial Briefs (Electric) 2 2 2" xfId="5618"/>
    <cellStyle name="_DEM-WP(C) Costs not in AURORA 2006GRC_Rebuttal Power Costs_Adj Bench DR 3 for Initial Briefs (Electric) 2 2 2_Sheet3" xfId="5619"/>
    <cellStyle name="_DEM-WP(C) Costs not in AURORA 2006GRC_Rebuttal Power Costs_Adj Bench DR 3 for Initial Briefs (Electric) 2 2_Sheet3" xfId="5620"/>
    <cellStyle name="_DEM-WP(C) Costs not in AURORA 2006GRC_Rebuttal Power Costs_Adj Bench DR 3 for Initial Briefs (Electric) 2 3" xfId="5621"/>
    <cellStyle name="_DEM-WP(C) Costs not in AURORA 2006GRC_Rebuttal Power Costs_Adj Bench DR 3 for Initial Briefs (Electric) 2 3_Sheet3" xfId="5622"/>
    <cellStyle name="_DEM-WP(C) Costs not in AURORA 2006GRC_Rebuttal Power Costs_Adj Bench DR 3 for Initial Briefs (Electric) 2_Sheet3" xfId="5623"/>
    <cellStyle name="_DEM-WP(C) Costs not in AURORA 2006GRC_Rebuttal Power Costs_Adj Bench DR 3 for Initial Briefs (Electric) 3" xfId="5624"/>
    <cellStyle name="_DEM-WP(C) Costs not in AURORA 2006GRC_Rebuttal Power Costs_Adj Bench DR 3 for Initial Briefs (Electric) 3 2" xfId="5625"/>
    <cellStyle name="_DEM-WP(C) Costs not in AURORA 2006GRC_Rebuttal Power Costs_Adj Bench DR 3 for Initial Briefs (Electric) 3 2_Sheet3" xfId="5626"/>
    <cellStyle name="_DEM-WP(C) Costs not in AURORA 2006GRC_Rebuttal Power Costs_Adj Bench DR 3 for Initial Briefs (Electric) 3_Sheet3" xfId="5627"/>
    <cellStyle name="_DEM-WP(C) Costs not in AURORA 2006GRC_Rebuttal Power Costs_Adj Bench DR 3 for Initial Briefs (Electric) 4" xfId="5628"/>
    <cellStyle name="_DEM-WP(C) Costs not in AURORA 2006GRC_Rebuttal Power Costs_Adj Bench DR 3 for Initial Briefs (Electric) 4_Sheet3" xfId="5629"/>
    <cellStyle name="_DEM-WP(C) Costs not in AURORA 2006GRC_Rebuttal Power Costs_Adj Bench DR 3 for Initial Briefs (Electric)_DEM-WP(C) ENERG10C--ctn Mid-C_042010 2010GRC" xfId="5630"/>
    <cellStyle name="_DEM-WP(C) Costs not in AURORA 2006GRC_Rebuttal Power Costs_Adj Bench DR 3 for Initial Briefs (Electric)_DEM-WP(C) ENERG10C--ctn Mid-C_042010 2010GRC 2" xfId="5631"/>
    <cellStyle name="_DEM-WP(C) Costs not in AURORA 2006GRC_Rebuttal Power Costs_Adj Bench DR 3 for Initial Briefs (Electric)_DEM-WP(C) ENERG10C--ctn Mid-C_042010 2010GRC 2_Sheet3" xfId="5632"/>
    <cellStyle name="_DEM-WP(C) Costs not in AURORA 2006GRC_Rebuttal Power Costs_Adj Bench DR 3 for Initial Briefs (Electric)_DEM-WP(C) ENERG10C--ctn Mid-C_042010 2010GRC_Sheet3" xfId="5633"/>
    <cellStyle name="_DEM-WP(C) Costs not in AURORA 2006GRC_Rebuttal Power Costs_Adj Bench DR 3 for Initial Briefs (Electric)_Sheet3" xfId="5634"/>
    <cellStyle name="_DEM-WP(C) Costs not in AURORA 2006GRC_Rebuttal Power Costs_DEM-WP(C) ENERG10C--ctn Mid-C_042010 2010GRC" xfId="5635"/>
    <cellStyle name="_DEM-WP(C) Costs not in AURORA 2006GRC_Rebuttal Power Costs_DEM-WP(C) ENERG10C--ctn Mid-C_042010 2010GRC 2" xfId="5636"/>
    <cellStyle name="_DEM-WP(C) Costs not in AURORA 2006GRC_Rebuttal Power Costs_DEM-WP(C) ENERG10C--ctn Mid-C_042010 2010GRC 2_Sheet3" xfId="5637"/>
    <cellStyle name="_DEM-WP(C) Costs not in AURORA 2006GRC_Rebuttal Power Costs_DEM-WP(C) ENERG10C--ctn Mid-C_042010 2010GRC_Sheet3" xfId="5638"/>
    <cellStyle name="_DEM-WP(C) Costs not in AURORA 2006GRC_Rebuttal Power Costs_Electric Rev Req Model (2009 GRC) Rebuttal" xfId="5639"/>
    <cellStyle name="_DEM-WP(C) Costs not in AURORA 2006GRC_Rebuttal Power Costs_Electric Rev Req Model (2009 GRC) Rebuttal 2" xfId="5640"/>
    <cellStyle name="_DEM-WP(C) Costs not in AURORA 2006GRC_Rebuttal Power Costs_Electric Rev Req Model (2009 GRC) Rebuttal 2 2" xfId="5641"/>
    <cellStyle name="_DEM-WP(C) Costs not in AURORA 2006GRC_Rebuttal Power Costs_Electric Rev Req Model (2009 GRC) Rebuttal 2 2_Sheet3" xfId="5642"/>
    <cellStyle name="_DEM-WP(C) Costs not in AURORA 2006GRC_Rebuttal Power Costs_Electric Rev Req Model (2009 GRC) Rebuttal 2_Sheet3" xfId="5643"/>
    <cellStyle name="_DEM-WP(C) Costs not in AURORA 2006GRC_Rebuttal Power Costs_Electric Rev Req Model (2009 GRC) Rebuttal 3" xfId="5644"/>
    <cellStyle name="_DEM-WP(C) Costs not in AURORA 2006GRC_Rebuttal Power Costs_Electric Rev Req Model (2009 GRC) Rebuttal 3_Sheet3" xfId="5645"/>
    <cellStyle name="_DEM-WP(C) Costs not in AURORA 2006GRC_Rebuttal Power Costs_Electric Rev Req Model (2009 GRC) Rebuttal REmoval of New  WH Solar AdjustMI" xfId="5646"/>
    <cellStyle name="_DEM-WP(C) Costs not in AURORA 2006GRC_Rebuttal Power Costs_Electric Rev Req Model (2009 GRC) Rebuttal REmoval of New  WH Solar AdjustMI 2" xfId="5647"/>
    <cellStyle name="_DEM-WP(C) Costs not in AURORA 2006GRC_Rebuttal Power Costs_Electric Rev Req Model (2009 GRC) Rebuttal REmoval of New  WH Solar AdjustMI 2 2" xfId="5648"/>
    <cellStyle name="_DEM-WP(C) Costs not in AURORA 2006GRC_Rebuttal Power Costs_Electric Rev Req Model (2009 GRC) Rebuttal REmoval of New  WH Solar AdjustMI 2 2 2" xfId="5649"/>
    <cellStyle name="_DEM-WP(C) Costs not in AURORA 2006GRC_Rebuttal Power Costs_Electric Rev Req Model (2009 GRC) Rebuttal REmoval of New  WH Solar AdjustMI 2 2 2_Sheet3" xfId="5650"/>
    <cellStyle name="_DEM-WP(C) Costs not in AURORA 2006GRC_Rebuttal Power Costs_Electric Rev Req Model (2009 GRC) Rebuttal REmoval of New  WH Solar AdjustMI 2 2_Sheet3" xfId="5651"/>
    <cellStyle name="_DEM-WP(C) Costs not in AURORA 2006GRC_Rebuttal Power Costs_Electric Rev Req Model (2009 GRC) Rebuttal REmoval of New  WH Solar AdjustMI 2 3" xfId="5652"/>
    <cellStyle name="_DEM-WP(C) Costs not in AURORA 2006GRC_Rebuttal Power Costs_Electric Rev Req Model (2009 GRC) Rebuttal REmoval of New  WH Solar AdjustMI 2 3_Sheet3" xfId="5653"/>
    <cellStyle name="_DEM-WP(C) Costs not in AURORA 2006GRC_Rebuttal Power Costs_Electric Rev Req Model (2009 GRC) Rebuttal REmoval of New  WH Solar AdjustMI 2_Sheet3" xfId="5654"/>
    <cellStyle name="_DEM-WP(C) Costs not in AURORA 2006GRC_Rebuttal Power Costs_Electric Rev Req Model (2009 GRC) Rebuttal REmoval of New  WH Solar AdjustMI 3" xfId="5655"/>
    <cellStyle name="_DEM-WP(C) Costs not in AURORA 2006GRC_Rebuttal Power Costs_Electric Rev Req Model (2009 GRC) Rebuttal REmoval of New  WH Solar AdjustMI 3 2" xfId="5656"/>
    <cellStyle name="_DEM-WP(C) Costs not in AURORA 2006GRC_Rebuttal Power Costs_Electric Rev Req Model (2009 GRC) Rebuttal REmoval of New  WH Solar AdjustMI 3 2_Sheet3" xfId="5657"/>
    <cellStyle name="_DEM-WP(C) Costs not in AURORA 2006GRC_Rebuttal Power Costs_Electric Rev Req Model (2009 GRC) Rebuttal REmoval of New  WH Solar AdjustMI 3_Sheet3" xfId="5658"/>
    <cellStyle name="_DEM-WP(C) Costs not in AURORA 2006GRC_Rebuttal Power Costs_Electric Rev Req Model (2009 GRC) Rebuttal REmoval of New  WH Solar AdjustMI 4" xfId="5659"/>
    <cellStyle name="_DEM-WP(C) Costs not in AURORA 2006GRC_Rebuttal Power Costs_Electric Rev Req Model (2009 GRC) Rebuttal REmoval of New  WH Solar AdjustMI 4_Sheet3" xfId="5660"/>
    <cellStyle name="_DEM-WP(C) Costs not in AURORA 2006GRC_Rebuttal Power Costs_Electric Rev Req Model (2009 GRC) Rebuttal REmoval of New  WH Solar AdjustMI_DEM-WP(C) ENERG10C--ctn Mid-C_042010 2010GRC" xfId="5661"/>
    <cellStyle name="_DEM-WP(C) Costs not in AURORA 2006GRC_Rebuttal Power Costs_Electric Rev Req Model (2009 GRC) Rebuttal REmoval of New  WH Solar AdjustMI_DEM-WP(C) ENERG10C--ctn Mid-C_042010 2010GRC 2" xfId="5662"/>
    <cellStyle name="_DEM-WP(C) Costs not in AURORA 2006GRC_Rebuttal Power Costs_Electric Rev Req Model (2009 GRC) Rebuttal REmoval of New  WH Solar AdjustMI_DEM-WP(C) ENERG10C--ctn Mid-C_042010 2010GRC 2_Sheet3" xfId="5663"/>
    <cellStyle name="_DEM-WP(C) Costs not in AURORA 2006GRC_Rebuttal Power Costs_Electric Rev Req Model (2009 GRC) Rebuttal REmoval of New  WH Solar AdjustMI_DEM-WP(C) ENERG10C--ctn Mid-C_042010 2010GRC_Sheet3" xfId="5664"/>
    <cellStyle name="_DEM-WP(C) Costs not in AURORA 2006GRC_Rebuttal Power Costs_Electric Rev Req Model (2009 GRC) Rebuttal REmoval of New  WH Solar AdjustMI_Sheet3" xfId="5665"/>
    <cellStyle name="_DEM-WP(C) Costs not in AURORA 2006GRC_Rebuttal Power Costs_Electric Rev Req Model (2009 GRC) Rebuttal_Sheet3" xfId="5666"/>
    <cellStyle name="_DEM-WP(C) Costs not in AURORA 2006GRC_Rebuttal Power Costs_Electric Rev Req Model (2009 GRC) Revised 01-18-2010" xfId="5667"/>
    <cellStyle name="_DEM-WP(C) Costs not in AURORA 2006GRC_Rebuttal Power Costs_Electric Rev Req Model (2009 GRC) Revised 01-18-2010 2" xfId="5668"/>
    <cellStyle name="_DEM-WP(C) Costs not in AURORA 2006GRC_Rebuttal Power Costs_Electric Rev Req Model (2009 GRC) Revised 01-18-2010 2 2" xfId="5669"/>
    <cellStyle name="_DEM-WP(C) Costs not in AURORA 2006GRC_Rebuttal Power Costs_Electric Rev Req Model (2009 GRC) Revised 01-18-2010 2 2 2" xfId="5670"/>
    <cellStyle name="_DEM-WP(C) Costs not in AURORA 2006GRC_Rebuttal Power Costs_Electric Rev Req Model (2009 GRC) Revised 01-18-2010 2 2 2_Sheet3" xfId="5671"/>
    <cellStyle name="_DEM-WP(C) Costs not in AURORA 2006GRC_Rebuttal Power Costs_Electric Rev Req Model (2009 GRC) Revised 01-18-2010 2 2_Sheet3" xfId="5672"/>
    <cellStyle name="_DEM-WP(C) Costs not in AURORA 2006GRC_Rebuttal Power Costs_Electric Rev Req Model (2009 GRC) Revised 01-18-2010 2 3" xfId="5673"/>
    <cellStyle name="_DEM-WP(C) Costs not in AURORA 2006GRC_Rebuttal Power Costs_Electric Rev Req Model (2009 GRC) Revised 01-18-2010 2 3_Sheet3" xfId="5674"/>
    <cellStyle name="_DEM-WP(C) Costs not in AURORA 2006GRC_Rebuttal Power Costs_Electric Rev Req Model (2009 GRC) Revised 01-18-2010 2_Sheet3" xfId="5675"/>
    <cellStyle name="_DEM-WP(C) Costs not in AURORA 2006GRC_Rebuttal Power Costs_Electric Rev Req Model (2009 GRC) Revised 01-18-2010 3" xfId="5676"/>
    <cellStyle name="_DEM-WP(C) Costs not in AURORA 2006GRC_Rebuttal Power Costs_Electric Rev Req Model (2009 GRC) Revised 01-18-2010 3 2" xfId="5677"/>
    <cellStyle name="_DEM-WP(C) Costs not in AURORA 2006GRC_Rebuttal Power Costs_Electric Rev Req Model (2009 GRC) Revised 01-18-2010 3 2_Sheet3" xfId="5678"/>
    <cellStyle name="_DEM-WP(C) Costs not in AURORA 2006GRC_Rebuttal Power Costs_Electric Rev Req Model (2009 GRC) Revised 01-18-2010 3_Sheet3" xfId="5679"/>
    <cellStyle name="_DEM-WP(C) Costs not in AURORA 2006GRC_Rebuttal Power Costs_Electric Rev Req Model (2009 GRC) Revised 01-18-2010 4" xfId="5680"/>
    <cellStyle name="_DEM-WP(C) Costs not in AURORA 2006GRC_Rebuttal Power Costs_Electric Rev Req Model (2009 GRC) Revised 01-18-2010 4_Sheet3" xfId="5681"/>
    <cellStyle name="_DEM-WP(C) Costs not in AURORA 2006GRC_Rebuttal Power Costs_Electric Rev Req Model (2009 GRC) Revised 01-18-2010_DEM-WP(C) ENERG10C--ctn Mid-C_042010 2010GRC" xfId="5682"/>
    <cellStyle name="_DEM-WP(C) Costs not in AURORA 2006GRC_Rebuttal Power Costs_Electric Rev Req Model (2009 GRC) Revised 01-18-2010_DEM-WP(C) ENERG10C--ctn Mid-C_042010 2010GRC 2" xfId="5683"/>
    <cellStyle name="_DEM-WP(C) Costs not in AURORA 2006GRC_Rebuttal Power Costs_Electric Rev Req Model (2009 GRC) Revised 01-18-2010_DEM-WP(C) ENERG10C--ctn Mid-C_042010 2010GRC 2_Sheet3" xfId="5684"/>
    <cellStyle name="_DEM-WP(C) Costs not in AURORA 2006GRC_Rebuttal Power Costs_Electric Rev Req Model (2009 GRC) Revised 01-18-2010_DEM-WP(C) ENERG10C--ctn Mid-C_042010 2010GRC_Sheet3" xfId="5685"/>
    <cellStyle name="_DEM-WP(C) Costs not in AURORA 2006GRC_Rebuttal Power Costs_Electric Rev Req Model (2009 GRC) Revised 01-18-2010_Sheet3" xfId="5686"/>
    <cellStyle name="_DEM-WP(C) Costs not in AURORA 2006GRC_Rebuttal Power Costs_Final Order Electric EXHIBIT A-1" xfId="5687"/>
    <cellStyle name="_DEM-WP(C) Costs not in AURORA 2006GRC_Rebuttal Power Costs_Final Order Electric EXHIBIT A-1 2" xfId="5688"/>
    <cellStyle name="_DEM-WP(C) Costs not in AURORA 2006GRC_Rebuttal Power Costs_Final Order Electric EXHIBIT A-1 2 2" xfId="5689"/>
    <cellStyle name="_DEM-WP(C) Costs not in AURORA 2006GRC_Rebuttal Power Costs_Final Order Electric EXHIBIT A-1 2 2_Sheet3" xfId="5690"/>
    <cellStyle name="_DEM-WP(C) Costs not in AURORA 2006GRC_Rebuttal Power Costs_Final Order Electric EXHIBIT A-1 2_Sheet3" xfId="5691"/>
    <cellStyle name="_DEM-WP(C) Costs not in AURORA 2006GRC_Rebuttal Power Costs_Final Order Electric EXHIBIT A-1 3" xfId="5692"/>
    <cellStyle name="_DEM-WP(C) Costs not in AURORA 2006GRC_Rebuttal Power Costs_Final Order Electric EXHIBIT A-1 3_Sheet3" xfId="5693"/>
    <cellStyle name="_DEM-WP(C) Costs not in AURORA 2006GRC_Rebuttal Power Costs_Final Order Electric EXHIBIT A-1_Sheet3" xfId="5694"/>
    <cellStyle name="_DEM-WP(C) Costs not in AURORA 2006GRC_Rebuttal Power Costs_Sheet3" xfId="5695"/>
    <cellStyle name="_DEM-WP(C) Costs not in AURORA 2006GRC_Sheet3" xfId="5696"/>
    <cellStyle name="_DEM-WP(C) Costs not in AURORA 2006GRC_Transmission Workbook for May BOD" xfId="5697"/>
    <cellStyle name="_DEM-WP(C) Costs not in AURORA 2006GRC_Transmission Workbook for May BOD 2" xfId="5698"/>
    <cellStyle name="_DEM-WP(C) Costs not in AURORA 2006GRC_Transmission Workbook for May BOD 2 2" xfId="5699"/>
    <cellStyle name="_DEM-WP(C) Costs not in AURORA 2006GRC_Transmission Workbook for May BOD 2 2 2" xfId="5700"/>
    <cellStyle name="_DEM-WP(C) Costs not in AURORA 2006GRC_Transmission Workbook for May BOD 2 2 2_Sheet3" xfId="5701"/>
    <cellStyle name="_DEM-WP(C) Costs not in AURORA 2006GRC_Transmission Workbook for May BOD 2 2_Sheet3" xfId="5702"/>
    <cellStyle name="_DEM-WP(C) Costs not in AURORA 2006GRC_Transmission Workbook for May BOD 2 3" xfId="5703"/>
    <cellStyle name="_DEM-WP(C) Costs not in AURORA 2006GRC_Transmission Workbook for May BOD 2 3_Sheet3" xfId="5704"/>
    <cellStyle name="_DEM-WP(C) Costs not in AURORA 2006GRC_Transmission Workbook for May BOD 2_Sheet3" xfId="5705"/>
    <cellStyle name="_DEM-WP(C) Costs not in AURORA 2006GRC_Transmission Workbook for May BOD 3" xfId="5706"/>
    <cellStyle name="_DEM-WP(C) Costs not in AURORA 2006GRC_Transmission Workbook for May BOD 3 2" xfId="5707"/>
    <cellStyle name="_DEM-WP(C) Costs not in AURORA 2006GRC_Transmission Workbook for May BOD 3 2_Sheet3" xfId="5708"/>
    <cellStyle name="_DEM-WP(C) Costs not in AURORA 2006GRC_Transmission Workbook for May BOD 3_Sheet3" xfId="5709"/>
    <cellStyle name="_DEM-WP(C) Costs not in AURORA 2006GRC_Transmission Workbook for May BOD 4" xfId="5710"/>
    <cellStyle name="_DEM-WP(C) Costs not in AURORA 2006GRC_Transmission Workbook for May BOD 4_Sheet3" xfId="5711"/>
    <cellStyle name="_DEM-WP(C) Costs not in AURORA 2006GRC_Transmission Workbook for May BOD_DEM-WP(C) ENERG10C--ctn Mid-C_042010 2010GRC" xfId="5712"/>
    <cellStyle name="_DEM-WP(C) Costs not in AURORA 2006GRC_Transmission Workbook for May BOD_DEM-WP(C) ENERG10C--ctn Mid-C_042010 2010GRC 2" xfId="5713"/>
    <cellStyle name="_DEM-WP(C) Costs not in AURORA 2006GRC_Transmission Workbook for May BOD_DEM-WP(C) ENERG10C--ctn Mid-C_042010 2010GRC 2_Sheet3" xfId="5714"/>
    <cellStyle name="_DEM-WP(C) Costs not in AURORA 2006GRC_Transmission Workbook for May BOD_DEM-WP(C) ENERG10C--ctn Mid-C_042010 2010GRC_Sheet3" xfId="5715"/>
    <cellStyle name="_DEM-WP(C) Costs not in AURORA 2006GRC_Transmission Workbook for May BOD_Sheet3" xfId="5716"/>
    <cellStyle name="_DEM-WP(C) Costs not in AURORA 2006GRC_Wind Integration 10GRC" xfId="5717"/>
    <cellStyle name="_DEM-WP(C) Costs not in AURORA 2006GRC_Wind Integration 10GRC 2" xfId="5718"/>
    <cellStyle name="_DEM-WP(C) Costs not in AURORA 2006GRC_Wind Integration 10GRC 2 2" xfId="5719"/>
    <cellStyle name="_DEM-WP(C) Costs not in AURORA 2006GRC_Wind Integration 10GRC 2 2 2" xfId="5720"/>
    <cellStyle name="_DEM-WP(C) Costs not in AURORA 2006GRC_Wind Integration 10GRC 2 2 2_Sheet3" xfId="5721"/>
    <cellStyle name="_DEM-WP(C) Costs not in AURORA 2006GRC_Wind Integration 10GRC 2 2_Sheet3" xfId="5722"/>
    <cellStyle name="_DEM-WP(C) Costs not in AURORA 2006GRC_Wind Integration 10GRC 2 3" xfId="5723"/>
    <cellStyle name="_DEM-WP(C) Costs not in AURORA 2006GRC_Wind Integration 10GRC 2 3_Sheet3" xfId="5724"/>
    <cellStyle name="_DEM-WP(C) Costs not in AURORA 2006GRC_Wind Integration 10GRC 2_Sheet3" xfId="5725"/>
    <cellStyle name="_DEM-WP(C) Costs not in AURORA 2006GRC_Wind Integration 10GRC 3" xfId="5726"/>
    <cellStyle name="_DEM-WP(C) Costs not in AURORA 2006GRC_Wind Integration 10GRC 3 2" xfId="5727"/>
    <cellStyle name="_DEM-WP(C) Costs not in AURORA 2006GRC_Wind Integration 10GRC 3 2_Sheet3" xfId="5728"/>
    <cellStyle name="_DEM-WP(C) Costs not in AURORA 2006GRC_Wind Integration 10GRC 3_Sheet3" xfId="5729"/>
    <cellStyle name="_DEM-WP(C) Costs not in AURORA 2006GRC_Wind Integration 10GRC 4" xfId="5730"/>
    <cellStyle name="_DEM-WP(C) Costs not in AURORA 2006GRC_Wind Integration 10GRC 4_Sheet3" xfId="5731"/>
    <cellStyle name="_DEM-WP(C) Costs not in AURORA 2006GRC_Wind Integration 10GRC_DEM-WP(C) ENERG10C--ctn Mid-C_042010 2010GRC" xfId="5732"/>
    <cellStyle name="_DEM-WP(C) Costs not in AURORA 2006GRC_Wind Integration 10GRC_DEM-WP(C) ENERG10C--ctn Mid-C_042010 2010GRC 2" xfId="5733"/>
    <cellStyle name="_DEM-WP(C) Costs not in AURORA 2006GRC_Wind Integration 10GRC_DEM-WP(C) ENERG10C--ctn Mid-C_042010 2010GRC 2_Sheet3" xfId="5734"/>
    <cellStyle name="_DEM-WP(C) Costs not in AURORA 2006GRC_Wind Integration 10GRC_DEM-WP(C) ENERG10C--ctn Mid-C_042010 2010GRC_Sheet3" xfId="5735"/>
    <cellStyle name="_DEM-WP(C) Costs not in AURORA 2006GRC_Wind Integration 10GRC_Sheet3" xfId="5736"/>
    <cellStyle name="_DEM-WP(C) Costs not in AURORA 2007GRC" xfId="5737"/>
    <cellStyle name="_DEM-WP(C) Costs not in AURORA 2007GRC 2" xfId="5738"/>
    <cellStyle name="_DEM-WP(C) Costs not in AURORA 2007GRC 2 2" xfId="5739"/>
    <cellStyle name="_DEM-WP(C) Costs not in AURORA 2007GRC 2 2 2" xfId="5740"/>
    <cellStyle name="_DEM-WP(C) Costs not in AURORA 2007GRC 2 2 2_Sheet3" xfId="5741"/>
    <cellStyle name="_DEM-WP(C) Costs not in AURORA 2007GRC 2 2_Sheet3" xfId="5742"/>
    <cellStyle name="_DEM-WP(C) Costs not in AURORA 2007GRC 2 3" xfId="5743"/>
    <cellStyle name="_DEM-WP(C) Costs not in AURORA 2007GRC 2 3_Sheet3" xfId="5744"/>
    <cellStyle name="_DEM-WP(C) Costs not in AURORA 2007GRC 2_Sheet3" xfId="5745"/>
    <cellStyle name="_DEM-WP(C) Costs not in AURORA 2007GRC 3" xfId="5746"/>
    <cellStyle name="_DEM-WP(C) Costs not in AURORA 2007GRC 3 2" xfId="5747"/>
    <cellStyle name="_DEM-WP(C) Costs not in AURORA 2007GRC 3 2_Sheet3" xfId="5748"/>
    <cellStyle name="_DEM-WP(C) Costs not in AURORA 2007GRC 3_Sheet3" xfId="5749"/>
    <cellStyle name="_DEM-WP(C) Costs not in AURORA 2007GRC 4" xfId="5750"/>
    <cellStyle name="_DEM-WP(C) Costs not in AURORA 2007GRC 4_Sheet3" xfId="5751"/>
    <cellStyle name="_DEM-WP(C) Costs not in AURORA 2007GRC Update" xfId="5752"/>
    <cellStyle name="_DEM-WP(C) Costs not in AURORA 2007GRC Update 2" xfId="5753"/>
    <cellStyle name="_DEM-WP(C) Costs not in AURORA 2007GRC Update 2 2" xfId="5754"/>
    <cellStyle name="_DEM-WP(C) Costs not in AURORA 2007GRC Update 2 2 2" xfId="5755"/>
    <cellStyle name="_DEM-WP(C) Costs not in AURORA 2007GRC Update 2 2 2_Sheet3" xfId="5756"/>
    <cellStyle name="_DEM-WP(C) Costs not in AURORA 2007GRC Update 2 2_Sheet3" xfId="5757"/>
    <cellStyle name="_DEM-WP(C) Costs not in AURORA 2007GRC Update 2 3" xfId="5758"/>
    <cellStyle name="_DEM-WP(C) Costs not in AURORA 2007GRC Update 2 3_Sheet3" xfId="5759"/>
    <cellStyle name="_DEM-WP(C) Costs not in AURORA 2007GRC Update 2_Sheet3" xfId="5760"/>
    <cellStyle name="_DEM-WP(C) Costs not in AURORA 2007GRC Update 3" xfId="5761"/>
    <cellStyle name="_DEM-WP(C) Costs not in AURORA 2007GRC Update 3 2" xfId="5762"/>
    <cellStyle name="_DEM-WP(C) Costs not in AURORA 2007GRC Update 3 2_Sheet3" xfId="5763"/>
    <cellStyle name="_DEM-WP(C) Costs not in AURORA 2007GRC Update 3_Sheet3" xfId="5764"/>
    <cellStyle name="_DEM-WP(C) Costs not in AURORA 2007GRC Update 4" xfId="5765"/>
    <cellStyle name="_DEM-WP(C) Costs not in AURORA 2007GRC Update 4_Sheet3" xfId="5766"/>
    <cellStyle name="_DEM-WP(C) Costs not in AURORA 2007GRC Update_DEM-WP(C) ENERG10C--ctn Mid-C_042010 2010GRC" xfId="5767"/>
    <cellStyle name="_DEM-WP(C) Costs not in AURORA 2007GRC Update_DEM-WP(C) ENERG10C--ctn Mid-C_042010 2010GRC 2" xfId="5768"/>
    <cellStyle name="_DEM-WP(C) Costs not in AURORA 2007GRC Update_DEM-WP(C) ENERG10C--ctn Mid-C_042010 2010GRC 2_Sheet3" xfId="5769"/>
    <cellStyle name="_DEM-WP(C) Costs not in AURORA 2007GRC Update_DEM-WP(C) ENERG10C--ctn Mid-C_042010 2010GRC_Sheet3" xfId="5770"/>
    <cellStyle name="_DEM-WP(C) Costs not in AURORA 2007GRC Update_NIM Summary" xfId="5771"/>
    <cellStyle name="_DEM-WP(C) Costs not in AURORA 2007GRC Update_NIM Summary 2" xfId="5772"/>
    <cellStyle name="_DEM-WP(C) Costs not in AURORA 2007GRC Update_NIM Summary 2 2" xfId="5773"/>
    <cellStyle name="_DEM-WP(C) Costs not in AURORA 2007GRC Update_NIM Summary 2 2 2" xfId="5774"/>
    <cellStyle name="_DEM-WP(C) Costs not in AURORA 2007GRC Update_NIM Summary 2 2 2_Sheet3" xfId="5775"/>
    <cellStyle name="_DEM-WP(C) Costs not in AURORA 2007GRC Update_NIM Summary 2 2_Sheet3" xfId="5776"/>
    <cellStyle name="_DEM-WP(C) Costs not in AURORA 2007GRC Update_NIM Summary 2 3" xfId="5777"/>
    <cellStyle name="_DEM-WP(C) Costs not in AURORA 2007GRC Update_NIM Summary 2 3_Sheet3" xfId="5778"/>
    <cellStyle name="_DEM-WP(C) Costs not in AURORA 2007GRC Update_NIM Summary 2_Sheet3" xfId="5779"/>
    <cellStyle name="_DEM-WP(C) Costs not in AURORA 2007GRC Update_NIM Summary 3" xfId="5780"/>
    <cellStyle name="_DEM-WP(C) Costs not in AURORA 2007GRC Update_NIM Summary 3 2" xfId="5781"/>
    <cellStyle name="_DEM-WP(C) Costs not in AURORA 2007GRC Update_NIM Summary 3 2_Sheet3" xfId="5782"/>
    <cellStyle name="_DEM-WP(C) Costs not in AURORA 2007GRC Update_NIM Summary 3_Sheet3" xfId="5783"/>
    <cellStyle name="_DEM-WP(C) Costs not in AURORA 2007GRC Update_NIM Summary 4" xfId="5784"/>
    <cellStyle name="_DEM-WP(C) Costs not in AURORA 2007GRC Update_NIM Summary 4_Sheet3" xfId="5785"/>
    <cellStyle name="_DEM-WP(C) Costs not in AURORA 2007GRC Update_NIM Summary_DEM-WP(C) ENERG10C--ctn Mid-C_042010 2010GRC" xfId="5786"/>
    <cellStyle name="_DEM-WP(C) Costs not in AURORA 2007GRC Update_NIM Summary_DEM-WP(C) ENERG10C--ctn Mid-C_042010 2010GRC 2" xfId="5787"/>
    <cellStyle name="_DEM-WP(C) Costs not in AURORA 2007GRC Update_NIM Summary_DEM-WP(C) ENERG10C--ctn Mid-C_042010 2010GRC 2_Sheet3" xfId="5788"/>
    <cellStyle name="_DEM-WP(C) Costs not in AURORA 2007GRC Update_NIM Summary_DEM-WP(C) ENERG10C--ctn Mid-C_042010 2010GRC_Sheet3" xfId="5789"/>
    <cellStyle name="_DEM-WP(C) Costs not in AURORA 2007GRC Update_NIM Summary_Sheet3" xfId="5790"/>
    <cellStyle name="_DEM-WP(C) Costs not in AURORA 2007GRC Update_Sheet3" xfId="5791"/>
    <cellStyle name="_DEM-WP(C) Costs not in AURORA 2007GRC_16.37E Wild Horse Expansion DeferralRevwrkingfile SF" xfId="5792"/>
    <cellStyle name="_DEM-WP(C) Costs not in AURORA 2007GRC_16.37E Wild Horse Expansion DeferralRevwrkingfile SF 2" xfId="5793"/>
    <cellStyle name="_DEM-WP(C) Costs not in AURORA 2007GRC_16.37E Wild Horse Expansion DeferralRevwrkingfile SF 2 2" xfId="5794"/>
    <cellStyle name="_DEM-WP(C) Costs not in AURORA 2007GRC_16.37E Wild Horse Expansion DeferralRevwrkingfile SF 2 2 2" xfId="5795"/>
    <cellStyle name="_DEM-WP(C) Costs not in AURORA 2007GRC_16.37E Wild Horse Expansion DeferralRevwrkingfile SF 2 2 2_Sheet3" xfId="5796"/>
    <cellStyle name="_DEM-WP(C) Costs not in AURORA 2007GRC_16.37E Wild Horse Expansion DeferralRevwrkingfile SF 2 2_Sheet3" xfId="5797"/>
    <cellStyle name="_DEM-WP(C) Costs not in AURORA 2007GRC_16.37E Wild Horse Expansion DeferralRevwrkingfile SF 2 3" xfId="5798"/>
    <cellStyle name="_DEM-WP(C) Costs not in AURORA 2007GRC_16.37E Wild Horse Expansion DeferralRevwrkingfile SF 2 3_Sheet3" xfId="5799"/>
    <cellStyle name="_DEM-WP(C) Costs not in AURORA 2007GRC_16.37E Wild Horse Expansion DeferralRevwrkingfile SF 2_Sheet3" xfId="5800"/>
    <cellStyle name="_DEM-WP(C) Costs not in AURORA 2007GRC_16.37E Wild Horse Expansion DeferralRevwrkingfile SF 3" xfId="5801"/>
    <cellStyle name="_DEM-WP(C) Costs not in AURORA 2007GRC_16.37E Wild Horse Expansion DeferralRevwrkingfile SF 3 2" xfId="5802"/>
    <cellStyle name="_DEM-WP(C) Costs not in AURORA 2007GRC_16.37E Wild Horse Expansion DeferralRevwrkingfile SF 3 2_Sheet3" xfId="5803"/>
    <cellStyle name="_DEM-WP(C) Costs not in AURORA 2007GRC_16.37E Wild Horse Expansion DeferralRevwrkingfile SF 3_Sheet3" xfId="5804"/>
    <cellStyle name="_DEM-WP(C) Costs not in AURORA 2007GRC_16.37E Wild Horse Expansion DeferralRevwrkingfile SF 4" xfId="5805"/>
    <cellStyle name="_DEM-WP(C) Costs not in AURORA 2007GRC_16.37E Wild Horse Expansion DeferralRevwrkingfile SF 4_Sheet3" xfId="5806"/>
    <cellStyle name="_DEM-WP(C) Costs not in AURORA 2007GRC_16.37E Wild Horse Expansion DeferralRevwrkingfile SF_DEM-WP(C) ENERG10C--ctn Mid-C_042010 2010GRC" xfId="5807"/>
    <cellStyle name="_DEM-WP(C) Costs not in AURORA 2007GRC_16.37E Wild Horse Expansion DeferralRevwrkingfile SF_DEM-WP(C) ENERG10C--ctn Mid-C_042010 2010GRC 2" xfId="5808"/>
    <cellStyle name="_DEM-WP(C) Costs not in AURORA 2007GRC_16.37E Wild Horse Expansion DeferralRevwrkingfile SF_DEM-WP(C) ENERG10C--ctn Mid-C_042010 2010GRC 2_Sheet3" xfId="5809"/>
    <cellStyle name="_DEM-WP(C) Costs not in AURORA 2007GRC_16.37E Wild Horse Expansion DeferralRevwrkingfile SF_DEM-WP(C) ENERG10C--ctn Mid-C_042010 2010GRC_Sheet3" xfId="5810"/>
    <cellStyle name="_DEM-WP(C) Costs not in AURORA 2007GRC_16.37E Wild Horse Expansion DeferralRevwrkingfile SF_Sheet3" xfId="5811"/>
    <cellStyle name="_DEM-WP(C) Costs not in AURORA 2007GRC_2009 GRC Compl Filing - Exhibit D" xfId="5812"/>
    <cellStyle name="_DEM-WP(C) Costs not in AURORA 2007GRC_2009 GRC Compl Filing - Exhibit D 2" xfId="5813"/>
    <cellStyle name="_DEM-WP(C) Costs not in AURORA 2007GRC_2009 GRC Compl Filing - Exhibit D 2 2" xfId="5814"/>
    <cellStyle name="_DEM-WP(C) Costs not in AURORA 2007GRC_2009 GRC Compl Filing - Exhibit D 2 2 2" xfId="5815"/>
    <cellStyle name="_DEM-WP(C) Costs not in AURORA 2007GRC_2009 GRC Compl Filing - Exhibit D 2 2 2_Sheet3" xfId="5816"/>
    <cellStyle name="_DEM-WP(C) Costs not in AURORA 2007GRC_2009 GRC Compl Filing - Exhibit D 2 2_Sheet3" xfId="5817"/>
    <cellStyle name="_DEM-WP(C) Costs not in AURORA 2007GRC_2009 GRC Compl Filing - Exhibit D 2 3" xfId="5818"/>
    <cellStyle name="_DEM-WP(C) Costs not in AURORA 2007GRC_2009 GRC Compl Filing - Exhibit D 2 3_Sheet3" xfId="5819"/>
    <cellStyle name="_DEM-WP(C) Costs not in AURORA 2007GRC_2009 GRC Compl Filing - Exhibit D 2_Sheet3" xfId="5820"/>
    <cellStyle name="_DEM-WP(C) Costs not in AURORA 2007GRC_2009 GRC Compl Filing - Exhibit D 3" xfId="5821"/>
    <cellStyle name="_DEM-WP(C) Costs not in AURORA 2007GRC_2009 GRC Compl Filing - Exhibit D 3 2" xfId="5822"/>
    <cellStyle name="_DEM-WP(C) Costs not in AURORA 2007GRC_2009 GRC Compl Filing - Exhibit D 3 2_Sheet3" xfId="5823"/>
    <cellStyle name="_DEM-WP(C) Costs not in AURORA 2007GRC_2009 GRC Compl Filing - Exhibit D 3_Sheet3" xfId="5824"/>
    <cellStyle name="_DEM-WP(C) Costs not in AURORA 2007GRC_2009 GRC Compl Filing - Exhibit D 4" xfId="5825"/>
    <cellStyle name="_DEM-WP(C) Costs not in AURORA 2007GRC_2009 GRC Compl Filing - Exhibit D 4_Sheet3" xfId="5826"/>
    <cellStyle name="_DEM-WP(C) Costs not in AURORA 2007GRC_2009 GRC Compl Filing - Exhibit D_DEM-WP(C) ENERG10C--ctn Mid-C_042010 2010GRC" xfId="5827"/>
    <cellStyle name="_DEM-WP(C) Costs not in AURORA 2007GRC_2009 GRC Compl Filing - Exhibit D_DEM-WP(C) ENERG10C--ctn Mid-C_042010 2010GRC 2" xfId="5828"/>
    <cellStyle name="_DEM-WP(C) Costs not in AURORA 2007GRC_2009 GRC Compl Filing - Exhibit D_DEM-WP(C) ENERG10C--ctn Mid-C_042010 2010GRC 2_Sheet3" xfId="5829"/>
    <cellStyle name="_DEM-WP(C) Costs not in AURORA 2007GRC_2009 GRC Compl Filing - Exhibit D_DEM-WP(C) ENERG10C--ctn Mid-C_042010 2010GRC_Sheet3" xfId="5830"/>
    <cellStyle name="_DEM-WP(C) Costs not in AURORA 2007GRC_2009 GRC Compl Filing - Exhibit D_Sheet3" xfId="5831"/>
    <cellStyle name="_DEM-WP(C) Costs not in AURORA 2007GRC_Adj Bench DR 3 for Initial Briefs (Electric)" xfId="5832"/>
    <cellStyle name="_DEM-WP(C) Costs not in AURORA 2007GRC_Adj Bench DR 3 for Initial Briefs (Electric) 2" xfId="5833"/>
    <cellStyle name="_DEM-WP(C) Costs not in AURORA 2007GRC_Adj Bench DR 3 for Initial Briefs (Electric) 2 2" xfId="5834"/>
    <cellStyle name="_DEM-WP(C) Costs not in AURORA 2007GRC_Adj Bench DR 3 for Initial Briefs (Electric) 2 2 2" xfId="5835"/>
    <cellStyle name="_DEM-WP(C) Costs not in AURORA 2007GRC_Adj Bench DR 3 for Initial Briefs (Electric) 2 2 2_Sheet3" xfId="5836"/>
    <cellStyle name="_DEM-WP(C) Costs not in AURORA 2007GRC_Adj Bench DR 3 for Initial Briefs (Electric) 2 2_Sheet3" xfId="5837"/>
    <cellStyle name="_DEM-WP(C) Costs not in AURORA 2007GRC_Adj Bench DR 3 for Initial Briefs (Electric) 2 3" xfId="5838"/>
    <cellStyle name="_DEM-WP(C) Costs not in AURORA 2007GRC_Adj Bench DR 3 for Initial Briefs (Electric) 2 3_Sheet3" xfId="5839"/>
    <cellStyle name="_DEM-WP(C) Costs not in AURORA 2007GRC_Adj Bench DR 3 for Initial Briefs (Electric) 2_Sheet3" xfId="5840"/>
    <cellStyle name="_DEM-WP(C) Costs not in AURORA 2007GRC_Adj Bench DR 3 for Initial Briefs (Electric) 3" xfId="5841"/>
    <cellStyle name="_DEM-WP(C) Costs not in AURORA 2007GRC_Adj Bench DR 3 for Initial Briefs (Electric) 3 2" xfId="5842"/>
    <cellStyle name="_DEM-WP(C) Costs not in AURORA 2007GRC_Adj Bench DR 3 for Initial Briefs (Electric) 3 2_Sheet3" xfId="5843"/>
    <cellStyle name="_DEM-WP(C) Costs not in AURORA 2007GRC_Adj Bench DR 3 for Initial Briefs (Electric) 3_Sheet3" xfId="5844"/>
    <cellStyle name="_DEM-WP(C) Costs not in AURORA 2007GRC_Adj Bench DR 3 for Initial Briefs (Electric) 4" xfId="5845"/>
    <cellStyle name="_DEM-WP(C) Costs not in AURORA 2007GRC_Adj Bench DR 3 for Initial Briefs (Electric) 4_Sheet3" xfId="5846"/>
    <cellStyle name="_DEM-WP(C) Costs not in AURORA 2007GRC_Adj Bench DR 3 for Initial Briefs (Electric)_DEM-WP(C) ENERG10C--ctn Mid-C_042010 2010GRC" xfId="5847"/>
    <cellStyle name="_DEM-WP(C) Costs not in AURORA 2007GRC_Adj Bench DR 3 for Initial Briefs (Electric)_DEM-WP(C) ENERG10C--ctn Mid-C_042010 2010GRC 2" xfId="5848"/>
    <cellStyle name="_DEM-WP(C) Costs not in AURORA 2007GRC_Adj Bench DR 3 for Initial Briefs (Electric)_DEM-WP(C) ENERG10C--ctn Mid-C_042010 2010GRC 2_Sheet3" xfId="5849"/>
    <cellStyle name="_DEM-WP(C) Costs not in AURORA 2007GRC_Adj Bench DR 3 for Initial Briefs (Electric)_DEM-WP(C) ENERG10C--ctn Mid-C_042010 2010GRC_Sheet3" xfId="5850"/>
    <cellStyle name="_DEM-WP(C) Costs not in AURORA 2007GRC_Adj Bench DR 3 for Initial Briefs (Electric)_Sheet3" xfId="5851"/>
    <cellStyle name="_DEM-WP(C) Costs not in AURORA 2007GRC_Book1" xfId="5852"/>
    <cellStyle name="_DEM-WP(C) Costs not in AURORA 2007GRC_Book1 2" xfId="5853"/>
    <cellStyle name="_DEM-WP(C) Costs not in AURORA 2007GRC_Book1 2_Sheet3" xfId="5854"/>
    <cellStyle name="_DEM-WP(C) Costs not in AURORA 2007GRC_Book1_Sheet3" xfId="5855"/>
    <cellStyle name="_DEM-WP(C) Costs not in AURORA 2007GRC_Book2" xfId="5856"/>
    <cellStyle name="_DEM-WP(C) Costs not in AURORA 2007GRC_Book2 2" xfId="5857"/>
    <cellStyle name="_DEM-WP(C) Costs not in AURORA 2007GRC_Book2 2 2" xfId="5858"/>
    <cellStyle name="_DEM-WP(C) Costs not in AURORA 2007GRC_Book2 2 2 2" xfId="5859"/>
    <cellStyle name="_DEM-WP(C) Costs not in AURORA 2007GRC_Book2 2 2 2_Sheet3" xfId="5860"/>
    <cellStyle name="_DEM-WP(C) Costs not in AURORA 2007GRC_Book2 2 2_Sheet3" xfId="5861"/>
    <cellStyle name="_DEM-WP(C) Costs not in AURORA 2007GRC_Book2 2 3" xfId="5862"/>
    <cellStyle name="_DEM-WP(C) Costs not in AURORA 2007GRC_Book2 2 3_Sheet3" xfId="5863"/>
    <cellStyle name="_DEM-WP(C) Costs not in AURORA 2007GRC_Book2 2_Sheet3" xfId="5864"/>
    <cellStyle name="_DEM-WP(C) Costs not in AURORA 2007GRC_Book2 3" xfId="5865"/>
    <cellStyle name="_DEM-WP(C) Costs not in AURORA 2007GRC_Book2 3 2" xfId="5866"/>
    <cellStyle name="_DEM-WP(C) Costs not in AURORA 2007GRC_Book2 3 2_Sheet3" xfId="5867"/>
    <cellStyle name="_DEM-WP(C) Costs not in AURORA 2007GRC_Book2 3_Sheet3" xfId="5868"/>
    <cellStyle name="_DEM-WP(C) Costs not in AURORA 2007GRC_Book2 4" xfId="5869"/>
    <cellStyle name="_DEM-WP(C) Costs not in AURORA 2007GRC_Book2 4_Sheet3" xfId="5870"/>
    <cellStyle name="_DEM-WP(C) Costs not in AURORA 2007GRC_Book2_DEM-WP(C) ENERG10C--ctn Mid-C_042010 2010GRC" xfId="5871"/>
    <cellStyle name="_DEM-WP(C) Costs not in AURORA 2007GRC_Book2_DEM-WP(C) ENERG10C--ctn Mid-C_042010 2010GRC 2" xfId="5872"/>
    <cellStyle name="_DEM-WP(C) Costs not in AURORA 2007GRC_Book2_DEM-WP(C) ENERG10C--ctn Mid-C_042010 2010GRC 2_Sheet3" xfId="5873"/>
    <cellStyle name="_DEM-WP(C) Costs not in AURORA 2007GRC_Book2_DEM-WP(C) ENERG10C--ctn Mid-C_042010 2010GRC_Sheet3" xfId="5874"/>
    <cellStyle name="_DEM-WP(C) Costs not in AURORA 2007GRC_Book2_Sheet3" xfId="5875"/>
    <cellStyle name="_DEM-WP(C) Costs not in AURORA 2007GRC_Book4" xfId="5876"/>
    <cellStyle name="_DEM-WP(C) Costs not in AURORA 2007GRC_Book4 2" xfId="5877"/>
    <cellStyle name="_DEM-WP(C) Costs not in AURORA 2007GRC_Book4 2 2" xfId="5878"/>
    <cellStyle name="_DEM-WP(C) Costs not in AURORA 2007GRC_Book4 2 2 2" xfId="5879"/>
    <cellStyle name="_DEM-WP(C) Costs not in AURORA 2007GRC_Book4 2 2 2_Sheet3" xfId="5880"/>
    <cellStyle name="_DEM-WP(C) Costs not in AURORA 2007GRC_Book4 2 2_Sheet3" xfId="5881"/>
    <cellStyle name="_DEM-WP(C) Costs not in AURORA 2007GRC_Book4 2 3" xfId="5882"/>
    <cellStyle name="_DEM-WP(C) Costs not in AURORA 2007GRC_Book4 2 3_Sheet3" xfId="5883"/>
    <cellStyle name="_DEM-WP(C) Costs not in AURORA 2007GRC_Book4 2_Sheet3" xfId="5884"/>
    <cellStyle name="_DEM-WP(C) Costs not in AURORA 2007GRC_Book4 3" xfId="5885"/>
    <cellStyle name="_DEM-WP(C) Costs not in AURORA 2007GRC_Book4 3 2" xfId="5886"/>
    <cellStyle name="_DEM-WP(C) Costs not in AURORA 2007GRC_Book4 3 2_Sheet3" xfId="5887"/>
    <cellStyle name="_DEM-WP(C) Costs not in AURORA 2007GRC_Book4 3_Sheet3" xfId="5888"/>
    <cellStyle name="_DEM-WP(C) Costs not in AURORA 2007GRC_Book4 4" xfId="5889"/>
    <cellStyle name="_DEM-WP(C) Costs not in AURORA 2007GRC_Book4 4_Sheet3" xfId="5890"/>
    <cellStyle name="_DEM-WP(C) Costs not in AURORA 2007GRC_Book4_DEM-WP(C) ENERG10C--ctn Mid-C_042010 2010GRC" xfId="5891"/>
    <cellStyle name="_DEM-WP(C) Costs not in AURORA 2007GRC_Book4_DEM-WP(C) ENERG10C--ctn Mid-C_042010 2010GRC 2" xfId="5892"/>
    <cellStyle name="_DEM-WP(C) Costs not in AURORA 2007GRC_Book4_DEM-WP(C) ENERG10C--ctn Mid-C_042010 2010GRC 2_Sheet3" xfId="5893"/>
    <cellStyle name="_DEM-WP(C) Costs not in AURORA 2007GRC_Book4_DEM-WP(C) ENERG10C--ctn Mid-C_042010 2010GRC_Sheet3" xfId="5894"/>
    <cellStyle name="_DEM-WP(C) Costs not in AURORA 2007GRC_Book4_Sheet3" xfId="5895"/>
    <cellStyle name="_DEM-WP(C) Costs not in AURORA 2007GRC_DEM-WP(C) ENERG10C--ctn Mid-C_042010 2010GRC" xfId="5896"/>
    <cellStyle name="_DEM-WP(C) Costs not in AURORA 2007GRC_DEM-WP(C) ENERG10C--ctn Mid-C_042010 2010GRC 2" xfId="5897"/>
    <cellStyle name="_DEM-WP(C) Costs not in AURORA 2007GRC_DEM-WP(C) ENERG10C--ctn Mid-C_042010 2010GRC 2_Sheet3" xfId="5898"/>
    <cellStyle name="_DEM-WP(C) Costs not in AURORA 2007GRC_DEM-WP(C) ENERG10C--ctn Mid-C_042010 2010GRC_Sheet3" xfId="5899"/>
    <cellStyle name="_DEM-WP(C) Costs not in AURORA 2007GRC_Electric Rev Req Model (2009 GRC) " xfId="5900"/>
    <cellStyle name="_DEM-WP(C) Costs not in AURORA 2007GRC_Electric Rev Req Model (2009 GRC)  2" xfId="5901"/>
    <cellStyle name="_DEM-WP(C) Costs not in AURORA 2007GRC_Electric Rev Req Model (2009 GRC)  2 2" xfId="5902"/>
    <cellStyle name="_DEM-WP(C) Costs not in AURORA 2007GRC_Electric Rev Req Model (2009 GRC)  2 2 2" xfId="5903"/>
    <cellStyle name="_DEM-WP(C) Costs not in AURORA 2007GRC_Electric Rev Req Model (2009 GRC)  2 2 2_Sheet3" xfId="5904"/>
    <cellStyle name="_DEM-WP(C) Costs not in AURORA 2007GRC_Electric Rev Req Model (2009 GRC)  2 2_Sheet3" xfId="5905"/>
    <cellStyle name="_DEM-WP(C) Costs not in AURORA 2007GRC_Electric Rev Req Model (2009 GRC)  2 3" xfId="5906"/>
    <cellStyle name="_DEM-WP(C) Costs not in AURORA 2007GRC_Electric Rev Req Model (2009 GRC)  2 3_Sheet3" xfId="5907"/>
    <cellStyle name="_DEM-WP(C) Costs not in AURORA 2007GRC_Electric Rev Req Model (2009 GRC)  2_Sheet3" xfId="5908"/>
    <cellStyle name="_DEM-WP(C) Costs not in AURORA 2007GRC_Electric Rev Req Model (2009 GRC)  3" xfId="5909"/>
    <cellStyle name="_DEM-WP(C) Costs not in AURORA 2007GRC_Electric Rev Req Model (2009 GRC)  3 2" xfId="5910"/>
    <cellStyle name="_DEM-WP(C) Costs not in AURORA 2007GRC_Electric Rev Req Model (2009 GRC)  3 2_Sheet3" xfId="5911"/>
    <cellStyle name="_DEM-WP(C) Costs not in AURORA 2007GRC_Electric Rev Req Model (2009 GRC)  3_Sheet3" xfId="5912"/>
    <cellStyle name="_DEM-WP(C) Costs not in AURORA 2007GRC_Electric Rev Req Model (2009 GRC)  4" xfId="5913"/>
    <cellStyle name="_DEM-WP(C) Costs not in AURORA 2007GRC_Electric Rev Req Model (2009 GRC)  4_Sheet3" xfId="5914"/>
    <cellStyle name="_DEM-WP(C) Costs not in AURORA 2007GRC_Electric Rev Req Model (2009 GRC) _DEM-WP(C) ENERG10C--ctn Mid-C_042010 2010GRC" xfId="5915"/>
    <cellStyle name="_DEM-WP(C) Costs not in AURORA 2007GRC_Electric Rev Req Model (2009 GRC) _DEM-WP(C) ENERG10C--ctn Mid-C_042010 2010GRC 2" xfId="5916"/>
    <cellStyle name="_DEM-WP(C) Costs not in AURORA 2007GRC_Electric Rev Req Model (2009 GRC) _DEM-WP(C) ENERG10C--ctn Mid-C_042010 2010GRC 2_Sheet3" xfId="5917"/>
    <cellStyle name="_DEM-WP(C) Costs not in AURORA 2007GRC_Electric Rev Req Model (2009 GRC) _DEM-WP(C) ENERG10C--ctn Mid-C_042010 2010GRC_Sheet3" xfId="5918"/>
    <cellStyle name="_DEM-WP(C) Costs not in AURORA 2007GRC_Electric Rev Req Model (2009 GRC) _Sheet3" xfId="5919"/>
    <cellStyle name="_DEM-WP(C) Costs not in AURORA 2007GRC_Electric Rev Req Model (2009 GRC) Rebuttal" xfId="5920"/>
    <cellStyle name="_DEM-WP(C) Costs not in AURORA 2007GRC_Electric Rev Req Model (2009 GRC) Rebuttal 2" xfId="5921"/>
    <cellStyle name="_DEM-WP(C) Costs not in AURORA 2007GRC_Electric Rev Req Model (2009 GRC) Rebuttal 2 2" xfId="5922"/>
    <cellStyle name="_DEM-WP(C) Costs not in AURORA 2007GRC_Electric Rev Req Model (2009 GRC) Rebuttal 2 2_Sheet3" xfId="5923"/>
    <cellStyle name="_DEM-WP(C) Costs not in AURORA 2007GRC_Electric Rev Req Model (2009 GRC) Rebuttal 2_Sheet3" xfId="5924"/>
    <cellStyle name="_DEM-WP(C) Costs not in AURORA 2007GRC_Electric Rev Req Model (2009 GRC) Rebuttal 3" xfId="5925"/>
    <cellStyle name="_DEM-WP(C) Costs not in AURORA 2007GRC_Electric Rev Req Model (2009 GRC) Rebuttal 3_Sheet3" xfId="5926"/>
    <cellStyle name="_DEM-WP(C) Costs not in AURORA 2007GRC_Electric Rev Req Model (2009 GRC) Rebuttal REmoval of New  WH Solar AdjustMI" xfId="5927"/>
    <cellStyle name="_DEM-WP(C) Costs not in AURORA 2007GRC_Electric Rev Req Model (2009 GRC) Rebuttal REmoval of New  WH Solar AdjustMI 2" xfId="5928"/>
    <cellStyle name="_DEM-WP(C) Costs not in AURORA 2007GRC_Electric Rev Req Model (2009 GRC) Rebuttal REmoval of New  WH Solar AdjustMI 2 2" xfId="5929"/>
    <cellStyle name="_DEM-WP(C) Costs not in AURORA 2007GRC_Electric Rev Req Model (2009 GRC) Rebuttal REmoval of New  WH Solar AdjustMI 2 2 2" xfId="5930"/>
    <cellStyle name="_DEM-WP(C) Costs not in AURORA 2007GRC_Electric Rev Req Model (2009 GRC) Rebuttal REmoval of New  WH Solar AdjustMI 2 2 2_Sheet3" xfId="5931"/>
    <cellStyle name="_DEM-WP(C) Costs not in AURORA 2007GRC_Electric Rev Req Model (2009 GRC) Rebuttal REmoval of New  WH Solar AdjustMI 2 2_Sheet3" xfId="5932"/>
    <cellStyle name="_DEM-WP(C) Costs not in AURORA 2007GRC_Electric Rev Req Model (2009 GRC) Rebuttal REmoval of New  WH Solar AdjustMI 2 3" xfId="5933"/>
    <cellStyle name="_DEM-WP(C) Costs not in AURORA 2007GRC_Electric Rev Req Model (2009 GRC) Rebuttal REmoval of New  WH Solar AdjustMI 2 3_Sheet3" xfId="5934"/>
    <cellStyle name="_DEM-WP(C) Costs not in AURORA 2007GRC_Electric Rev Req Model (2009 GRC) Rebuttal REmoval of New  WH Solar AdjustMI 2_Sheet3" xfId="5935"/>
    <cellStyle name="_DEM-WP(C) Costs not in AURORA 2007GRC_Electric Rev Req Model (2009 GRC) Rebuttal REmoval of New  WH Solar AdjustMI 3" xfId="5936"/>
    <cellStyle name="_DEM-WP(C) Costs not in AURORA 2007GRC_Electric Rev Req Model (2009 GRC) Rebuttal REmoval of New  WH Solar AdjustMI 3 2" xfId="5937"/>
    <cellStyle name="_DEM-WP(C) Costs not in AURORA 2007GRC_Electric Rev Req Model (2009 GRC) Rebuttal REmoval of New  WH Solar AdjustMI 3 2_Sheet3" xfId="5938"/>
    <cellStyle name="_DEM-WP(C) Costs not in AURORA 2007GRC_Electric Rev Req Model (2009 GRC) Rebuttal REmoval of New  WH Solar AdjustMI 3_Sheet3" xfId="5939"/>
    <cellStyle name="_DEM-WP(C) Costs not in AURORA 2007GRC_Electric Rev Req Model (2009 GRC) Rebuttal REmoval of New  WH Solar AdjustMI 4" xfId="5940"/>
    <cellStyle name="_DEM-WP(C) Costs not in AURORA 2007GRC_Electric Rev Req Model (2009 GRC) Rebuttal REmoval of New  WH Solar AdjustMI 4_Sheet3" xfId="5941"/>
    <cellStyle name="_DEM-WP(C) Costs not in AURORA 2007GRC_Electric Rev Req Model (2009 GRC) Rebuttal REmoval of New  WH Solar AdjustMI_DEM-WP(C) ENERG10C--ctn Mid-C_042010 2010GRC" xfId="5942"/>
    <cellStyle name="_DEM-WP(C) Costs not in AURORA 2007GRC_Electric Rev Req Model (2009 GRC) Rebuttal REmoval of New  WH Solar AdjustMI_DEM-WP(C) ENERG10C--ctn Mid-C_042010 2010GRC 2" xfId="5943"/>
    <cellStyle name="_DEM-WP(C) Costs not in AURORA 2007GRC_Electric Rev Req Model (2009 GRC) Rebuttal REmoval of New  WH Solar AdjustMI_DEM-WP(C) ENERG10C--ctn Mid-C_042010 2010GRC 2_Sheet3" xfId="5944"/>
    <cellStyle name="_DEM-WP(C) Costs not in AURORA 2007GRC_Electric Rev Req Model (2009 GRC) Rebuttal REmoval of New  WH Solar AdjustMI_DEM-WP(C) ENERG10C--ctn Mid-C_042010 2010GRC_Sheet3" xfId="5945"/>
    <cellStyle name="_DEM-WP(C) Costs not in AURORA 2007GRC_Electric Rev Req Model (2009 GRC) Rebuttal REmoval of New  WH Solar AdjustMI_Sheet3" xfId="5946"/>
    <cellStyle name="_DEM-WP(C) Costs not in AURORA 2007GRC_Electric Rev Req Model (2009 GRC) Rebuttal_Sheet3" xfId="5947"/>
    <cellStyle name="_DEM-WP(C) Costs not in AURORA 2007GRC_Electric Rev Req Model (2009 GRC) Revised 01-18-2010" xfId="5948"/>
    <cellStyle name="_DEM-WP(C) Costs not in AURORA 2007GRC_Electric Rev Req Model (2009 GRC) Revised 01-18-2010 2" xfId="5949"/>
    <cellStyle name="_DEM-WP(C) Costs not in AURORA 2007GRC_Electric Rev Req Model (2009 GRC) Revised 01-18-2010 2 2" xfId="5950"/>
    <cellStyle name="_DEM-WP(C) Costs not in AURORA 2007GRC_Electric Rev Req Model (2009 GRC) Revised 01-18-2010 2 2 2" xfId="5951"/>
    <cellStyle name="_DEM-WP(C) Costs not in AURORA 2007GRC_Electric Rev Req Model (2009 GRC) Revised 01-18-2010 2 2 2_Sheet3" xfId="5952"/>
    <cellStyle name="_DEM-WP(C) Costs not in AURORA 2007GRC_Electric Rev Req Model (2009 GRC) Revised 01-18-2010 2 2_Sheet3" xfId="5953"/>
    <cellStyle name="_DEM-WP(C) Costs not in AURORA 2007GRC_Electric Rev Req Model (2009 GRC) Revised 01-18-2010 2 3" xfId="5954"/>
    <cellStyle name="_DEM-WP(C) Costs not in AURORA 2007GRC_Electric Rev Req Model (2009 GRC) Revised 01-18-2010 2 3_Sheet3" xfId="5955"/>
    <cellStyle name="_DEM-WP(C) Costs not in AURORA 2007GRC_Electric Rev Req Model (2009 GRC) Revised 01-18-2010 2_Sheet3" xfId="5956"/>
    <cellStyle name="_DEM-WP(C) Costs not in AURORA 2007GRC_Electric Rev Req Model (2009 GRC) Revised 01-18-2010 3" xfId="5957"/>
    <cellStyle name="_DEM-WP(C) Costs not in AURORA 2007GRC_Electric Rev Req Model (2009 GRC) Revised 01-18-2010 3 2" xfId="5958"/>
    <cellStyle name="_DEM-WP(C) Costs not in AURORA 2007GRC_Electric Rev Req Model (2009 GRC) Revised 01-18-2010 3 2_Sheet3" xfId="5959"/>
    <cellStyle name="_DEM-WP(C) Costs not in AURORA 2007GRC_Electric Rev Req Model (2009 GRC) Revised 01-18-2010 3_Sheet3" xfId="5960"/>
    <cellStyle name="_DEM-WP(C) Costs not in AURORA 2007GRC_Electric Rev Req Model (2009 GRC) Revised 01-18-2010 4" xfId="5961"/>
    <cellStyle name="_DEM-WP(C) Costs not in AURORA 2007GRC_Electric Rev Req Model (2009 GRC) Revised 01-18-2010 4_Sheet3" xfId="5962"/>
    <cellStyle name="_DEM-WP(C) Costs not in AURORA 2007GRC_Electric Rev Req Model (2009 GRC) Revised 01-18-2010_DEM-WP(C) ENERG10C--ctn Mid-C_042010 2010GRC" xfId="5963"/>
    <cellStyle name="_DEM-WP(C) Costs not in AURORA 2007GRC_Electric Rev Req Model (2009 GRC) Revised 01-18-2010_DEM-WP(C) ENERG10C--ctn Mid-C_042010 2010GRC 2" xfId="5964"/>
    <cellStyle name="_DEM-WP(C) Costs not in AURORA 2007GRC_Electric Rev Req Model (2009 GRC) Revised 01-18-2010_DEM-WP(C) ENERG10C--ctn Mid-C_042010 2010GRC 2_Sheet3" xfId="5965"/>
    <cellStyle name="_DEM-WP(C) Costs not in AURORA 2007GRC_Electric Rev Req Model (2009 GRC) Revised 01-18-2010_DEM-WP(C) ENERG10C--ctn Mid-C_042010 2010GRC_Sheet3" xfId="5966"/>
    <cellStyle name="_DEM-WP(C) Costs not in AURORA 2007GRC_Electric Rev Req Model (2009 GRC) Revised 01-18-2010_Sheet3" xfId="5967"/>
    <cellStyle name="_DEM-WP(C) Costs not in AURORA 2007GRC_Electric Rev Req Model (2010 GRC)" xfId="5968"/>
    <cellStyle name="_DEM-WP(C) Costs not in AURORA 2007GRC_Electric Rev Req Model (2010 GRC) 2" xfId="5969"/>
    <cellStyle name="_DEM-WP(C) Costs not in AURORA 2007GRC_Electric Rev Req Model (2010 GRC) 2_Sheet3" xfId="5970"/>
    <cellStyle name="_DEM-WP(C) Costs not in AURORA 2007GRC_Electric Rev Req Model (2010 GRC) SF" xfId="5971"/>
    <cellStyle name="_DEM-WP(C) Costs not in AURORA 2007GRC_Electric Rev Req Model (2010 GRC) SF 2" xfId="5972"/>
    <cellStyle name="_DEM-WP(C) Costs not in AURORA 2007GRC_Electric Rev Req Model (2010 GRC) SF 2_Sheet3" xfId="5973"/>
    <cellStyle name="_DEM-WP(C) Costs not in AURORA 2007GRC_Electric Rev Req Model (2010 GRC) SF_Sheet3" xfId="5974"/>
    <cellStyle name="_DEM-WP(C) Costs not in AURORA 2007GRC_Electric Rev Req Model (2010 GRC)_Sheet3" xfId="5975"/>
    <cellStyle name="_DEM-WP(C) Costs not in AURORA 2007GRC_Final Order Electric EXHIBIT A-1" xfId="5976"/>
    <cellStyle name="_DEM-WP(C) Costs not in AURORA 2007GRC_Final Order Electric EXHIBIT A-1 2" xfId="5977"/>
    <cellStyle name="_DEM-WP(C) Costs not in AURORA 2007GRC_Final Order Electric EXHIBIT A-1 2 2" xfId="5978"/>
    <cellStyle name="_DEM-WP(C) Costs not in AURORA 2007GRC_Final Order Electric EXHIBIT A-1 2 2_Sheet3" xfId="5979"/>
    <cellStyle name="_DEM-WP(C) Costs not in AURORA 2007GRC_Final Order Electric EXHIBIT A-1 2_Sheet3" xfId="5980"/>
    <cellStyle name="_DEM-WP(C) Costs not in AURORA 2007GRC_Final Order Electric EXHIBIT A-1 3" xfId="5981"/>
    <cellStyle name="_DEM-WP(C) Costs not in AURORA 2007GRC_Final Order Electric EXHIBIT A-1 3_Sheet3" xfId="5982"/>
    <cellStyle name="_DEM-WP(C) Costs not in AURORA 2007GRC_Final Order Electric EXHIBIT A-1_Sheet3" xfId="5983"/>
    <cellStyle name="_DEM-WP(C) Costs not in AURORA 2007GRC_NIM Summary" xfId="5984"/>
    <cellStyle name="_DEM-WP(C) Costs not in AURORA 2007GRC_NIM Summary 2" xfId="5985"/>
    <cellStyle name="_DEM-WP(C) Costs not in AURORA 2007GRC_NIM Summary 2 2" xfId="5986"/>
    <cellStyle name="_DEM-WP(C) Costs not in AURORA 2007GRC_NIM Summary 2 2 2" xfId="5987"/>
    <cellStyle name="_DEM-WP(C) Costs not in AURORA 2007GRC_NIM Summary 2 2 2_Sheet3" xfId="5988"/>
    <cellStyle name="_DEM-WP(C) Costs not in AURORA 2007GRC_NIM Summary 2 2_Sheet3" xfId="5989"/>
    <cellStyle name="_DEM-WP(C) Costs not in AURORA 2007GRC_NIM Summary 2 3" xfId="5990"/>
    <cellStyle name="_DEM-WP(C) Costs not in AURORA 2007GRC_NIM Summary 2 3_Sheet3" xfId="5991"/>
    <cellStyle name="_DEM-WP(C) Costs not in AURORA 2007GRC_NIM Summary 2_Sheet3" xfId="5992"/>
    <cellStyle name="_DEM-WP(C) Costs not in AURORA 2007GRC_NIM Summary 3" xfId="5993"/>
    <cellStyle name="_DEM-WP(C) Costs not in AURORA 2007GRC_NIM Summary 3 2" xfId="5994"/>
    <cellStyle name="_DEM-WP(C) Costs not in AURORA 2007GRC_NIM Summary 3 2_Sheet3" xfId="5995"/>
    <cellStyle name="_DEM-WP(C) Costs not in AURORA 2007GRC_NIM Summary 3_Sheet3" xfId="5996"/>
    <cellStyle name="_DEM-WP(C) Costs not in AURORA 2007GRC_NIM Summary 4" xfId="5997"/>
    <cellStyle name="_DEM-WP(C) Costs not in AURORA 2007GRC_NIM Summary 4_Sheet3" xfId="5998"/>
    <cellStyle name="_DEM-WP(C) Costs not in AURORA 2007GRC_NIM Summary_DEM-WP(C) ENERG10C--ctn Mid-C_042010 2010GRC" xfId="5999"/>
    <cellStyle name="_DEM-WP(C) Costs not in AURORA 2007GRC_NIM Summary_DEM-WP(C) ENERG10C--ctn Mid-C_042010 2010GRC 2" xfId="6000"/>
    <cellStyle name="_DEM-WP(C) Costs not in AURORA 2007GRC_NIM Summary_DEM-WP(C) ENERG10C--ctn Mid-C_042010 2010GRC 2_Sheet3" xfId="6001"/>
    <cellStyle name="_DEM-WP(C) Costs not in AURORA 2007GRC_NIM Summary_DEM-WP(C) ENERG10C--ctn Mid-C_042010 2010GRC_Sheet3" xfId="6002"/>
    <cellStyle name="_DEM-WP(C) Costs not in AURORA 2007GRC_NIM Summary_Sheet3" xfId="6003"/>
    <cellStyle name="_DEM-WP(C) Costs not in AURORA 2007GRC_NIM+O&amp;M Monthly" xfId="6004"/>
    <cellStyle name="_DEM-WP(C) Costs not in AURORA 2007GRC_NIM+O&amp;M Monthly 2" xfId="6005"/>
    <cellStyle name="_DEM-WP(C) Costs not in AURORA 2007GRC_NIM+O&amp;M Monthly 2_Sheet3" xfId="6006"/>
    <cellStyle name="_DEM-WP(C) Costs not in AURORA 2007GRC_NIM+O&amp;M Monthly_Sheet3" xfId="6007"/>
    <cellStyle name="_DEM-WP(C) Costs not in AURORA 2007GRC_Power Costs - Comparison bx Rbtl-Staff-Jt-PC" xfId="6008"/>
    <cellStyle name="_DEM-WP(C) Costs not in AURORA 2007GRC_Power Costs - Comparison bx Rbtl-Staff-Jt-PC 2" xfId="6009"/>
    <cellStyle name="_DEM-WP(C) Costs not in AURORA 2007GRC_Power Costs - Comparison bx Rbtl-Staff-Jt-PC 2 2" xfId="6010"/>
    <cellStyle name="_DEM-WP(C) Costs not in AURORA 2007GRC_Power Costs - Comparison bx Rbtl-Staff-Jt-PC 2 2 2" xfId="6011"/>
    <cellStyle name="_DEM-WP(C) Costs not in AURORA 2007GRC_Power Costs - Comparison bx Rbtl-Staff-Jt-PC 2 2 2_Sheet3" xfId="6012"/>
    <cellStyle name="_DEM-WP(C) Costs not in AURORA 2007GRC_Power Costs - Comparison bx Rbtl-Staff-Jt-PC 2 2_Sheet3" xfId="6013"/>
    <cellStyle name="_DEM-WP(C) Costs not in AURORA 2007GRC_Power Costs - Comparison bx Rbtl-Staff-Jt-PC 2 3" xfId="6014"/>
    <cellStyle name="_DEM-WP(C) Costs not in AURORA 2007GRC_Power Costs - Comparison bx Rbtl-Staff-Jt-PC 2 3_Sheet3" xfId="6015"/>
    <cellStyle name="_DEM-WP(C) Costs not in AURORA 2007GRC_Power Costs - Comparison bx Rbtl-Staff-Jt-PC 2_Sheet3" xfId="6016"/>
    <cellStyle name="_DEM-WP(C) Costs not in AURORA 2007GRC_Power Costs - Comparison bx Rbtl-Staff-Jt-PC 3" xfId="6017"/>
    <cellStyle name="_DEM-WP(C) Costs not in AURORA 2007GRC_Power Costs - Comparison bx Rbtl-Staff-Jt-PC 3 2" xfId="6018"/>
    <cellStyle name="_DEM-WP(C) Costs not in AURORA 2007GRC_Power Costs - Comparison bx Rbtl-Staff-Jt-PC 3 2_Sheet3" xfId="6019"/>
    <cellStyle name="_DEM-WP(C) Costs not in AURORA 2007GRC_Power Costs - Comparison bx Rbtl-Staff-Jt-PC 3_Sheet3" xfId="6020"/>
    <cellStyle name="_DEM-WP(C) Costs not in AURORA 2007GRC_Power Costs - Comparison bx Rbtl-Staff-Jt-PC 4" xfId="6021"/>
    <cellStyle name="_DEM-WP(C) Costs not in AURORA 2007GRC_Power Costs - Comparison bx Rbtl-Staff-Jt-PC 4_Sheet3" xfId="6022"/>
    <cellStyle name="_DEM-WP(C) Costs not in AURORA 2007GRC_Power Costs - Comparison bx Rbtl-Staff-Jt-PC_DEM-WP(C) ENERG10C--ctn Mid-C_042010 2010GRC" xfId="6023"/>
    <cellStyle name="_DEM-WP(C) Costs not in AURORA 2007GRC_Power Costs - Comparison bx Rbtl-Staff-Jt-PC_DEM-WP(C) ENERG10C--ctn Mid-C_042010 2010GRC 2" xfId="6024"/>
    <cellStyle name="_DEM-WP(C) Costs not in AURORA 2007GRC_Power Costs - Comparison bx Rbtl-Staff-Jt-PC_DEM-WP(C) ENERG10C--ctn Mid-C_042010 2010GRC 2_Sheet3" xfId="6025"/>
    <cellStyle name="_DEM-WP(C) Costs not in AURORA 2007GRC_Power Costs - Comparison bx Rbtl-Staff-Jt-PC_DEM-WP(C) ENERG10C--ctn Mid-C_042010 2010GRC_Sheet3" xfId="6026"/>
    <cellStyle name="_DEM-WP(C) Costs not in AURORA 2007GRC_Power Costs - Comparison bx Rbtl-Staff-Jt-PC_Sheet3" xfId="6027"/>
    <cellStyle name="_DEM-WP(C) Costs not in AURORA 2007GRC_Rebuttal Power Costs" xfId="6028"/>
    <cellStyle name="_DEM-WP(C) Costs not in AURORA 2007GRC_Rebuttal Power Costs 2" xfId="6029"/>
    <cellStyle name="_DEM-WP(C) Costs not in AURORA 2007GRC_Rebuttal Power Costs 2 2" xfId="6030"/>
    <cellStyle name="_DEM-WP(C) Costs not in AURORA 2007GRC_Rebuttal Power Costs 2 2 2" xfId="6031"/>
    <cellStyle name="_DEM-WP(C) Costs not in AURORA 2007GRC_Rebuttal Power Costs 2 2 2_Sheet3" xfId="6032"/>
    <cellStyle name="_DEM-WP(C) Costs not in AURORA 2007GRC_Rebuttal Power Costs 2 2_Sheet3" xfId="6033"/>
    <cellStyle name="_DEM-WP(C) Costs not in AURORA 2007GRC_Rebuttal Power Costs 2 3" xfId="6034"/>
    <cellStyle name="_DEM-WP(C) Costs not in AURORA 2007GRC_Rebuttal Power Costs 2 3_Sheet3" xfId="6035"/>
    <cellStyle name="_DEM-WP(C) Costs not in AURORA 2007GRC_Rebuttal Power Costs 2_Sheet3" xfId="6036"/>
    <cellStyle name="_DEM-WP(C) Costs not in AURORA 2007GRC_Rebuttal Power Costs 3" xfId="6037"/>
    <cellStyle name="_DEM-WP(C) Costs not in AURORA 2007GRC_Rebuttal Power Costs 3 2" xfId="6038"/>
    <cellStyle name="_DEM-WP(C) Costs not in AURORA 2007GRC_Rebuttal Power Costs 3 2_Sheet3" xfId="6039"/>
    <cellStyle name="_DEM-WP(C) Costs not in AURORA 2007GRC_Rebuttal Power Costs 3_Sheet3" xfId="6040"/>
    <cellStyle name="_DEM-WP(C) Costs not in AURORA 2007GRC_Rebuttal Power Costs 4" xfId="6041"/>
    <cellStyle name="_DEM-WP(C) Costs not in AURORA 2007GRC_Rebuttal Power Costs 4_Sheet3" xfId="6042"/>
    <cellStyle name="_DEM-WP(C) Costs not in AURORA 2007GRC_Rebuttal Power Costs_DEM-WP(C) ENERG10C--ctn Mid-C_042010 2010GRC" xfId="6043"/>
    <cellStyle name="_DEM-WP(C) Costs not in AURORA 2007GRC_Rebuttal Power Costs_DEM-WP(C) ENERG10C--ctn Mid-C_042010 2010GRC 2" xfId="6044"/>
    <cellStyle name="_DEM-WP(C) Costs not in AURORA 2007GRC_Rebuttal Power Costs_DEM-WP(C) ENERG10C--ctn Mid-C_042010 2010GRC 2_Sheet3" xfId="6045"/>
    <cellStyle name="_DEM-WP(C) Costs not in AURORA 2007GRC_Rebuttal Power Costs_DEM-WP(C) ENERG10C--ctn Mid-C_042010 2010GRC_Sheet3" xfId="6046"/>
    <cellStyle name="_DEM-WP(C) Costs not in AURORA 2007GRC_Rebuttal Power Costs_Sheet3" xfId="6047"/>
    <cellStyle name="_DEM-WP(C) Costs not in AURORA 2007GRC_Sheet3" xfId="6048"/>
    <cellStyle name="_DEM-WP(C) Costs not in AURORA 2007GRC_TENASKA REGULATORY ASSET" xfId="6049"/>
    <cellStyle name="_DEM-WP(C) Costs not in AURORA 2007GRC_TENASKA REGULATORY ASSET 2" xfId="6050"/>
    <cellStyle name="_DEM-WP(C) Costs not in AURORA 2007GRC_TENASKA REGULATORY ASSET 2 2" xfId="6051"/>
    <cellStyle name="_DEM-WP(C) Costs not in AURORA 2007GRC_TENASKA REGULATORY ASSET 2 2_Sheet3" xfId="6052"/>
    <cellStyle name="_DEM-WP(C) Costs not in AURORA 2007GRC_TENASKA REGULATORY ASSET 2_Sheet3" xfId="6053"/>
    <cellStyle name="_DEM-WP(C) Costs not in AURORA 2007GRC_TENASKA REGULATORY ASSET 3" xfId="6054"/>
    <cellStyle name="_DEM-WP(C) Costs not in AURORA 2007GRC_TENASKA REGULATORY ASSET 3_Sheet3" xfId="6055"/>
    <cellStyle name="_DEM-WP(C) Costs not in AURORA 2007GRC_TENASKA REGULATORY ASSET_Sheet3" xfId="6056"/>
    <cellStyle name="_DEM-WP(C) Costs not in AURORA 2007PCORC" xfId="6057"/>
    <cellStyle name="_DEM-WP(C) Costs not in AURORA 2007PCORC 2" xfId="6058"/>
    <cellStyle name="_DEM-WP(C) Costs not in AURORA 2007PCORC 2 2" xfId="6059"/>
    <cellStyle name="_DEM-WP(C) Costs not in AURORA 2007PCORC 2 2 2" xfId="6060"/>
    <cellStyle name="_DEM-WP(C) Costs not in AURORA 2007PCORC 2 2 2_Sheet3" xfId="6061"/>
    <cellStyle name="_DEM-WP(C) Costs not in AURORA 2007PCORC 2 2_Sheet3" xfId="6062"/>
    <cellStyle name="_DEM-WP(C) Costs not in AURORA 2007PCORC 2 3" xfId="6063"/>
    <cellStyle name="_DEM-WP(C) Costs not in AURORA 2007PCORC 2 3_Sheet3" xfId="6064"/>
    <cellStyle name="_DEM-WP(C) Costs not in AURORA 2007PCORC 2_Sheet3" xfId="6065"/>
    <cellStyle name="_DEM-WP(C) Costs not in AURORA 2007PCORC 3" xfId="6066"/>
    <cellStyle name="_DEM-WP(C) Costs not in AURORA 2007PCORC 3 2" xfId="6067"/>
    <cellStyle name="_DEM-WP(C) Costs not in AURORA 2007PCORC 3 2_Sheet3" xfId="6068"/>
    <cellStyle name="_DEM-WP(C) Costs not in AURORA 2007PCORC 3_Sheet3" xfId="6069"/>
    <cellStyle name="_DEM-WP(C) Costs not in AURORA 2007PCORC 4" xfId="6070"/>
    <cellStyle name="_DEM-WP(C) Costs not in AURORA 2007PCORC 4_Sheet3" xfId="6071"/>
    <cellStyle name="_DEM-WP(C) Costs not in AURORA 2007PCORC_Chelan PUD Power Costs (8-10)" xfId="6072"/>
    <cellStyle name="_DEM-WP(C) Costs not in AURORA 2007PCORC_Chelan PUD Power Costs (8-10) 2" xfId="6073"/>
    <cellStyle name="_DEM-WP(C) Costs not in AURORA 2007PCORC_Chelan PUD Power Costs (8-10) 2_Sheet3" xfId="6074"/>
    <cellStyle name="_DEM-WP(C) Costs not in AURORA 2007PCORC_Chelan PUD Power Costs (8-10)_Sheet3" xfId="6075"/>
    <cellStyle name="_DEM-WP(C) Costs not in AURORA 2007PCORC_DEM-WP(C) ENERG10C--ctn Mid-C_042010 2010GRC" xfId="6076"/>
    <cellStyle name="_DEM-WP(C) Costs not in AURORA 2007PCORC_DEM-WP(C) ENERG10C--ctn Mid-C_042010 2010GRC 2" xfId="6077"/>
    <cellStyle name="_DEM-WP(C) Costs not in AURORA 2007PCORC_DEM-WP(C) ENERG10C--ctn Mid-C_042010 2010GRC 2_Sheet3" xfId="6078"/>
    <cellStyle name="_DEM-WP(C) Costs not in AURORA 2007PCORC_DEM-WP(C) ENERG10C--ctn Mid-C_042010 2010GRC_Sheet3" xfId="6079"/>
    <cellStyle name="_DEM-WP(C) Costs not in AURORA 2007PCORC_NIM Summary" xfId="6080"/>
    <cellStyle name="_DEM-WP(C) Costs not in AURORA 2007PCORC_NIM Summary 2" xfId="6081"/>
    <cellStyle name="_DEM-WP(C) Costs not in AURORA 2007PCORC_NIM Summary 2 2" xfId="6082"/>
    <cellStyle name="_DEM-WP(C) Costs not in AURORA 2007PCORC_NIM Summary 2 2 2" xfId="6083"/>
    <cellStyle name="_DEM-WP(C) Costs not in AURORA 2007PCORC_NIM Summary 2 2 2_Sheet3" xfId="6084"/>
    <cellStyle name="_DEM-WP(C) Costs not in AURORA 2007PCORC_NIM Summary 2 2_Sheet3" xfId="6085"/>
    <cellStyle name="_DEM-WP(C) Costs not in AURORA 2007PCORC_NIM Summary 2 3" xfId="6086"/>
    <cellStyle name="_DEM-WP(C) Costs not in AURORA 2007PCORC_NIM Summary 2 3_Sheet3" xfId="6087"/>
    <cellStyle name="_DEM-WP(C) Costs not in AURORA 2007PCORC_NIM Summary 2_Sheet3" xfId="6088"/>
    <cellStyle name="_DEM-WP(C) Costs not in AURORA 2007PCORC_NIM Summary 3" xfId="6089"/>
    <cellStyle name="_DEM-WP(C) Costs not in AURORA 2007PCORC_NIM Summary 3 2" xfId="6090"/>
    <cellStyle name="_DEM-WP(C) Costs not in AURORA 2007PCORC_NIM Summary 3 2_Sheet3" xfId="6091"/>
    <cellStyle name="_DEM-WP(C) Costs not in AURORA 2007PCORC_NIM Summary 3_Sheet3" xfId="6092"/>
    <cellStyle name="_DEM-WP(C) Costs not in AURORA 2007PCORC_NIM Summary 4" xfId="6093"/>
    <cellStyle name="_DEM-WP(C) Costs not in AURORA 2007PCORC_NIM Summary 4_Sheet3" xfId="6094"/>
    <cellStyle name="_DEM-WP(C) Costs not in AURORA 2007PCORC_NIM Summary_DEM-WP(C) ENERG10C--ctn Mid-C_042010 2010GRC" xfId="6095"/>
    <cellStyle name="_DEM-WP(C) Costs not in AURORA 2007PCORC_NIM Summary_DEM-WP(C) ENERG10C--ctn Mid-C_042010 2010GRC 2" xfId="6096"/>
    <cellStyle name="_DEM-WP(C) Costs not in AURORA 2007PCORC_NIM Summary_DEM-WP(C) ENERG10C--ctn Mid-C_042010 2010GRC 2_Sheet3" xfId="6097"/>
    <cellStyle name="_DEM-WP(C) Costs not in AURORA 2007PCORC_NIM Summary_DEM-WP(C) ENERG10C--ctn Mid-C_042010 2010GRC_Sheet3" xfId="6098"/>
    <cellStyle name="_DEM-WP(C) Costs not in AURORA 2007PCORC_NIM Summary_Sheet3" xfId="6099"/>
    <cellStyle name="_DEM-WP(C) Costs not in AURORA 2007PCORC_Sheet3" xfId="6100"/>
    <cellStyle name="_DEM-WP(C) Costs not in AURORA 2007PCORC-5.07Update" xfId="6101"/>
    <cellStyle name="_DEM-WP(C) Costs not in AURORA 2007PCORC-5.07Update 2" xfId="6102"/>
    <cellStyle name="_DEM-WP(C) Costs not in AURORA 2007PCORC-5.07Update 2 2" xfId="6103"/>
    <cellStyle name="_DEM-WP(C) Costs not in AURORA 2007PCORC-5.07Update 2 2 2" xfId="6104"/>
    <cellStyle name="_DEM-WP(C) Costs not in AURORA 2007PCORC-5.07Update 2 2 2_Sheet3" xfId="6105"/>
    <cellStyle name="_DEM-WP(C) Costs not in AURORA 2007PCORC-5.07Update 2 2_Sheet3" xfId="6106"/>
    <cellStyle name="_DEM-WP(C) Costs not in AURORA 2007PCORC-5.07Update 2 3" xfId="6107"/>
    <cellStyle name="_DEM-WP(C) Costs not in AURORA 2007PCORC-5.07Update 2 3_Sheet3" xfId="6108"/>
    <cellStyle name="_DEM-WP(C) Costs not in AURORA 2007PCORC-5.07Update 2_Sheet3" xfId="6109"/>
    <cellStyle name="_DEM-WP(C) Costs not in AURORA 2007PCORC-5.07Update 3" xfId="6110"/>
    <cellStyle name="_DEM-WP(C) Costs not in AURORA 2007PCORC-5.07Update 3 2" xfId="6111"/>
    <cellStyle name="_DEM-WP(C) Costs not in AURORA 2007PCORC-5.07Update 3 2_Sheet3" xfId="6112"/>
    <cellStyle name="_DEM-WP(C) Costs not in AURORA 2007PCORC-5.07Update 3_Sheet3" xfId="6113"/>
    <cellStyle name="_DEM-WP(C) Costs not in AURORA 2007PCORC-5.07Update 4" xfId="6114"/>
    <cellStyle name="_DEM-WP(C) Costs not in AURORA 2007PCORC-5.07Update 4 2" xfId="6115"/>
    <cellStyle name="_DEM-WP(C) Costs not in AURORA 2007PCORC-5.07Update 4 2_Sheet3" xfId="6116"/>
    <cellStyle name="_DEM-WP(C) Costs not in AURORA 2007PCORC-5.07Update 4_Sheet3" xfId="6117"/>
    <cellStyle name="_DEM-WP(C) Costs not in AURORA 2007PCORC-5.07Update 5" xfId="6118"/>
    <cellStyle name="_DEM-WP(C) Costs not in AURORA 2007PCORC-5.07Update 5 2" xfId="6119"/>
    <cellStyle name="_DEM-WP(C) Costs not in AURORA 2007PCORC-5.07Update 5 2_Sheet3" xfId="6120"/>
    <cellStyle name="_DEM-WP(C) Costs not in AURORA 2007PCORC-5.07Update 5_Sheet3" xfId="6121"/>
    <cellStyle name="_DEM-WP(C) Costs not in AURORA 2007PCORC-5.07Update 6" xfId="6122"/>
    <cellStyle name="_DEM-WP(C) Costs not in AURORA 2007PCORC-5.07Update 6 2" xfId="6123"/>
    <cellStyle name="_DEM-WP(C) Costs not in AURORA 2007PCORC-5.07Update 6 2_Sheet3" xfId="6124"/>
    <cellStyle name="_DEM-WP(C) Costs not in AURORA 2007PCORC-5.07Update 6_Sheet3" xfId="6125"/>
    <cellStyle name="_DEM-WP(C) Costs not in AURORA 2007PCORC-5.07Update_16.37E Wild Horse Expansion DeferralRevwrkingfile SF" xfId="6126"/>
    <cellStyle name="_DEM-WP(C) Costs not in AURORA 2007PCORC-5.07Update_16.37E Wild Horse Expansion DeferralRevwrkingfile SF 2" xfId="6127"/>
    <cellStyle name="_DEM-WP(C) Costs not in AURORA 2007PCORC-5.07Update_16.37E Wild Horse Expansion DeferralRevwrkingfile SF 2 2" xfId="6128"/>
    <cellStyle name="_DEM-WP(C) Costs not in AURORA 2007PCORC-5.07Update_16.37E Wild Horse Expansion DeferralRevwrkingfile SF 2 2 2" xfId="6129"/>
    <cellStyle name="_DEM-WP(C) Costs not in AURORA 2007PCORC-5.07Update_16.37E Wild Horse Expansion DeferralRevwrkingfile SF 2 2 2_Sheet3" xfId="6130"/>
    <cellStyle name="_DEM-WP(C) Costs not in AURORA 2007PCORC-5.07Update_16.37E Wild Horse Expansion DeferralRevwrkingfile SF 2 2_Sheet3" xfId="6131"/>
    <cellStyle name="_DEM-WP(C) Costs not in AURORA 2007PCORC-5.07Update_16.37E Wild Horse Expansion DeferralRevwrkingfile SF 2 3" xfId="6132"/>
    <cellStyle name="_DEM-WP(C) Costs not in AURORA 2007PCORC-5.07Update_16.37E Wild Horse Expansion DeferralRevwrkingfile SF 2 3_Sheet3" xfId="6133"/>
    <cellStyle name="_DEM-WP(C) Costs not in AURORA 2007PCORC-5.07Update_16.37E Wild Horse Expansion DeferralRevwrkingfile SF 2_Sheet3" xfId="6134"/>
    <cellStyle name="_DEM-WP(C) Costs not in AURORA 2007PCORC-5.07Update_16.37E Wild Horse Expansion DeferralRevwrkingfile SF 3" xfId="6135"/>
    <cellStyle name="_DEM-WP(C) Costs not in AURORA 2007PCORC-5.07Update_16.37E Wild Horse Expansion DeferralRevwrkingfile SF 3 2" xfId="6136"/>
    <cellStyle name="_DEM-WP(C) Costs not in AURORA 2007PCORC-5.07Update_16.37E Wild Horse Expansion DeferralRevwrkingfile SF 3 2_Sheet3" xfId="6137"/>
    <cellStyle name="_DEM-WP(C) Costs not in AURORA 2007PCORC-5.07Update_16.37E Wild Horse Expansion DeferralRevwrkingfile SF 3_Sheet3" xfId="6138"/>
    <cellStyle name="_DEM-WP(C) Costs not in AURORA 2007PCORC-5.07Update_16.37E Wild Horse Expansion DeferralRevwrkingfile SF 4" xfId="6139"/>
    <cellStyle name="_DEM-WP(C) Costs not in AURORA 2007PCORC-5.07Update_16.37E Wild Horse Expansion DeferralRevwrkingfile SF 4_Sheet3" xfId="6140"/>
    <cellStyle name="_DEM-WP(C) Costs not in AURORA 2007PCORC-5.07Update_16.37E Wild Horse Expansion DeferralRevwrkingfile SF_DEM-WP(C) ENERG10C--ctn Mid-C_042010 2010GRC" xfId="6141"/>
    <cellStyle name="_DEM-WP(C) Costs not in AURORA 2007PCORC-5.07Update_16.37E Wild Horse Expansion DeferralRevwrkingfile SF_DEM-WP(C) ENERG10C--ctn Mid-C_042010 2010GRC 2" xfId="6142"/>
    <cellStyle name="_DEM-WP(C) Costs not in AURORA 2007PCORC-5.07Update_16.37E Wild Horse Expansion DeferralRevwrkingfile SF_DEM-WP(C) ENERG10C--ctn Mid-C_042010 2010GRC 2_Sheet3" xfId="6143"/>
    <cellStyle name="_DEM-WP(C) Costs not in AURORA 2007PCORC-5.07Update_16.37E Wild Horse Expansion DeferralRevwrkingfile SF_DEM-WP(C) ENERG10C--ctn Mid-C_042010 2010GRC_Sheet3" xfId="6144"/>
    <cellStyle name="_DEM-WP(C) Costs not in AURORA 2007PCORC-5.07Update_16.37E Wild Horse Expansion DeferralRevwrkingfile SF_Sheet3" xfId="6145"/>
    <cellStyle name="_DEM-WP(C) Costs not in AURORA 2007PCORC-5.07Update_2009 GRC Compl Filing - Exhibit D" xfId="6146"/>
    <cellStyle name="_DEM-WP(C) Costs not in AURORA 2007PCORC-5.07Update_2009 GRC Compl Filing - Exhibit D 2" xfId="6147"/>
    <cellStyle name="_DEM-WP(C) Costs not in AURORA 2007PCORC-5.07Update_2009 GRC Compl Filing - Exhibit D 2 2" xfId="6148"/>
    <cellStyle name="_DEM-WP(C) Costs not in AURORA 2007PCORC-5.07Update_2009 GRC Compl Filing - Exhibit D 2 2 2" xfId="6149"/>
    <cellStyle name="_DEM-WP(C) Costs not in AURORA 2007PCORC-5.07Update_2009 GRC Compl Filing - Exhibit D 2 2 2_Sheet3" xfId="6150"/>
    <cellStyle name="_DEM-WP(C) Costs not in AURORA 2007PCORC-5.07Update_2009 GRC Compl Filing - Exhibit D 2 2_Sheet3" xfId="6151"/>
    <cellStyle name="_DEM-WP(C) Costs not in AURORA 2007PCORC-5.07Update_2009 GRC Compl Filing - Exhibit D 2 3" xfId="6152"/>
    <cellStyle name="_DEM-WP(C) Costs not in AURORA 2007PCORC-5.07Update_2009 GRC Compl Filing - Exhibit D 2 3_Sheet3" xfId="6153"/>
    <cellStyle name="_DEM-WP(C) Costs not in AURORA 2007PCORC-5.07Update_2009 GRC Compl Filing - Exhibit D 2_Sheet3" xfId="6154"/>
    <cellStyle name="_DEM-WP(C) Costs not in AURORA 2007PCORC-5.07Update_2009 GRC Compl Filing - Exhibit D 3" xfId="6155"/>
    <cellStyle name="_DEM-WP(C) Costs not in AURORA 2007PCORC-5.07Update_2009 GRC Compl Filing - Exhibit D 3 2" xfId="6156"/>
    <cellStyle name="_DEM-WP(C) Costs not in AURORA 2007PCORC-5.07Update_2009 GRC Compl Filing - Exhibit D 3 2_Sheet3" xfId="6157"/>
    <cellStyle name="_DEM-WP(C) Costs not in AURORA 2007PCORC-5.07Update_2009 GRC Compl Filing - Exhibit D 3_Sheet3" xfId="6158"/>
    <cellStyle name="_DEM-WP(C) Costs not in AURORA 2007PCORC-5.07Update_2009 GRC Compl Filing - Exhibit D 4" xfId="6159"/>
    <cellStyle name="_DEM-WP(C) Costs not in AURORA 2007PCORC-5.07Update_2009 GRC Compl Filing - Exhibit D 4_Sheet3" xfId="6160"/>
    <cellStyle name="_DEM-WP(C) Costs not in AURORA 2007PCORC-5.07Update_2009 GRC Compl Filing - Exhibit D_DEM-WP(C) ENERG10C--ctn Mid-C_042010 2010GRC" xfId="6161"/>
    <cellStyle name="_DEM-WP(C) Costs not in AURORA 2007PCORC-5.07Update_2009 GRC Compl Filing - Exhibit D_DEM-WP(C) ENERG10C--ctn Mid-C_042010 2010GRC 2" xfId="6162"/>
    <cellStyle name="_DEM-WP(C) Costs not in AURORA 2007PCORC-5.07Update_2009 GRC Compl Filing - Exhibit D_DEM-WP(C) ENERG10C--ctn Mid-C_042010 2010GRC 2_Sheet3" xfId="6163"/>
    <cellStyle name="_DEM-WP(C) Costs not in AURORA 2007PCORC-5.07Update_2009 GRC Compl Filing - Exhibit D_DEM-WP(C) ENERG10C--ctn Mid-C_042010 2010GRC_Sheet3" xfId="6164"/>
    <cellStyle name="_DEM-WP(C) Costs not in AURORA 2007PCORC-5.07Update_2009 GRC Compl Filing - Exhibit D_Sheet3" xfId="6165"/>
    <cellStyle name="_DEM-WP(C) Costs not in AURORA 2007PCORC-5.07Update_Adj Bench DR 3 for Initial Briefs (Electric)" xfId="6166"/>
    <cellStyle name="_DEM-WP(C) Costs not in AURORA 2007PCORC-5.07Update_Adj Bench DR 3 for Initial Briefs (Electric) 2" xfId="6167"/>
    <cellStyle name="_DEM-WP(C) Costs not in AURORA 2007PCORC-5.07Update_Adj Bench DR 3 for Initial Briefs (Electric) 2 2" xfId="6168"/>
    <cellStyle name="_DEM-WP(C) Costs not in AURORA 2007PCORC-5.07Update_Adj Bench DR 3 for Initial Briefs (Electric) 2 2 2" xfId="6169"/>
    <cellStyle name="_DEM-WP(C) Costs not in AURORA 2007PCORC-5.07Update_Adj Bench DR 3 for Initial Briefs (Electric) 2 2 2_Sheet3" xfId="6170"/>
    <cellStyle name="_DEM-WP(C) Costs not in AURORA 2007PCORC-5.07Update_Adj Bench DR 3 for Initial Briefs (Electric) 2 2_Sheet3" xfId="6171"/>
    <cellStyle name="_DEM-WP(C) Costs not in AURORA 2007PCORC-5.07Update_Adj Bench DR 3 for Initial Briefs (Electric) 2 3" xfId="6172"/>
    <cellStyle name="_DEM-WP(C) Costs not in AURORA 2007PCORC-5.07Update_Adj Bench DR 3 for Initial Briefs (Electric) 2 3_Sheet3" xfId="6173"/>
    <cellStyle name="_DEM-WP(C) Costs not in AURORA 2007PCORC-5.07Update_Adj Bench DR 3 for Initial Briefs (Electric) 2_Sheet3" xfId="6174"/>
    <cellStyle name="_DEM-WP(C) Costs not in AURORA 2007PCORC-5.07Update_Adj Bench DR 3 for Initial Briefs (Electric) 3" xfId="6175"/>
    <cellStyle name="_DEM-WP(C) Costs not in AURORA 2007PCORC-5.07Update_Adj Bench DR 3 for Initial Briefs (Electric) 3 2" xfId="6176"/>
    <cellStyle name="_DEM-WP(C) Costs not in AURORA 2007PCORC-5.07Update_Adj Bench DR 3 for Initial Briefs (Electric) 3 2_Sheet3" xfId="6177"/>
    <cellStyle name="_DEM-WP(C) Costs not in AURORA 2007PCORC-5.07Update_Adj Bench DR 3 for Initial Briefs (Electric) 3_Sheet3" xfId="6178"/>
    <cellStyle name="_DEM-WP(C) Costs not in AURORA 2007PCORC-5.07Update_Adj Bench DR 3 for Initial Briefs (Electric) 4" xfId="6179"/>
    <cellStyle name="_DEM-WP(C) Costs not in AURORA 2007PCORC-5.07Update_Adj Bench DR 3 for Initial Briefs (Electric) 4_Sheet3" xfId="6180"/>
    <cellStyle name="_DEM-WP(C) Costs not in AURORA 2007PCORC-5.07Update_Adj Bench DR 3 for Initial Briefs (Electric)_DEM-WP(C) ENERG10C--ctn Mid-C_042010 2010GRC" xfId="6181"/>
    <cellStyle name="_DEM-WP(C) Costs not in AURORA 2007PCORC-5.07Update_Adj Bench DR 3 for Initial Briefs (Electric)_DEM-WP(C) ENERG10C--ctn Mid-C_042010 2010GRC 2" xfId="6182"/>
    <cellStyle name="_DEM-WP(C) Costs not in AURORA 2007PCORC-5.07Update_Adj Bench DR 3 for Initial Briefs (Electric)_DEM-WP(C) ENERG10C--ctn Mid-C_042010 2010GRC 2_Sheet3" xfId="6183"/>
    <cellStyle name="_DEM-WP(C) Costs not in AURORA 2007PCORC-5.07Update_Adj Bench DR 3 for Initial Briefs (Electric)_DEM-WP(C) ENERG10C--ctn Mid-C_042010 2010GRC_Sheet3" xfId="6184"/>
    <cellStyle name="_DEM-WP(C) Costs not in AURORA 2007PCORC-5.07Update_Adj Bench DR 3 for Initial Briefs (Electric)_Sheet3" xfId="6185"/>
    <cellStyle name="_DEM-WP(C) Costs not in AURORA 2007PCORC-5.07Update_Book1" xfId="6186"/>
    <cellStyle name="_DEM-WP(C) Costs not in AURORA 2007PCORC-5.07Update_Book1 2" xfId="6187"/>
    <cellStyle name="_DEM-WP(C) Costs not in AURORA 2007PCORC-5.07Update_Book1 2_Sheet3" xfId="6188"/>
    <cellStyle name="_DEM-WP(C) Costs not in AURORA 2007PCORC-5.07Update_Book1_Sheet3" xfId="6189"/>
    <cellStyle name="_DEM-WP(C) Costs not in AURORA 2007PCORC-5.07Update_Book2" xfId="6190"/>
    <cellStyle name="_DEM-WP(C) Costs not in AURORA 2007PCORC-5.07Update_Book2 2" xfId="6191"/>
    <cellStyle name="_DEM-WP(C) Costs not in AURORA 2007PCORC-5.07Update_Book2 2 2" xfId="6192"/>
    <cellStyle name="_DEM-WP(C) Costs not in AURORA 2007PCORC-5.07Update_Book2 2 2 2" xfId="6193"/>
    <cellStyle name="_DEM-WP(C) Costs not in AURORA 2007PCORC-5.07Update_Book2 2 2 2_Sheet3" xfId="6194"/>
    <cellStyle name="_DEM-WP(C) Costs not in AURORA 2007PCORC-5.07Update_Book2 2 2_Sheet3" xfId="6195"/>
    <cellStyle name="_DEM-WP(C) Costs not in AURORA 2007PCORC-5.07Update_Book2 2 3" xfId="6196"/>
    <cellStyle name="_DEM-WP(C) Costs not in AURORA 2007PCORC-5.07Update_Book2 2 3_Sheet3" xfId="6197"/>
    <cellStyle name="_DEM-WP(C) Costs not in AURORA 2007PCORC-5.07Update_Book2 2_Sheet3" xfId="6198"/>
    <cellStyle name="_DEM-WP(C) Costs not in AURORA 2007PCORC-5.07Update_Book2 3" xfId="6199"/>
    <cellStyle name="_DEM-WP(C) Costs not in AURORA 2007PCORC-5.07Update_Book2 3 2" xfId="6200"/>
    <cellStyle name="_DEM-WP(C) Costs not in AURORA 2007PCORC-5.07Update_Book2 3 2_Sheet3" xfId="6201"/>
    <cellStyle name="_DEM-WP(C) Costs not in AURORA 2007PCORC-5.07Update_Book2 3_Sheet3" xfId="6202"/>
    <cellStyle name="_DEM-WP(C) Costs not in AURORA 2007PCORC-5.07Update_Book2 4" xfId="6203"/>
    <cellStyle name="_DEM-WP(C) Costs not in AURORA 2007PCORC-5.07Update_Book2 4_Sheet3" xfId="6204"/>
    <cellStyle name="_DEM-WP(C) Costs not in AURORA 2007PCORC-5.07Update_Book2_DEM-WP(C) ENERG10C--ctn Mid-C_042010 2010GRC" xfId="6205"/>
    <cellStyle name="_DEM-WP(C) Costs not in AURORA 2007PCORC-5.07Update_Book2_DEM-WP(C) ENERG10C--ctn Mid-C_042010 2010GRC 2" xfId="6206"/>
    <cellStyle name="_DEM-WP(C) Costs not in AURORA 2007PCORC-5.07Update_Book2_DEM-WP(C) ENERG10C--ctn Mid-C_042010 2010GRC 2_Sheet3" xfId="6207"/>
    <cellStyle name="_DEM-WP(C) Costs not in AURORA 2007PCORC-5.07Update_Book2_DEM-WP(C) ENERG10C--ctn Mid-C_042010 2010GRC_Sheet3" xfId="6208"/>
    <cellStyle name="_DEM-WP(C) Costs not in AURORA 2007PCORC-5.07Update_Book2_Sheet3" xfId="6209"/>
    <cellStyle name="_DEM-WP(C) Costs not in AURORA 2007PCORC-5.07Update_Book4" xfId="6210"/>
    <cellStyle name="_DEM-WP(C) Costs not in AURORA 2007PCORC-5.07Update_Book4 2" xfId="6211"/>
    <cellStyle name="_DEM-WP(C) Costs not in AURORA 2007PCORC-5.07Update_Book4 2 2" xfId="6212"/>
    <cellStyle name="_DEM-WP(C) Costs not in AURORA 2007PCORC-5.07Update_Book4 2 2 2" xfId="6213"/>
    <cellStyle name="_DEM-WP(C) Costs not in AURORA 2007PCORC-5.07Update_Book4 2 2 2_Sheet3" xfId="6214"/>
    <cellStyle name="_DEM-WP(C) Costs not in AURORA 2007PCORC-5.07Update_Book4 2 2_Sheet3" xfId="6215"/>
    <cellStyle name="_DEM-WP(C) Costs not in AURORA 2007PCORC-5.07Update_Book4 2 3" xfId="6216"/>
    <cellStyle name="_DEM-WP(C) Costs not in AURORA 2007PCORC-5.07Update_Book4 2 3_Sheet3" xfId="6217"/>
    <cellStyle name="_DEM-WP(C) Costs not in AURORA 2007PCORC-5.07Update_Book4 2_Sheet3" xfId="6218"/>
    <cellStyle name="_DEM-WP(C) Costs not in AURORA 2007PCORC-5.07Update_Book4 3" xfId="6219"/>
    <cellStyle name="_DEM-WP(C) Costs not in AURORA 2007PCORC-5.07Update_Book4 3 2" xfId="6220"/>
    <cellStyle name="_DEM-WP(C) Costs not in AURORA 2007PCORC-5.07Update_Book4 3 2_Sheet3" xfId="6221"/>
    <cellStyle name="_DEM-WP(C) Costs not in AURORA 2007PCORC-5.07Update_Book4 3_Sheet3" xfId="6222"/>
    <cellStyle name="_DEM-WP(C) Costs not in AURORA 2007PCORC-5.07Update_Book4 4" xfId="6223"/>
    <cellStyle name="_DEM-WP(C) Costs not in AURORA 2007PCORC-5.07Update_Book4 4_Sheet3" xfId="6224"/>
    <cellStyle name="_DEM-WP(C) Costs not in AURORA 2007PCORC-5.07Update_Book4_DEM-WP(C) ENERG10C--ctn Mid-C_042010 2010GRC" xfId="6225"/>
    <cellStyle name="_DEM-WP(C) Costs not in AURORA 2007PCORC-5.07Update_Book4_DEM-WP(C) ENERG10C--ctn Mid-C_042010 2010GRC 2" xfId="6226"/>
    <cellStyle name="_DEM-WP(C) Costs not in AURORA 2007PCORC-5.07Update_Book4_DEM-WP(C) ENERG10C--ctn Mid-C_042010 2010GRC 2_Sheet3" xfId="6227"/>
    <cellStyle name="_DEM-WP(C) Costs not in AURORA 2007PCORC-5.07Update_Book4_DEM-WP(C) ENERG10C--ctn Mid-C_042010 2010GRC_Sheet3" xfId="6228"/>
    <cellStyle name="_DEM-WP(C) Costs not in AURORA 2007PCORC-5.07Update_Book4_Sheet3" xfId="6229"/>
    <cellStyle name="_DEM-WP(C) Costs not in AURORA 2007PCORC-5.07Update_Chelan PUD Power Costs (8-10)" xfId="6230"/>
    <cellStyle name="_DEM-WP(C) Costs not in AURORA 2007PCORC-5.07Update_Chelan PUD Power Costs (8-10) 2" xfId="6231"/>
    <cellStyle name="_DEM-WP(C) Costs not in AURORA 2007PCORC-5.07Update_Chelan PUD Power Costs (8-10) 2_Sheet3" xfId="6232"/>
    <cellStyle name="_DEM-WP(C) Costs not in AURORA 2007PCORC-5.07Update_Chelan PUD Power Costs (8-10)_Sheet3" xfId="6233"/>
    <cellStyle name="_DEM-WP(C) Costs not in AURORA 2007PCORC-5.07Update_Colstrip 1&amp;2 Annual O&amp;M Budgets" xfId="6234"/>
    <cellStyle name="_DEM-WP(C) Costs not in AURORA 2007PCORC-5.07Update_Colstrip 1&amp;2 Annual O&amp;M Budgets 2" xfId="6235"/>
    <cellStyle name="_DEM-WP(C) Costs not in AURORA 2007PCORC-5.07Update_Colstrip 1&amp;2 Annual O&amp;M Budgets 2_Sheet3" xfId="6236"/>
    <cellStyle name="_DEM-WP(C) Costs not in AURORA 2007PCORC-5.07Update_Colstrip 1&amp;2 Annual O&amp;M Budgets 3" xfId="6237"/>
    <cellStyle name="_DEM-WP(C) Costs not in AURORA 2007PCORC-5.07Update_Colstrip 1&amp;2 Annual O&amp;M Budgets 3_Sheet3" xfId="6238"/>
    <cellStyle name="_DEM-WP(C) Costs not in AURORA 2007PCORC-5.07Update_Colstrip 1&amp;2 Annual O&amp;M Budgets_Sheet3" xfId="6239"/>
    <cellStyle name="_DEM-WP(C) Costs not in AURORA 2007PCORC-5.07Update_Confidential Material" xfId="6240"/>
    <cellStyle name="_DEM-WP(C) Costs not in AURORA 2007PCORC-5.07Update_Confidential Material 2" xfId="6241"/>
    <cellStyle name="_DEM-WP(C) Costs not in AURORA 2007PCORC-5.07Update_Confidential Material 2_Sheet3" xfId="6242"/>
    <cellStyle name="_DEM-WP(C) Costs not in AURORA 2007PCORC-5.07Update_Confidential Material_Sheet3" xfId="6243"/>
    <cellStyle name="_DEM-WP(C) Costs not in AURORA 2007PCORC-5.07Update_DEM-WP(C) Colstrip 12 Coal Cost Forecast 2010GRC" xfId="6244"/>
    <cellStyle name="_DEM-WP(C) Costs not in AURORA 2007PCORC-5.07Update_DEM-WP(C) Colstrip 12 Coal Cost Forecast 2010GRC 2" xfId="6245"/>
    <cellStyle name="_DEM-WP(C) Costs not in AURORA 2007PCORC-5.07Update_DEM-WP(C) Colstrip 12 Coal Cost Forecast 2010GRC 2_Sheet3" xfId="6246"/>
    <cellStyle name="_DEM-WP(C) Costs not in AURORA 2007PCORC-5.07Update_DEM-WP(C) Colstrip 12 Coal Cost Forecast 2010GRC_Sheet3" xfId="6247"/>
    <cellStyle name="_DEM-WP(C) Costs not in AURORA 2007PCORC-5.07Update_DEM-WP(C) ENERG10C--ctn Mid-C_042010 2010GRC" xfId="6248"/>
    <cellStyle name="_DEM-WP(C) Costs not in AURORA 2007PCORC-5.07Update_DEM-WP(C) ENERG10C--ctn Mid-C_042010 2010GRC 2" xfId="6249"/>
    <cellStyle name="_DEM-WP(C) Costs not in AURORA 2007PCORC-5.07Update_DEM-WP(C) ENERG10C--ctn Mid-C_042010 2010GRC 2_Sheet3" xfId="6250"/>
    <cellStyle name="_DEM-WP(C) Costs not in AURORA 2007PCORC-5.07Update_DEM-WP(C) ENERG10C--ctn Mid-C_042010 2010GRC_Sheet3" xfId="6251"/>
    <cellStyle name="_DEM-WP(C) Costs not in AURORA 2007PCORC-5.07Update_DEM-WP(C) Production O&amp;M 2009GRC Rebuttal" xfId="6252"/>
    <cellStyle name="_DEM-WP(C) Costs not in AURORA 2007PCORC-5.07Update_DEM-WP(C) Production O&amp;M 2009GRC Rebuttal 2" xfId="6253"/>
    <cellStyle name="_DEM-WP(C) Costs not in AURORA 2007PCORC-5.07Update_DEM-WP(C) Production O&amp;M 2009GRC Rebuttal 2 2" xfId="6254"/>
    <cellStyle name="_DEM-WP(C) Costs not in AURORA 2007PCORC-5.07Update_DEM-WP(C) Production O&amp;M 2009GRC Rebuttal 2 2 2" xfId="6255"/>
    <cellStyle name="_DEM-WP(C) Costs not in AURORA 2007PCORC-5.07Update_DEM-WP(C) Production O&amp;M 2009GRC Rebuttal 2 2 2_Sheet3" xfId="6256"/>
    <cellStyle name="_DEM-WP(C) Costs not in AURORA 2007PCORC-5.07Update_DEM-WP(C) Production O&amp;M 2009GRC Rebuttal 2 2_Sheet3" xfId="6257"/>
    <cellStyle name="_DEM-WP(C) Costs not in AURORA 2007PCORC-5.07Update_DEM-WP(C) Production O&amp;M 2009GRC Rebuttal 2 3" xfId="6258"/>
    <cellStyle name="_DEM-WP(C) Costs not in AURORA 2007PCORC-5.07Update_DEM-WP(C) Production O&amp;M 2009GRC Rebuttal 2 3_Sheet3" xfId="6259"/>
    <cellStyle name="_DEM-WP(C) Costs not in AURORA 2007PCORC-5.07Update_DEM-WP(C) Production O&amp;M 2009GRC Rebuttal 2_Sheet3" xfId="6260"/>
    <cellStyle name="_DEM-WP(C) Costs not in AURORA 2007PCORC-5.07Update_DEM-WP(C) Production O&amp;M 2009GRC Rebuttal 3" xfId="6261"/>
    <cellStyle name="_DEM-WP(C) Costs not in AURORA 2007PCORC-5.07Update_DEM-WP(C) Production O&amp;M 2009GRC Rebuttal 3 2" xfId="6262"/>
    <cellStyle name="_DEM-WP(C) Costs not in AURORA 2007PCORC-5.07Update_DEM-WP(C) Production O&amp;M 2009GRC Rebuttal 3 2_Sheet3" xfId="6263"/>
    <cellStyle name="_DEM-WP(C) Costs not in AURORA 2007PCORC-5.07Update_DEM-WP(C) Production O&amp;M 2009GRC Rebuttal 3_Sheet3" xfId="6264"/>
    <cellStyle name="_DEM-WP(C) Costs not in AURORA 2007PCORC-5.07Update_DEM-WP(C) Production O&amp;M 2009GRC Rebuttal 4" xfId="6265"/>
    <cellStyle name="_DEM-WP(C) Costs not in AURORA 2007PCORC-5.07Update_DEM-WP(C) Production O&amp;M 2009GRC Rebuttal 4_Sheet3" xfId="6266"/>
    <cellStyle name="_DEM-WP(C) Costs not in AURORA 2007PCORC-5.07Update_DEM-WP(C) Production O&amp;M 2009GRC Rebuttal_Adj Bench DR 3 for Initial Briefs (Electric)" xfId="6267"/>
    <cellStyle name="_DEM-WP(C) Costs not in AURORA 2007PCORC-5.07Update_DEM-WP(C) Production O&amp;M 2009GRC Rebuttal_Adj Bench DR 3 for Initial Briefs (Electric) 2" xfId="6268"/>
    <cellStyle name="_DEM-WP(C) Costs not in AURORA 2007PCORC-5.07Update_DEM-WP(C) Production O&amp;M 2009GRC Rebuttal_Adj Bench DR 3 for Initial Briefs (Electric) 2 2" xfId="6269"/>
    <cellStyle name="_DEM-WP(C) Costs not in AURORA 2007PCORC-5.07Update_DEM-WP(C) Production O&amp;M 2009GRC Rebuttal_Adj Bench DR 3 for Initial Briefs (Electric) 2 2 2" xfId="6270"/>
    <cellStyle name="_DEM-WP(C) Costs not in AURORA 2007PCORC-5.07Update_DEM-WP(C) Production O&amp;M 2009GRC Rebuttal_Adj Bench DR 3 for Initial Briefs (Electric) 2 2 2_Sheet3" xfId="6271"/>
    <cellStyle name="_DEM-WP(C) Costs not in AURORA 2007PCORC-5.07Update_DEM-WP(C) Production O&amp;M 2009GRC Rebuttal_Adj Bench DR 3 for Initial Briefs (Electric) 2 2_Sheet3" xfId="6272"/>
    <cellStyle name="_DEM-WP(C) Costs not in AURORA 2007PCORC-5.07Update_DEM-WP(C) Production O&amp;M 2009GRC Rebuttal_Adj Bench DR 3 for Initial Briefs (Electric) 2 3" xfId="6273"/>
    <cellStyle name="_DEM-WP(C) Costs not in AURORA 2007PCORC-5.07Update_DEM-WP(C) Production O&amp;M 2009GRC Rebuttal_Adj Bench DR 3 for Initial Briefs (Electric) 2 3_Sheet3" xfId="6274"/>
    <cellStyle name="_DEM-WP(C) Costs not in AURORA 2007PCORC-5.07Update_DEM-WP(C) Production O&amp;M 2009GRC Rebuttal_Adj Bench DR 3 for Initial Briefs (Electric) 2_Sheet3" xfId="6275"/>
    <cellStyle name="_DEM-WP(C) Costs not in AURORA 2007PCORC-5.07Update_DEM-WP(C) Production O&amp;M 2009GRC Rebuttal_Adj Bench DR 3 for Initial Briefs (Electric) 3" xfId="6276"/>
    <cellStyle name="_DEM-WP(C) Costs not in AURORA 2007PCORC-5.07Update_DEM-WP(C) Production O&amp;M 2009GRC Rebuttal_Adj Bench DR 3 for Initial Briefs (Electric) 3 2" xfId="6277"/>
    <cellStyle name="_DEM-WP(C) Costs not in AURORA 2007PCORC-5.07Update_DEM-WP(C) Production O&amp;M 2009GRC Rebuttal_Adj Bench DR 3 for Initial Briefs (Electric) 3 2_Sheet3" xfId="6278"/>
    <cellStyle name="_DEM-WP(C) Costs not in AURORA 2007PCORC-5.07Update_DEM-WP(C) Production O&amp;M 2009GRC Rebuttal_Adj Bench DR 3 for Initial Briefs (Electric) 3_Sheet3" xfId="6279"/>
    <cellStyle name="_DEM-WP(C) Costs not in AURORA 2007PCORC-5.07Update_DEM-WP(C) Production O&amp;M 2009GRC Rebuttal_Adj Bench DR 3 for Initial Briefs (Electric) 4" xfId="6280"/>
    <cellStyle name="_DEM-WP(C) Costs not in AURORA 2007PCORC-5.07Update_DEM-WP(C) Production O&amp;M 2009GRC Rebuttal_Adj Bench DR 3 for Initial Briefs (Electric) 4_Sheet3" xfId="6281"/>
    <cellStyle name="_DEM-WP(C) Costs not in AURORA 2007PCORC-5.07Update_DEM-WP(C) Production O&amp;M 2009GRC Rebuttal_Adj Bench DR 3 for Initial Briefs (Electric)_DEM-WP(C) ENERG10C--ctn Mid-C_042010 2010GRC" xfId="6282"/>
    <cellStyle name="_DEM-WP(C) Costs not in AURORA 2007PCORC-5.07Update_DEM-WP(C) Production O&amp;M 2009GRC Rebuttal_Adj Bench DR 3 for Initial Briefs (Electric)_DEM-WP(C) ENERG10C--ctn Mid-C_042010 2010GRC 2" xfId="6283"/>
    <cellStyle name="_DEM-WP(C) Costs not in AURORA 2007PCORC-5.07Update_DEM-WP(C) Production O&amp;M 2009GRC Rebuttal_Adj Bench DR 3 for Initial Briefs (Electric)_DEM-WP(C) ENERG10C--ctn Mid-C_042010 2010GRC 2_Sheet3" xfId="6284"/>
    <cellStyle name="_DEM-WP(C) Costs not in AURORA 2007PCORC-5.07Update_DEM-WP(C) Production O&amp;M 2009GRC Rebuttal_Adj Bench DR 3 for Initial Briefs (Electric)_DEM-WP(C) ENERG10C--ctn Mid-C_042010 2010GRC_Sheet3" xfId="6285"/>
    <cellStyle name="_DEM-WP(C) Costs not in AURORA 2007PCORC-5.07Update_DEM-WP(C) Production O&amp;M 2009GRC Rebuttal_Adj Bench DR 3 for Initial Briefs (Electric)_Sheet3" xfId="6286"/>
    <cellStyle name="_DEM-WP(C) Costs not in AURORA 2007PCORC-5.07Update_DEM-WP(C) Production O&amp;M 2009GRC Rebuttal_Book2" xfId="6287"/>
    <cellStyle name="_DEM-WP(C) Costs not in AURORA 2007PCORC-5.07Update_DEM-WP(C) Production O&amp;M 2009GRC Rebuttal_Book2 2" xfId="6288"/>
    <cellStyle name="_DEM-WP(C) Costs not in AURORA 2007PCORC-5.07Update_DEM-WP(C) Production O&amp;M 2009GRC Rebuttal_Book2 2 2" xfId="6289"/>
    <cellStyle name="_DEM-WP(C) Costs not in AURORA 2007PCORC-5.07Update_DEM-WP(C) Production O&amp;M 2009GRC Rebuttal_Book2 2 2 2" xfId="6290"/>
    <cellStyle name="_DEM-WP(C) Costs not in AURORA 2007PCORC-5.07Update_DEM-WP(C) Production O&amp;M 2009GRC Rebuttal_Book2 2 2 2_Sheet3" xfId="6291"/>
    <cellStyle name="_DEM-WP(C) Costs not in AURORA 2007PCORC-5.07Update_DEM-WP(C) Production O&amp;M 2009GRC Rebuttal_Book2 2 2_Sheet3" xfId="6292"/>
    <cellStyle name="_DEM-WP(C) Costs not in AURORA 2007PCORC-5.07Update_DEM-WP(C) Production O&amp;M 2009GRC Rebuttal_Book2 2 3" xfId="6293"/>
    <cellStyle name="_DEM-WP(C) Costs not in AURORA 2007PCORC-5.07Update_DEM-WP(C) Production O&amp;M 2009GRC Rebuttal_Book2 2 3_Sheet3" xfId="6294"/>
    <cellStyle name="_DEM-WP(C) Costs not in AURORA 2007PCORC-5.07Update_DEM-WP(C) Production O&amp;M 2009GRC Rebuttal_Book2 2_Sheet3" xfId="6295"/>
    <cellStyle name="_DEM-WP(C) Costs not in AURORA 2007PCORC-5.07Update_DEM-WP(C) Production O&amp;M 2009GRC Rebuttal_Book2 3" xfId="6296"/>
    <cellStyle name="_DEM-WP(C) Costs not in AURORA 2007PCORC-5.07Update_DEM-WP(C) Production O&amp;M 2009GRC Rebuttal_Book2 3 2" xfId="6297"/>
    <cellStyle name="_DEM-WP(C) Costs not in AURORA 2007PCORC-5.07Update_DEM-WP(C) Production O&amp;M 2009GRC Rebuttal_Book2 3 2_Sheet3" xfId="6298"/>
    <cellStyle name="_DEM-WP(C) Costs not in AURORA 2007PCORC-5.07Update_DEM-WP(C) Production O&amp;M 2009GRC Rebuttal_Book2 3_Sheet3" xfId="6299"/>
    <cellStyle name="_DEM-WP(C) Costs not in AURORA 2007PCORC-5.07Update_DEM-WP(C) Production O&amp;M 2009GRC Rebuttal_Book2 4" xfId="6300"/>
    <cellStyle name="_DEM-WP(C) Costs not in AURORA 2007PCORC-5.07Update_DEM-WP(C) Production O&amp;M 2009GRC Rebuttal_Book2 4_Sheet3" xfId="6301"/>
    <cellStyle name="_DEM-WP(C) Costs not in AURORA 2007PCORC-5.07Update_DEM-WP(C) Production O&amp;M 2009GRC Rebuttal_Book2_Adj Bench DR 3 for Initial Briefs (Electric)" xfId="6302"/>
    <cellStyle name="_DEM-WP(C) Costs not in AURORA 2007PCORC-5.07Update_DEM-WP(C) Production O&amp;M 2009GRC Rebuttal_Book2_Adj Bench DR 3 for Initial Briefs (Electric) 2" xfId="6303"/>
    <cellStyle name="_DEM-WP(C) Costs not in AURORA 2007PCORC-5.07Update_DEM-WP(C) Production O&amp;M 2009GRC Rebuttal_Book2_Adj Bench DR 3 for Initial Briefs (Electric) 2 2" xfId="6304"/>
    <cellStyle name="_DEM-WP(C) Costs not in AURORA 2007PCORC-5.07Update_DEM-WP(C) Production O&amp;M 2009GRC Rebuttal_Book2_Adj Bench DR 3 for Initial Briefs (Electric) 2 2 2" xfId="6305"/>
    <cellStyle name="_DEM-WP(C) Costs not in AURORA 2007PCORC-5.07Update_DEM-WP(C) Production O&amp;M 2009GRC Rebuttal_Book2_Adj Bench DR 3 for Initial Briefs (Electric) 2 2 2_Sheet3" xfId="6306"/>
    <cellStyle name="_DEM-WP(C) Costs not in AURORA 2007PCORC-5.07Update_DEM-WP(C) Production O&amp;M 2009GRC Rebuttal_Book2_Adj Bench DR 3 for Initial Briefs (Electric) 2 2_Sheet3" xfId="6307"/>
    <cellStyle name="_DEM-WP(C) Costs not in AURORA 2007PCORC-5.07Update_DEM-WP(C) Production O&amp;M 2009GRC Rebuttal_Book2_Adj Bench DR 3 for Initial Briefs (Electric) 2 3" xfId="6308"/>
    <cellStyle name="_DEM-WP(C) Costs not in AURORA 2007PCORC-5.07Update_DEM-WP(C) Production O&amp;M 2009GRC Rebuttal_Book2_Adj Bench DR 3 for Initial Briefs (Electric) 2 3_Sheet3" xfId="6309"/>
    <cellStyle name="_DEM-WP(C) Costs not in AURORA 2007PCORC-5.07Update_DEM-WP(C) Production O&amp;M 2009GRC Rebuttal_Book2_Adj Bench DR 3 for Initial Briefs (Electric) 2_Sheet3" xfId="6310"/>
    <cellStyle name="_DEM-WP(C) Costs not in AURORA 2007PCORC-5.07Update_DEM-WP(C) Production O&amp;M 2009GRC Rebuttal_Book2_Adj Bench DR 3 for Initial Briefs (Electric) 3" xfId="6311"/>
    <cellStyle name="_DEM-WP(C) Costs not in AURORA 2007PCORC-5.07Update_DEM-WP(C) Production O&amp;M 2009GRC Rebuttal_Book2_Adj Bench DR 3 for Initial Briefs (Electric) 3 2" xfId="6312"/>
    <cellStyle name="_DEM-WP(C) Costs not in AURORA 2007PCORC-5.07Update_DEM-WP(C) Production O&amp;M 2009GRC Rebuttal_Book2_Adj Bench DR 3 for Initial Briefs (Electric) 3 2_Sheet3" xfId="6313"/>
    <cellStyle name="_DEM-WP(C) Costs not in AURORA 2007PCORC-5.07Update_DEM-WP(C) Production O&amp;M 2009GRC Rebuttal_Book2_Adj Bench DR 3 for Initial Briefs (Electric) 3_Sheet3" xfId="6314"/>
    <cellStyle name="_DEM-WP(C) Costs not in AURORA 2007PCORC-5.07Update_DEM-WP(C) Production O&amp;M 2009GRC Rebuttal_Book2_Adj Bench DR 3 for Initial Briefs (Electric) 4" xfId="6315"/>
    <cellStyle name="_DEM-WP(C) Costs not in AURORA 2007PCORC-5.07Update_DEM-WP(C) Production O&amp;M 2009GRC Rebuttal_Book2_Adj Bench DR 3 for Initial Briefs (Electric) 4_Sheet3" xfId="6316"/>
    <cellStyle name="_DEM-WP(C) Costs not in AURORA 2007PCORC-5.07Update_DEM-WP(C) Production O&amp;M 2009GRC Rebuttal_Book2_Adj Bench DR 3 for Initial Briefs (Electric)_DEM-WP(C) ENERG10C--ctn Mid-C_042010 2010GRC" xfId="6317"/>
    <cellStyle name="_DEM-WP(C) Costs not in AURORA 2007PCORC-5.07Update_DEM-WP(C) Production O&amp;M 2009GRC Rebuttal_Book2_Adj Bench DR 3 for Initial Briefs (Electric)_DEM-WP(C) ENERG10C--ctn Mid-C_042010 2010GRC 2" xfId="6318"/>
    <cellStyle name="_DEM-WP(C) Costs not in AURORA 2007PCORC-5.07Update_DEM-WP(C) Production O&amp;M 2009GRC Rebuttal_Book2_Adj Bench DR 3 for Initial Briefs (Electric)_DEM-WP(C) ENERG10C--ctn Mid-C_042010 2010GRC 2_Sheet3" xfId="6319"/>
    <cellStyle name="_DEM-WP(C) Costs not in AURORA 2007PCORC-5.07Update_DEM-WP(C) Production O&amp;M 2009GRC Rebuttal_Book2_Adj Bench DR 3 for Initial Briefs (Electric)_DEM-WP(C) ENERG10C--ctn Mid-C_042010 2010GRC_Sheet3" xfId="6320"/>
    <cellStyle name="_DEM-WP(C) Costs not in AURORA 2007PCORC-5.07Update_DEM-WP(C) Production O&amp;M 2009GRC Rebuttal_Book2_Adj Bench DR 3 for Initial Briefs (Electric)_Sheet3" xfId="6321"/>
    <cellStyle name="_DEM-WP(C) Costs not in AURORA 2007PCORC-5.07Update_DEM-WP(C) Production O&amp;M 2009GRC Rebuttal_Book2_DEM-WP(C) ENERG10C--ctn Mid-C_042010 2010GRC" xfId="6322"/>
    <cellStyle name="_DEM-WP(C) Costs not in AURORA 2007PCORC-5.07Update_DEM-WP(C) Production O&amp;M 2009GRC Rebuttal_Book2_DEM-WP(C) ENERG10C--ctn Mid-C_042010 2010GRC 2" xfId="6323"/>
    <cellStyle name="_DEM-WP(C) Costs not in AURORA 2007PCORC-5.07Update_DEM-WP(C) Production O&amp;M 2009GRC Rebuttal_Book2_DEM-WP(C) ENERG10C--ctn Mid-C_042010 2010GRC 2_Sheet3" xfId="6324"/>
    <cellStyle name="_DEM-WP(C) Costs not in AURORA 2007PCORC-5.07Update_DEM-WP(C) Production O&amp;M 2009GRC Rebuttal_Book2_DEM-WP(C) ENERG10C--ctn Mid-C_042010 2010GRC_Sheet3" xfId="6325"/>
    <cellStyle name="_DEM-WP(C) Costs not in AURORA 2007PCORC-5.07Update_DEM-WP(C) Production O&amp;M 2009GRC Rebuttal_Book2_Electric Rev Req Model (2009 GRC) Rebuttal" xfId="6326"/>
    <cellStyle name="_DEM-WP(C) Costs not in AURORA 2007PCORC-5.07Update_DEM-WP(C) Production O&amp;M 2009GRC Rebuttal_Book2_Electric Rev Req Model (2009 GRC) Rebuttal 2" xfId="6327"/>
    <cellStyle name="_DEM-WP(C) Costs not in AURORA 2007PCORC-5.07Update_DEM-WP(C) Production O&amp;M 2009GRC Rebuttal_Book2_Electric Rev Req Model (2009 GRC) Rebuttal 2 2" xfId="6328"/>
    <cellStyle name="_DEM-WP(C) Costs not in AURORA 2007PCORC-5.07Update_DEM-WP(C) Production O&amp;M 2009GRC Rebuttal_Book2_Electric Rev Req Model (2009 GRC) Rebuttal 2 2_Sheet3" xfId="6329"/>
    <cellStyle name="_DEM-WP(C) Costs not in AURORA 2007PCORC-5.07Update_DEM-WP(C) Production O&amp;M 2009GRC Rebuttal_Book2_Electric Rev Req Model (2009 GRC) Rebuttal 2_Sheet3" xfId="6330"/>
    <cellStyle name="_DEM-WP(C) Costs not in AURORA 2007PCORC-5.07Update_DEM-WP(C) Production O&amp;M 2009GRC Rebuttal_Book2_Electric Rev Req Model (2009 GRC) Rebuttal 3" xfId="6331"/>
    <cellStyle name="_DEM-WP(C) Costs not in AURORA 2007PCORC-5.07Update_DEM-WP(C) Production O&amp;M 2009GRC Rebuttal_Book2_Electric Rev Req Model (2009 GRC) Rebuttal 3_Sheet3" xfId="6332"/>
    <cellStyle name="_DEM-WP(C) Costs not in AURORA 2007PCORC-5.07Update_DEM-WP(C) Production O&amp;M 2009GRC Rebuttal_Book2_Electric Rev Req Model (2009 GRC) Rebuttal REmoval of New  WH Solar AdjustMI" xfId="6333"/>
    <cellStyle name="_DEM-WP(C) Costs not in AURORA 2007PCORC-5.07Update_DEM-WP(C) Production O&amp;M 2009GRC Rebuttal_Book2_Electric Rev Req Model (2009 GRC) Rebuttal REmoval of New  WH Solar AdjustMI 2" xfId="6334"/>
    <cellStyle name="_DEM-WP(C) Costs not in AURORA 2007PCORC-5.07Update_DEM-WP(C) Production O&amp;M 2009GRC Rebuttal_Book2_Electric Rev Req Model (2009 GRC) Rebuttal REmoval of New  WH Solar AdjustMI 2 2" xfId="6335"/>
    <cellStyle name="_DEM-WP(C) Costs not in AURORA 2007PCORC-5.07Update_DEM-WP(C) Production O&amp;M 2009GRC Rebuttal_Book2_Electric Rev Req Model (2009 GRC) Rebuttal REmoval of New  WH Solar AdjustMI 2 2 2" xfId="6336"/>
    <cellStyle name="_DEM-WP(C) Costs not in AURORA 2007PCORC-5.07Update_DEM-WP(C) Production O&amp;M 2009GRC Rebuttal_Book2_Electric Rev Req Model (2009 GRC) Rebuttal REmoval of New  WH Solar AdjustMI 2 2 2_Sheet3" xfId="6337"/>
    <cellStyle name="_DEM-WP(C) Costs not in AURORA 2007PCORC-5.07Update_DEM-WP(C) Production O&amp;M 2009GRC Rebuttal_Book2_Electric Rev Req Model (2009 GRC) Rebuttal REmoval of New  WH Solar AdjustMI 2 2_Sheet3" xfId="6338"/>
    <cellStyle name="_DEM-WP(C) Costs not in AURORA 2007PCORC-5.07Update_DEM-WP(C) Production O&amp;M 2009GRC Rebuttal_Book2_Electric Rev Req Model (2009 GRC) Rebuttal REmoval of New  WH Solar AdjustMI 2 3" xfId="6339"/>
    <cellStyle name="_DEM-WP(C) Costs not in AURORA 2007PCORC-5.07Update_DEM-WP(C) Production O&amp;M 2009GRC Rebuttal_Book2_Electric Rev Req Model (2009 GRC) Rebuttal REmoval of New  WH Solar AdjustMI 2 3_Sheet3" xfId="6340"/>
    <cellStyle name="_DEM-WP(C) Costs not in AURORA 2007PCORC-5.07Update_DEM-WP(C) Production O&amp;M 2009GRC Rebuttal_Book2_Electric Rev Req Model (2009 GRC) Rebuttal REmoval of New  WH Solar AdjustMI 2_Sheet3" xfId="6341"/>
    <cellStyle name="_DEM-WP(C) Costs not in AURORA 2007PCORC-5.07Update_DEM-WP(C) Production O&amp;M 2009GRC Rebuttal_Book2_Electric Rev Req Model (2009 GRC) Rebuttal REmoval of New  WH Solar AdjustMI 3" xfId="6342"/>
    <cellStyle name="_DEM-WP(C) Costs not in AURORA 2007PCORC-5.07Update_DEM-WP(C) Production O&amp;M 2009GRC Rebuttal_Book2_Electric Rev Req Model (2009 GRC) Rebuttal REmoval of New  WH Solar AdjustMI 3 2" xfId="6343"/>
    <cellStyle name="_DEM-WP(C) Costs not in AURORA 2007PCORC-5.07Update_DEM-WP(C) Production O&amp;M 2009GRC Rebuttal_Book2_Electric Rev Req Model (2009 GRC) Rebuttal REmoval of New  WH Solar AdjustMI 3 2_Sheet3" xfId="6344"/>
    <cellStyle name="_DEM-WP(C) Costs not in AURORA 2007PCORC-5.07Update_DEM-WP(C) Production O&amp;M 2009GRC Rebuttal_Book2_Electric Rev Req Model (2009 GRC) Rebuttal REmoval of New  WH Solar AdjustMI 3_Sheet3" xfId="6345"/>
    <cellStyle name="_DEM-WP(C) Costs not in AURORA 2007PCORC-5.07Update_DEM-WP(C) Production O&amp;M 2009GRC Rebuttal_Book2_Electric Rev Req Model (2009 GRC) Rebuttal REmoval of New  WH Solar AdjustMI 4" xfId="6346"/>
    <cellStyle name="_DEM-WP(C) Costs not in AURORA 2007PCORC-5.07Update_DEM-WP(C) Production O&amp;M 2009GRC Rebuttal_Book2_Electric Rev Req Model (2009 GRC) Rebuttal REmoval of New  WH Solar AdjustMI 4_Sheet3" xfId="6347"/>
    <cellStyle name="_DEM-WP(C) Costs not in AURORA 2007PCORC-5.07Update_DEM-WP(C) Production O&amp;M 2009GRC Rebuttal_Book2_Electric Rev Req Model (2009 GRC) Rebuttal REmoval of New  WH Solar AdjustMI_DEM-WP(C) ENERG10C--ctn Mid-C_042010 2010GRC" xfId="6348"/>
    <cellStyle name="_DEM-WP(C) Costs not in AURORA 2007PCORC-5.07Update_DEM-WP(C) Production O&amp;M 2009GRC Rebuttal_Book2_Electric Rev Req Model (2009 GRC) Rebuttal REmoval of New  WH Solar AdjustMI_DEM-WP(C) ENERG10C--ctn Mid-C_042010 2010GRC 2" xfId="6349"/>
    <cellStyle name="_DEM-WP(C) Costs not in AURORA 2007PCORC-5.07Update_DEM-WP(C) Production O&amp;M 2009GRC Rebuttal_Book2_Electric Rev Req Model (2009 GRC) Rebuttal REmoval of New  WH Solar AdjustMI_DEM-WP(C) ENERG10C--ctn Mid-C_042010 2010GRC 2_Sheet3" xfId="6350"/>
    <cellStyle name="_DEM-WP(C) Costs not in AURORA 2007PCORC-5.07Update_DEM-WP(C) Production O&amp;M 2009GRC Rebuttal_Book2_Electric Rev Req Model (2009 GRC) Rebuttal REmoval of New  WH Solar AdjustMI_DEM-WP(C) ENERG10C--ctn Mid-C_042010 2010GRC_Sheet3" xfId="6351"/>
    <cellStyle name="_DEM-WP(C) Costs not in AURORA 2007PCORC-5.07Update_DEM-WP(C) Production O&amp;M 2009GRC Rebuttal_Book2_Electric Rev Req Model (2009 GRC) Rebuttal REmoval of New  WH Solar AdjustMI_Sheet3" xfId="6352"/>
    <cellStyle name="_DEM-WP(C) Costs not in AURORA 2007PCORC-5.07Update_DEM-WP(C) Production O&amp;M 2009GRC Rebuttal_Book2_Electric Rev Req Model (2009 GRC) Rebuttal_Sheet3" xfId="6353"/>
    <cellStyle name="_DEM-WP(C) Costs not in AURORA 2007PCORC-5.07Update_DEM-WP(C) Production O&amp;M 2009GRC Rebuttal_Book2_Electric Rev Req Model (2009 GRC) Revised 01-18-2010" xfId="6354"/>
    <cellStyle name="_DEM-WP(C) Costs not in AURORA 2007PCORC-5.07Update_DEM-WP(C) Production O&amp;M 2009GRC Rebuttal_Book2_Electric Rev Req Model (2009 GRC) Revised 01-18-2010 2" xfId="6355"/>
    <cellStyle name="_DEM-WP(C) Costs not in AURORA 2007PCORC-5.07Update_DEM-WP(C) Production O&amp;M 2009GRC Rebuttal_Book2_Electric Rev Req Model (2009 GRC) Revised 01-18-2010 2 2" xfId="6356"/>
    <cellStyle name="_DEM-WP(C) Costs not in AURORA 2007PCORC-5.07Update_DEM-WP(C) Production O&amp;M 2009GRC Rebuttal_Book2_Electric Rev Req Model (2009 GRC) Revised 01-18-2010 2 2 2" xfId="6357"/>
    <cellStyle name="_DEM-WP(C) Costs not in AURORA 2007PCORC-5.07Update_DEM-WP(C) Production O&amp;M 2009GRC Rebuttal_Book2_Electric Rev Req Model (2009 GRC) Revised 01-18-2010 2 2 2_Sheet3" xfId="6358"/>
    <cellStyle name="_DEM-WP(C) Costs not in AURORA 2007PCORC-5.07Update_DEM-WP(C) Production O&amp;M 2009GRC Rebuttal_Book2_Electric Rev Req Model (2009 GRC) Revised 01-18-2010 2 2_Sheet3" xfId="6359"/>
    <cellStyle name="_DEM-WP(C) Costs not in AURORA 2007PCORC-5.07Update_DEM-WP(C) Production O&amp;M 2009GRC Rebuttal_Book2_Electric Rev Req Model (2009 GRC) Revised 01-18-2010 2 3" xfId="6360"/>
    <cellStyle name="_DEM-WP(C) Costs not in AURORA 2007PCORC-5.07Update_DEM-WP(C) Production O&amp;M 2009GRC Rebuttal_Book2_Electric Rev Req Model (2009 GRC) Revised 01-18-2010 2 3_Sheet3" xfId="6361"/>
    <cellStyle name="_DEM-WP(C) Costs not in AURORA 2007PCORC-5.07Update_DEM-WP(C) Production O&amp;M 2009GRC Rebuttal_Book2_Electric Rev Req Model (2009 GRC) Revised 01-18-2010 2_Sheet3" xfId="6362"/>
    <cellStyle name="_DEM-WP(C) Costs not in AURORA 2007PCORC-5.07Update_DEM-WP(C) Production O&amp;M 2009GRC Rebuttal_Book2_Electric Rev Req Model (2009 GRC) Revised 01-18-2010 3" xfId="6363"/>
    <cellStyle name="_DEM-WP(C) Costs not in AURORA 2007PCORC-5.07Update_DEM-WP(C) Production O&amp;M 2009GRC Rebuttal_Book2_Electric Rev Req Model (2009 GRC) Revised 01-18-2010 3 2" xfId="6364"/>
    <cellStyle name="_DEM-WP(C) Costs not in AURORA 2007PCORC-5.07Update_DEM-WP(C) Production O&amp;M 2009GRC Rebuttal_Book2_Electric Rev Req Model (2009 GRC) Revised 01-18-2010 3 2_Sheet3" xfId="6365"/>
    <cellStyle name="_DEM-WP(C) Costs not in AURORA 2007PCORC-5.07Update_DEM-WP(C) Production O&amp;M 2009GRC Rebuttal_Book2_Electric Rev Req Model (2009 GRC) Revised 01-18-2010 3_Sheet3" xfId="6366"/>
    <cellStyle name="_DEM-WP(C) Costs not in AURORA 2007PCORC-5.07Update_DEM-WP(C) Production O&amp;M 2009GRC Rebuttal_Book2_Electric Rev Req Model (2009 GRC) Revised 01-18-2010 4" xfId="6367"/>
    <cellStyle name="_DEM-WP(C) Costs not in AURORA 2007PCORC-5.07Update_DEM-WP(C) Production O&amp;M 2009GRC Rebuttal_Book2_Electric Rev Req Model (2009 GRC) Revised 01-18-2010 4_Sheet3" xfId="6368"/>
    <cellStyle name="_DEM-WP(C) Costs not in AURORA 2007PCORC-5.07Update_DEM-WP(C) Production O&amp;M 2009GRC Rebuttal_Book2_Electric Rev Req Model (2009 GRC) Revised 01-18-2010_DEM-WP(C) ENERG10C--ctn Mid-C_042010 2010GRC" xfId="6369"/>
    <cellStyle name="_DEM-WP(C) Costs not in AURORA 2007PCORC-5.07Update_DEM-WP(C) Production O&amp;M 2009GRC Rebuttal_Book2_Electric Rev Req Model (2009 GRC) Revised 01-18-2010_DEM-WP(C) ENERG10C--ctn Mid-C_042010 2010GRC 2" xfId="6370"/>
    <cellStyle name="_DEM-WP(C) Costs not in AURORA 2007PCORC-5.07Update_DEM-WP(C) Production O&amp;M 2009GRC Rebuttal_Book2_Electric Rev Req Model (2009 GRC) Revised 01-18-2010_DEM-WP(C) ENERG10C--ctn Mid-C_042010 2010GRC 2_Sheet3" xfId="6371"/>
    <cellStyle name="_DEM-WP(C) Costs not in AURORA 2007PCORC-5.07Update_DEM-WP(C) Production O&amp;M 2009GRC Rebuttal_Book2_Electric Rev Req Model (2009 GRC) Revised 01-18-2010_DEM-WP(C) ENERG10C--ctn Mid-C_042010 2010GRC_Sheet3" xfId="6372"/>
    <cellStyle name="_DEM-WP(C) Costs not in AURORA 2007PCORC-5.07Update_DEM-WP(C) Production O&amp;M 2009GRC Rebuttal_Book2_Electric Rev Req Model (2009 GRC) Revised 01-18-2010_Sheet3" xfId="6373"/>
    <cellStyle name="_DEM-WP(C) Costs not in AURORA 2007PCORC-5.07Update_DEM-WP(C) Production O&amp;M 2009GRC Rebuttal_Book2_Final Order Electric EXHIBIT A-1" xfId="6374"/>
    <cellStyle name="_DEM-WP(C) Costs not in AURORA 2007PCORC-5.07Update_DEM-WP(C) Production O&amp;M 2009GRC Rebuttal_Book2_Final Order Electric EXHIBIT A-1 2" xfId="6375"/>
    <cellStyle name="_DEM-WP(C) Costs not in AURORA 2007PCORC-5.07Update_DEM-WP(C) Production O&amp;M 2009GRC Rebuttal_Book2_Final Order Electric EXHIBIT A-1 2 2" xfId="6376"/>
    <cellStyle name="_DEM-WP(C) Costs not in AURORA 2007PCORC-5.07Update_DEM-WP(C) Production O&amp;M 2009GRC Rebuttal_Book2_Final Order Electric EXHIBIT A-1 2 2_Sheet3" xfId="6377"/>
    <cellStyle name="_DEM-WP(C) Costs not in AURORA 2007PCORC-5.07Update_DEM-WP(C) Production O&amp;M 2009GRC Rebuttal_Book2_Final Order Electric EXHIBIT A-1 2_Sheet3" xfId="6378"/>
    <cellStyle name="_DEM-WP(C) Costs not in AURORA 2007PCORC-5.07Update_DEM-WP(C) Production O&amp;M 2009GRC Rebuttal_Book2_Final Order Electric EXHIBIT A-1 3" xfId="6379"/>
    <cellStyle name="_DEM-WP(C) Costs not in AURORA 2007PCORC-5.07Update_DEM-WP(C) Production O&amp;M 2009GRC Rebuttal_Book2_Final Order Electric EXHIBIT A-1 3_Sheet3" xfId="6380"/>
    <cellStyle name="_DEM-WP(C) Costs not in AURORA 2007PCORC-5.07Update_DEM-WP(C) Production O&amp;M 2009GRC Rebuttal_Book2_Final Order Electric EXHIBIT A-1_Sheet3" xfId="6381"/>
    <cellStyle name="_DEM-WP(C) Costs not in AURORA 2007PCORC-5.07Update_DEM-WP(C) Production O&amp;M 2009GRC Rebuttal_Book2_Sheet3" xfId="6382"/>
    <cellStyle name="_DEM-WP(C) Costs not in AURORA 2007PCORC-5.07Update_DEM-WP(C) Production O&amp;M 2009GRC Rebuttal_DEM-WP(C) ENERG10C--ctn Mid-C_042010 2010GRC" xfId="6383"/>
    <cellStyle name="_DEM-WP(C) Costs not in AURORA 2007PCORC-5.07Update_DEM-WP(C) Production O&amp;M 2009GRC Rebuttal_DEM-WP(C) ENERG10C--ctn Mid-C_042010 2010GRC 2" xfId="6384"/>
    <cellStyle name="_DEM-WP(C) Costs not in AURORA 2007PCORC-5.07Update_DEM-WP(C) Production O&amp;M 2009GRC Rebuttal_DEM-WP(C) ENERG10C--ctn Mid-C_042010 2010GRC 2_Sheet3" xfId="6385"/>
    <cellStyle name="_DEM-WP(C) Costs not in AURORA 2007PCORC-5.07Update_DEM-WP(C) Production O&amp;M 2009GRC Rebuttal_DEM-WP(C) ENERG10C--ctn Mid-C_042010 2010GRC_Sheet3" xfId="6386"/>
    <cellStyle name="_DEM-WP(C) Costs not in AURORA 2007PCORC-5.07Update_DEM-WP(C) Production O&amp;M 2009GRC Rebuttal_Electric Rev Req Model (2009 GRC) Rebuttal" xfId="6387"/>
    <cellStyle name="_DEM-WP(C) Costs not in AURORA 2007PCORC-5.07Update_DEM-WP(C) Production O&amp;M 2009GRC Rebuttal_Electric Rev Req Model (2009 GRC) Rebuttal 2" xfId="6388"/>
    <cellStyle name="_DEM-WP(C) Costs not in AURORA 2007PCORC-5.07Update_DEM-WP(C) Production O&amp;M 2009GRC Rebuttal_Electric Rev Req Model (2009 GRC) Rebuttal 2 2" xfId="6389"/>
    <cellStyle name="_DEM-WP(C) Costs not in AURORA 2007PCORC-5.07Update_DEM-WP(C) Production O&amp;M 2009GRC Rebuttal_Electric Rev Req Model (2009 GRC) Rebuttal 2 2_Sheet3" xfId="6390"/>
    <cellStyle name="_DEM-WP(C) Costs not in AURORA 2007PCORC-5.07Update_DEM-WP(C) Production O&amp;M 2009GRC Rebuttal_Electric Rev Req Model (2009 GRC) Rebuttal 2_Sheet3" xfId="6391"/>
    <cellStyle name="_DEM-WP(C) Costs not in AURORA 2007PCORC-5.07Update_DEM-WP(C) Production O&amp;M 2009GRC Rebuttal_Electric Rev Req Model (2009 GRC) Rebuttal 3" xfId="6392"/>
    <cellStyle name="_DEM-WP(C) Costs not in AURORA 2007PCORC-5.07Update_DEM-WP(C) Production O&amp;M 2009GRC Rebuttal_Electric Rev Req Model (2009 GRC) Rebuttal 3_Sheet3" xfId="6393"/>
    <cellStyle name="_DEM-WP(C) Costs not in AURORA 2007PCORC-5.07Update_DEM-WP(C) Production O&amp;M 2009GRC Rebuttal_Electric Rev Req Model (2009 GRC) Rebuttal REmoval of New  WH Solar AdjustMI" xfId="6394"/>
    <cellStyle name="_DEM-WP(C) Costs not in AURORA 2007PCORC-5.07Update_DEM-WP(C) Production O&amp;M 2009GRC Rebuttal_Electric Rev Req Model (2009 GRC) Rebuttal REmoval of New  WH Solar AdjustMI 2" xfId="6395"/>
    <cellStyle name="_DEM-WP(C) Costs not in AURORA 2007PCORC-5.07Update_DEM-WP(C) Production O&amp;M 2009GRC Rebuttal_Electric Rev Req Model (2009 GRC) Rebuttal REmoval of New  WH Solar AdjustMI 2 2" xfId="6396"/>
    <cellStyle name="_DEM-WP(C) Costs not in AURORA 2007PCORC-5.07Update_DEM-WP(C) Production O&amp;M 2009GRC Rebuttal_Electric Rev Req Model (2009 GRC) Rebuttal REmoval of New  WH Solar AdjustMI 2 2 2" xfId="6397"/>
    <cellStyle name="_DEM-WP(C) Costs not in AURORA 2007PCORC-5.07Update_DEM-WP(C) Production O&amp;M 2009GRC Rebuttal_Electric Rev Req Model (2009 GRC) Rebuttal REmoval of New  WH Solar AdjustMI 2 2 2_Sheet3" xfId="6398"/>
    <cellStyle name="_DEM-WP(C) Costs not in AURORA 2007PCORC-5.07Update_DEM-WP(C) Production O&amp;M 2009GRC Rebuttal_Electric Rev Req Model (2009 GRC) Rebuttal REmoval of New  WH Solar AdjustMI 2 2_Sheet3" xfId="6399"/>
    <cellStyle name="_DEM-WP(C) Costs not in AURORA 2007PCORC-5.07Update_DEM-WP(C) Production O&amp;M 2009GRC Rebuttal_Electric Rev Req Model (2009 GRC) Rebuttal REmoval of New  WH Solar AdjustMI 2 3" xfId="6400"/>
    <cellStyle name="_DEM-WP(C) Costs not in AURORA 2007PCORC-5.07Update_DEM-WP(C) Production O&amp;M 2009GRC Rebuttal_Electric Rev Req Model (2009 GRC) Rebuttal REmoval of New  WH Solar AdjustMI 2 3_Sheet3" xfId="6401"/>
    <cellStyle name="_DEM-WP(C) Costs not in AURORA 2007PCORC-5.07Update_DEM-WP(C) Production O&amp;M 2009GRC Rebuttal_Electric Rev Req Model (2009 GRC) Rebuttal REmoval of New  WH Solar AdjustMI 2_Sheet3" xfId="6402"/>
    <cellStyle name="_DEM-WP(C) Costs not in AURORA 2007PCORC-5.07Update_DEM-WP(C) Production O&amp;M 2009GRC Rebuttal_Electric Rev Req Model (2009 GRC) Rebuttal REmoval of New  WH Solar AdjustMI 3" xfId="6403"/>
    <cellStyle name="_DEM-WP(C) Costs not in AURORA 2007PCORC-5.07Update_DEM-WP(C) Production O&amp;M 2009GRC Rebuttal_Electric Rev Req Model (2009 GRC) Rebuttal REmoval of New  WH Solar AdjustMI 3 2" xfId="6404"/>
    <cellStyle name="_DEM-WP(C) Costs not in AURORA 2007PCORC-5.07Update_DEM-WP(C) Production O&amp;M 2009GRC Rebuttal_Electric Rev Req Model (2009 GRC) Rebuttal REmoval of New  WH Solar AdjustMI 3 2_Sheet3" xfId="6405"/>
    <cellStyle name="_DEM-WP(C) Costs not in AURORA 2007PCORC-5.07Update_DEM-WP(C) Production O&amp;M 2009GRC Rebuttal_Electric Rev Req Model (2009 GRC) Rebuttal REmoval of New  WH Solar AdjustMI 3_Sheet3" xfId="6406"/>
    <cellStyle name="_DEM-WP(C) Costs not in AURORA 2007PCORC-5.07Update_DEM-WP(C) Production O&amp;M 2009GRC Rebuttal_Electric Rev Req Model (2009 GRC) Rebuttal REmoval of New  WH Solar AdjustMI 4" xfId="6407"/>
    <cellStyle name="_DEM-WP(C) Costs not in AURORA 2007PCORC-5.07Update_DEM-WP(C) Production O&amp;M 2009GRC Rebuttal_Electric Rev Req Model (2009 GRC) Rebuttal REmoval of New  WH Solar AdjustMI 4_Sheet3" xfId="6408"/>
    <cellStyle name="_DEM-WP(C) Costs not in AURORA 2007PCORC-5.07Update_DEM-WP(C) Production O&amp;M 2009GRC Rebuttal_Electric Rev Req Model (2009 GRC) Rebuttal REmoval of New  WH Solar AdjustMI_DEM-WP(C) ENERG10C--ctn Mid-C_042010 2010GRC" xfId="6409"/>
    <cellStyle name="_DEM-WP(C) Costs not in AURORA 2007PCORC-5.07Update_DEM-WP(C) Production O&amp;M 2009GRC Rebuttal_Electric Rev Req Model (2009 GRC) Rebuttal REmoval of New  WH Solar AdjustMI_DEM-WP(C) ENERG10C--ctn Mid-C_042010 2010GRC 2" xfId="6410"/>
    <cellStyle name="_DEM-WP(C) Costs not in AURORA 2007PCORC-5.07Update_DEM-WP(C) Production O&amp;M 2009GRC Rebuttal_Electric Rev Req Model (2009 GRC) Rebuttal REmoval of New  WH Solar AdjustMI_DEM-WP(C) ENERG10C--ctn Mid-C_042010 2010GRC 2_Sheet3" xfId="6411"/>
    <cellStyle name="_DEM-WP(C) Costs not in AURORA 2007PCORC-5.07Update_DEM-WP(C) Production O&amp;M 2009GRC Rebuttal_Electric Rev Req Model (2009 GRC) Rebuttal REmoval of New  WH Solar AdjustMI_DEM-WP(C) ENERG10C--ctn Mid-C_042010 2010GRC_Sheet3" xfId="6412"/>
    <cellStyle name="_DEM-WP(C) Costs not in AURORA 2007PCORC-5.07Update_DEM-WP(C) Production O&amp;M 2009GRC Rebuttal_Electric Rev Req Model (2009 GRC) Rebuttal REmoval of New  WH Solar AdjustMI_Sheet3" xfId="6413"/>
    <cellStyle name="_DEM-WP(C) Costs not in AURORA 2007PCORC-5.07Update_DEM-WP(C) Production O&amp;M 2009GRC Rebuttal_Electric Rev Req Model (2009 GRC) Rebuttal_Sheet3" xfId="6414"/>
    <cellStyle name="_DEM-WP(C) Costs not in AURORA 2007PCORC-5.07Update_DEM-WP(C) Production O&amp;M 2009GRC Rebuttal_Electric Rev Req Model (2009 GRC) Revised 01-18-2010" xfId="6415"/>
    <cellStyle name="_DEM-WP(C) Costs not in AURORA 2007PCORC-5.07Update_DEM-WP(C) Production O&amp;M 2009GRC Rebuttal_Electric Rev Req Model (2009 GRC) Revised 01-18-2010 2" xfId="6416"/>
    <cellStyle name="_DEM-WP(C) Costs not in AURORA 2007PCORC-5.07Update_DEM-WP(C) Production O&amp;M 2009GRC Rebuttal_Electric Rev Req Model (2009 GRC) Revised 01-18-2010 2 2" xfId="6417"/>
    <cellStyle name="_DEM-WP(C) Costs not in AURORA 2007PCORC-5.07Update_DEM-WP(C) Production O&amp;M 2009GRC Rebuttal_Electric Rev Req Model (2009 GRC) Revised 01-18-2010 2 2 2" xfId="6418"/>
    <cellStyle name="_DEM-WP(C) Costs not in AURORA 2007PCORC-5.07Update_DEM-WP(C) Production O&amp;M 2009GRC Rebuttal_Electric Rev Req Model (2009 GRC) Revised 01-18-2010 2 2 2_Sheet3" xfId="6419"/>
    <cellStyle name="_DEM-WP(C) Costs not in AURORA 2007PCORC-5.07Update_DEM-WP(C) Production O&amp;M 2009GRC Rebuttal_Electric Rev Req Model (2009 GRC) Revised 01-18-2010 2 2_Sheet3" xfId="6420"/>
    <cellStyle name="_DEM-WP(C) Costs not in AURORA 2007PCORC-5.07Update_DEM-WP(C) Production O&amp;M 2009GRC Rebuttal_Electric Rev Req Model (2009 GRC) Revised 01-18-2010 2 3" xfId="6421"/>
    <cellStyle name="_DEM-WP(C) Costs not in AURORA 2007PCORC-5.07Update_DEM-WP(C) Production O&amp;M 2009GRC Rebuttal_Electric Rev Req Model (2009 GRC) Revised 01-18-2010 2 3_Sheet3" xfId="6422"/>
    <cellStyle name="_DEM-WP(C) Costs not in AURORA 2007PCORC-5.07Update_DEM-WP(C) Production O&amp;M 2009GRC Rebuttal_Electric Rev Req Model (2009 GRC) Revised 01-18-2010 2_Sheet3" xfId="6423"/>
    <cellStyle name="_DEM-WP(C) Costs not in AURORA 2007PCORC-5.07Update_DEM-WP(C) Production O&amp;M 2009GRC Rebuttal_Electric Rev Req Model (2009 GRC) Revised 01-18-2010 3" xfId="6424"/>
    <cellStyle name="_DEM-WP(C) Costs not in AURORA 2007PCORC-5.07Update_DEM-WP(C) Production O&amp;M 2009GRC Rebuttal_Electric Rev Req Model (2009 GRC) Revised 01-18-2010 3 2" xfId="6425"/>
    <cellStyle name="_DEM-WP(C) Costs not in AURORA 2007PCORC-5.07Update_DEM-WP(C) Production O&amp;M 2009GRC Rebuttal_Electric Rev Req Model (2009 GRC) Revised 01-18-2010 3 2_Sheet3" xfId="6426"/>
    <cellStyle name="_DEM-WP(C) Costs not in AURORA 2007PCORC-5.07Update_DEM-WP(C) Production O&amp;M 2009GRC Rebuttal_Electric Rev Req Model (2009 GRC) Revised 01-18-2010 3_Sheet3" xfId="6427"/>
    <cellStyle name="_DEM-WP(C) Costs not in AURORA 2007PCORC-5.07Update_DEM-WP(C) Production O&amp;M 2009GRC Rebuttal_Electric Rev Req Model (2009 GRC) Revised 01-18-2010 4" xfId="6428"/>
    <cellStyle name="_DEM-WP(C) Costs not in AURORA 2007PCORC-5.07Update_DEM-WP(C) Production O&amp;M 2009GRC Rebuttal_Electric Rev Req Model (2009 GRC) Revised 01-18-2010 4_Sheet3" xfId="6429"/>
    <cellStyle name="_DEM-WP(C) Costs not in AURORA 2007PCORC-5.07Update_DEM-WP(C) Production O&amp;M 2009GRC Rebuttal_Electric Rev Req Model (2009 GRC) Revised 01-18-2010_DEM-WP(C) ENERG10C--ctn Mid-C_042010 2010GRC" xfId="6430"/>
    <cellStyle name="_DEM-WP(C) Costs not in AURORA 2007PCORC-5.07Update_DEM-WP(C) Production O&amp;M 2009GRC Rebuttal_Electric Rev Req Model (2009 GRC) Revised 01-18-2010_DEM-WP(C) ENERG10C--ctn Mid-C_042010 2010GRC 2" xfId="6431"/>
    <cellStyle name="_DEM-WP(C) Costs not in AURORA 2007PCORC-5.07Update_DEM-WP(C) Production O&amp;M 2009GRC Rebuttal_Electric Rev Req Model (2009 GRC) Revised 01-18-2010_DEM-WP(C) ENERG10C--ctn Mid-C_042010 2010GRC 2_Sheet3" xfId="6432"/>
    <cellStyle name="_DEM-WP(C) Costs not in AURORA 2007PCORC-5.07Update_DEM-WP(C) Production O&amp;M 2009GRC Rebuttal_Electric Rev Req Model (2009 GRC) Revised 01-18-2010_DEM-WP(C) ENERG10C--ctn Mid-C_042010 2010GRC_Sheet3" xfId="6433"/>
    <cellStyle name="_DEM-WP(C) Costs not in AURORA 2007PCORC-5.07Update_DEM-WP(C) Production O&amp;M 2009GRC Rebuttal_Electric Rev Req Model (2009 GRC) Revised 01-18-2010_Sheet3" xfId="6434"/>
    <cellStyle name="_DEM-WP(C) Costs not in AURORA 2007PCORC-5.07Update_DEM-WP(C) Production O&amp;M 2009GRC Rebuttal_Final Order Electric EXHIBIT A-1" xfId="6435"/>
    <cellStyle name="_DEM-WP(C) Costs not in AURORA 2007PCORC-5.07Update_DEM-WP(C) Production O&amp;M 2009GRC Rebuttal_Final Order Electric EXHIBIT A-1 2" xfId="6436"/>
    <cellStyle name="_DEM-WP(C) Costs not in AURORA 2007PCORC-5.07Update_DEM-WP(C) Production O&amp;M 2009GRC Rebuttal_Final Order Electric EXHIBIT A-1 2 2" xfId="6437"/>
    <cellStyle name="_DEM-WP(C) Costs not in AURORA 2007PCORC-5.07Update_DEM-WP(C) Production O&amp;M 2009GRC Rebuttal_Final Order Electric EXHIBIT A-1 2 2_Sheet3" xfId="6438"/>
    <cellStyle name="_DEM-WP(C) Costs not in AURORA 2007PCORC-5.07Update_DEM-WP(C) Production O&amp;M 2009GRC Rebuttal_Final Order Electric EXHIBIT A-1 2_Sheet3" xfId="6439"/>
    <cellStyle name="_DEM-WP(C) Costs not in AURORA 2007PCORC-5.07Update_DEM-WP(C) Production O&amp;M 2009GRC Rebuttal_Final Order Electric EXHIBIT A-1 3" xfId="6440"/>
    <cellStyle name="_DEM-WP(C) Costs not in AURORA 2007PCORC-5.07Update_DEM-WP(C) Production O&amp;M 2009GRC Rebuttal_Final Order Electric EXHIBIT A-1 3_Sheet3" xfId="6441"/>
    <cellStyle name="_DEM-WP(C) Costs not in AURORA 2007PCORC-5.07Update_DEM-WP(C) Production O&amp;M 2009GRC Rebuttal_Final Order Electric EXHIBIT A-1_Sheet3" xfId="6442"/>
    <cellStyle name="_DEM-WP(C) Costs not in AURORA 2007PCORC-5.07Update_DEM-WP(C) Production O&amp;M 2009GRC Rebuttal_Rebuttal Power Costs" xfId="6443"/>
    <cellStyle name="_DEM-WP(C) Costs not in AURORA 2007PCORC-5.07Update_DEM-WP(C) Production O&amp;M 2009GRC Rebuttal_Rebuttal Power Costs 2" xfId="6444"/>
    <cellStyle name="_DEM-WP(C) Costs not in AURORA 2007PCORC-5.07Update_DEM-WP(C) Production O&amp;M 2009GRC Rebuttal_Rebuttal Power Costs 2 2" xfId="6445"/>
    <cellStyle name="_DEM-WP(C) Costs not in AURORA 2007PCORC-5.07Update_DEM-WP(C) Production O&amp;M 2009GRC Rebuttal_Rebuttal Power Costs 2 2 2" xfId="6446"/>
    <cellStyle name="_DEM-WP(C) Costs not in AURORA 2007PCORC-5.07Update_DEM-WP(C) Production O&amp;M 2009GRC Rebuttal_Rebuttal Power Costs 2 2 2_Sheet3" xfId="6447"/>
    <cellStyle name="_DEM-WP(C) Costs not in AURORA 2007PCORC-5.07Update_DEM-WP(C) Production O&amp;M 2009GRC Rebuttal_Rebuttal Power Costs 2 2_Sheet3" xfId="6448"/>
    <cellStyle name="_DEM-WP(C) Costs not in AURORA 2007PCORC-5.07Update_DEM-WP(C) Production O&amp;M 2009GRC Rebuttal_Rebuttal Power Costs 2 3" xfId="6449"/>
    <cellStyle name="_DEM-WP(C) Costs not in AURORA 2007PCORC-5.07Update_DEM-WP(C) Production O&amp;M 2009GRC Rebuttal_Rebuttal Power Costs 2 3_Sheet3" xfId="6450"/>
    <cellStyle name="_DEM-WP(C) Costs not in AURORA 2007PCORC-5.07Update_DEM-WP(C) Production O&amp;M 2009GRC Rebuttal_Rebuttal Power Costs 2_Sheet3" xfId="6451"/>
    <cellStyle name="_DEM-WP(C) Costs not in AURORA 2007PCORC-5.07Update_DEM-WP(C) Production O&amp;M 2009GRC Rebuttal_Rebuttal Power Costs 3" xfId="6452"/>
    <cellStyle name="_DEM-WP(C) Costs not in AURORA 2007PCORC-5.07Update_DEM-WP(C) Production O&amp;M 2009GRC Rebuttal_Rebuttal Power Costs 3 2" xfId="6453"/>
    <cellStyle name="_DEM-WP(C) Costs not in AURORA 2007PCORC-5.07Update_DEM-WP(C) Production O&amp;M 2009GRC Rebuttal_Rebuttal Power Costs 3 2_Sheet3" xfId="6454"/>
    <cellStyle name="_DEM-WP(C) Costs not in AURORA 2007PCORC-5.07Update_DEM-WP(C) Production O&amp;M 2009GRC Rebuttal_Rebuttal Power Costs 3_Sheet3" xfId="6455"/>
    <cellStyle name="_DEM-WP(C) Costs not in AURORA 2007PCORC-5.07Update_DEM-WP(C) Production O&amp;M 2009GRC Rebuttal_Rebuttal Power Costs 4" xfId="6456"/>
    <cellStyle name="_DEM-WP(C) Costs not in AURORA 2007PCORC-5.07Update_DEM-WP(C) Production O&amp;M 2009GRC Rebuttal_Rebuttal Power Costs 4_Sheet3" xfId="6457"/>
    <cellStyle name="_DEM-WP(C) Costs not in AURORA 2007PCORC-5.07Update_DEM-WP(C) Production O&amp;M 2009GRC Rebuttal_Rebuttal Power Costs_Adj Bench DR 3 for Initial Briefs (Electric)" xfId="6458"/>
    <cellStyle name="_DEM-WP(C) Costs not in AURORA 2007PCORC-5.07Update_DEM-WP(C) Production O&amp;M 2009GRC Rebuttal_Rebuttal Power Costs_Adj Bench DR 3 for Initial Briefs (Electric) 2" xfId="6459"/>
    <cellStyle name="_DEM-WP(C) Costs not in AURORA 2007PCORC-5.07Update_DEM-WP(C) Production O&amp;M 2009GRC Rebuttal_Rebuttal Power Costs_Adj Bench DR 3 for Initial Briefs (Electric) 2 2" xfId="6460"/>
    <cellStyle name="_DEM-WP(C) Costs not in AURORA 2007PCORC-5.07Update_DEM-WP(C) Production O&amp;M 2009GRC Rebuttal_Rebuttal Power Costs_Adj Bench DR 3 for Initial Briefs (Electric) 2 2 2" xfId="6461"/>
    <cellStyle name="_DEM-WP(C) Costs not in AURORA 2007PCORC-5.07Update_DEM-WP(C) Production O&amp;M 2009GRC Rebuttal_Rebuttal Power Costs_Adj Bench DR 3 for Initial Briefs (Electric) 2 2 2_Sheet3" xfId="6462"/>
    <cellStyle name="_DEM-WP(C) Costs not in AURORA 2007PCORC-5.07Update_DEM-WP(C) Production O&amp;M 2009GRC Rebuttal_Rebuttal Power Costs_Adj Bench DR 3 for Initial Briefs (Electric) 2 2_Sheet3" xfId="6463"/>
    <cellStyle name="_DEM-WP(C) Costs not in AURORA 2007PCORC-5.07Update_DEM-WP(C) Production O&amp;M 2009GRC Rebuttal_Rebuttal Power Costs_Adj Bench DR 3 for Initial Briefs (Electric) 2 3" xfId="6464"/>
    <cellStyle name="_DEM-WP(C) Costs not in AURORA 2007PCORC-5.07Update_DEM-WP(C) Production O&amp;M 2009GRC Rebuttal_Rebuttal Power Costs_Adj Bench DR 3 for Initial Briefs (Electric) 2 3_Sheet3" xfId="6465"/>
    <cellStyle name="_DEM-WP(C) Costs not in AURORA 2007PCORC-5.07Update_DEM-WP(C) Production O&amp;M 2009GRC Rebuttal_Rebuttal Power Costs_Adj Bench DR 3 for Initial Briefs (Electric) 2_Sheet3" xfId="6466"/>
    <cellStyle name="_DEM-WP(C) Costs not in AURORA 2007PCORC-5.07Update_DEM-WP(C) Production O&amp;M 2009GRC Rebuttal_Rebuttal Power Costs_Adj Bench DR 3 for Initial Briefs (Electric) 3" xfId="6467"/>
    <cellStyle name="_DEM-WP(C) Costs not in AURORA 2007PCORC-5.07Update_DEM-WP(C) Production O&amp;M 2009GRC Rebuttal_Rebuttal Power Costs_Adj Bench DR 3 for Initial Briefs (Electric) 3 2" xfId="6468"/>
    <cellStyle name="_DEM-WP(C) Costs not in AURORA 2007PCORC-5.07Update_DEM-WP(C) Production O&amp;M 2009GRC Rebuttal_Rebuttal Power Costs_Adj Bench DR 3 for Initial Briefs (Electric) 3 2_Sheet3" xfId="6469"/>
    <cellStyle name="_DEM-WP(C) Costs not in AURORA 2007PCORC-5.07Update_DEM-WP(C) Production O&amp;M 2009GRC Rebuttal_Rebuttal Power Costs_Adj Bench DR 3 for Initial Briefs (Electric) 3_Sheet3" xfId="6470"/>
    <cellStyle name="_DEM-WP(C) Costs not in AURORA 2007PCORC-5.07Update_DEM-WP(C) Production O&amp;M 2009GRC Rebuttal_Rebuttal Power Costs_Adj Bench DR 3 for Initial Briefs (Electric) 4" xfId="6471"/>
    <cellStyle name="_DEM-WP(C) Costs not in AURORA 2007PCORC-5.07Update_DEM-WP(C) Production O&amp;M 2009GRC Rebuttal_Rebuttal Power Costs_Adj Bench DR 3 for Initial Briefs (Electric) 4_Sheet3" xfId="6472"/>
    <cellStyle name="_DEM-WP(C) Costs not in AURORA 2007PCORC-5.07Update_DEM-WP(C) Production O&amp;M 2009GRC Rebuttal_Rebuttal Power Costs_Adj Bench DR 3 for Initial Briefs (Electric)_DEM-WP(C) ENERG10C--ctn Mid-C_042010 2010GRC" xfId="6473"/>
    <cellStyle name="_DEM-WP(C) Costs not in AURORA 2007PCORC-5.07Update_DEM-WP(C) Production O&amp;M 2009GRC Rebuttal_Rebuttal Power Costs_Adj Bench DR 3 for Initial Briefs (Electric)_DEM-WP(C) ENERG10C--ctn Mid-C_042010 2010GRC 2" xfId="6474"/>
    <cellStyle name="_DEM-WP(C) Costs not in AURORA 2007PCORC-5.07Update_DEM-WP(C) Production O&amp;M 2009GRC Rebuttal_Rebuttal Power Costs_Adj Bench DR 3 for Initial Briefs (Electric)_DEM-WP(C) ENERG10C--ctn Mid-C_042010 2010GRC 2_Sheet3" xfId="6475"/>
    <cellStyle name="_DEM-WP(C) Costs not in AURORA 2007PCORC-5.07Update_DEM-WP(C) Production O&amp;M 2009GRC Rebuttal_Rebuttal Power Costs_Adj Bench DR 3 for Initial Briefs (Electric)_DEM-WP(C) ENERG10C--ctn Mid-C_042010 2010GRC_Sheet3" xfId="6476"/>
    <cellStyle name="_DEM-WP(C) Costs not in AURORA 2007PCORC-5.07Update_DEM-WP(C) Production O&amp;M 2009GRC Rebuttal_Rebuttal Power Costs_Adj Bench DR 3 for Initial Briefs (Electric)_Sheet3" xfId="6477"/>
    <cellStyle name="_DEM-WP(C) Costs not in AURORA 2007PCORC-5.07Update_DEM-WP(C) Production O&amp;M 2009GRC Rebuttal_Rebuttal Power Costs_DEM-WP(C) ENERG10C--ctn Mid-C_042010 2010GRC" xfId="6478"/>
    <cellStyle name="_DEM-WP(C) Costs not in AURORA 2007PCORC-5.07Update_DEM-WP(C) Production O&amp;M 2009GRC Rebuttal_Rebuttal Power Costs_DEM-WP(C) ENERG10C--ctn Mid-C_042010 2010GRC 2" xfId="6479"/>
    <cellStyle name="_DEM-WP(C) Costs not in AURORA 2007PCORC-5.07Update_DEM-WP(C) Production O&amp;M 2009GRC Rebuttal_Rebuttal Power Costs_DEM-WP(C) ENERG10C--ctn Mid-C_042010 2010GRC 2_Sheet3" xfId="6480"/>
    <cellStyle name="_DEM-WP(C) Costs not in AURORA 2007PCORC-5.07Update_DEM-WP(C) Production O&amp;M 2009GRC Rebuttal_Rebuttal Power Costs_DEM-WP(C) ENERG10C--ctn Mid-C_042010 2010GRC_Sheet3" xfId="6481"/>
    <cellStyle name="_DEM-WP(C) Costs not in AURORA 2007PCORC-5.07Update_DEM-WP(C) Production O&amp;M 2009GRC Rebuttal_Rebuttal Power Costs_Electric Rev Req Model (2009 GRC) Rebuttal" xfId="6482"/>
    <cellStyle name="_DEM-WP(C) Costs not in AURORA 2007PCORC-5.07Update_DEM-WP(C) Production O&amp;M 2009GRC Rebuttal_Rebuttal Power Costs_Electric Rev Req Model (2009 GRC) Rebuttal 2" xfId="6483"/>
    <cellStyle name="_DEM-WP(C) Costs not in AURORA 2007PCORC-5.07Update_DEM-WP(C) Production O&amp;M 2009GRC Rebuttal_Rebuttal Power Costs_Electric Rev Req Model (2009 GRC) Rebuttal 2 2" xfId="6484"/>
    <cellStyle name="_DEM-WP(C) Costs not in AURORA 2007PCORC-5.07Update_DEM-WP(C) Production O&amp;M 2009GRC Rebuttal_Rebuttal Power Costs_Electric Rev Req Model (2009 GRC) Rebuttal 2 2_Sheet3" xfId="6485"/>
    <cellStyle name="_DEM-WP(C) Costs not in AURORA 2007PCORC-5.07Update_DEM-WP(C) Production O&amp;M 2009GRC Rebuttal_Rebuttal Power Costs_Electric Rev Req Model (2009 GRC) Rebuttal 2_Sheet3" xfId="6486"/>
    <cellStyle name="_DEM-WP(C) Costs not in AURORA 2007PCORC-5.07Update_DEM-WP(C) Production O&amp;M 2009GRC Rebuttal_Rebuttal Power Costs_Electric Rev Req Model (2009 GRC) Rebuttal 3" xfId="6487"/>
    <cellStyle name="_DEM-WP(C) Costs not in AURORA 2007PCORC-5.07Update_DEM-WP(C) Production O&amp;M 2009GRC Rebuttal_Rebuttal Power Costs_Electric Rev Req Model (2009 GRC) Rebuttal 3_Sheet3" xfId="6488"/>
    <cellStyle name="_DEM-WP(C) Costs not in AURORA 2007PCORC-5.07Update_DEM-WP(C) Production O&amp;M 2009GRC Rebuttal_Rebuttal Power Costs_Electric Rev Req Model (2009 GRC) Rebuttal REmoval of New  WH Solar AdjustMI" xfId="6489"/>
    <cellStyle name="_DEM-WP(C) Costs not in AURORA 2007PCORC-5.07Update_DEM-WP(C) Production O&amp;M 2009GRC Rebuttal_Rebuttal Power Costs_Electric Rev Req Model (2009 GRC) Rebuttal REmoval of New  WH Solar AdjustMI 2" xfId="6490"/>
    <cellStyle name="_DEM-WP(C) Costs not in AURORA 2007PCORC-5.07Update_DEM-WP(C) Production O&amp;M 2009GRC Rebuttal_Rebuttal Power Costs_Electric Rev Req Model (2009 GRC) Rebuttal REmoval of New  WH Solar AdjustMI 2 2" xfId="6491"/>
    <cellStyle name="_DEM-WP(C) Costs not in AURORA 2007PCORC-5.07Update_DEM-WP(C) Production O&amp;M 2009GRC Rebuttal_Rebuttal Power Costs_Electric Rev Req Model (2009 GRC) Rebuttal REmoval of New  WH Solar AdjustMI 2 2 2" xfId="6492"/>
    <cellStyle name="_DEM-WP(C) Costs not in AURORA 2007PCORC-5.07Update_DEM-WP(C) Production O&amp;M 2009GRC Rebuttal_Rebuttal Power Costs_Electric Rev Req Model (2009 GRC) Rebuttal REmoval of New  WH Solar AdjustMI 2 2 2_Sheet3" xfId="6493"/>
    <cellStyle name="_DEM-WP(C) Costs not in AURORA 2007PCORC-5.07Update_DEM-WP(C) Production O&amp;M 2009GRC Rebuttal_Rebuttal Power Costs_Electric Rev Req Model (2009 GRC) Rebuttal REmoval of New  WH Solar AdjustMI 2 2_Sheet3" xfId="6494"/>
    <cellStyle name="_DEM-WP(C) Costs not in AURORA 2007PCORC-5.07Update_DEM-WP(C) Production O&amp;M 2009GRC Rebuttal_Rebuttal Power Costs_Electric Rev Req Model (2009 GRC) Rebuttal REmoval of New  WH Solar AdjustMI 2 3" xfId="6495"/>
    <cellStyle name="_DEM-WP(C) Costs not in AURORA 2007PCORC-5.07Update_DEM-WP(C) Production O&amp;M 2009GRC Rebuttal_Rebuttal Power Costs_Electric Rev Req Model (2009 GRC) Rebuttal REmoval of New  WH Solar AdjustMI 2 3_Sheet3" xfId="6496"/>
    <cellStyle name="_DEM-WP(C) Costs not in AURORA 2007PCORC-5.07Update_DEM-WP(C) Production O&amp;M 2009GRC Rebuttal_Rebuttal Power Costs_Electric Rev Req Model (2009 GRC) Rebuttal REmoval of New  WH Solar AdjustMI 2_Sheet3" xfId="6497"/>
    <cellStyle name="_DEM-WP(C) Costs not in AURORA 2007PCORC-5.07Update_DEM-WP(C) Production O&amp;M 2009GRC Rebuttal_Rebuttal Power Costs_Electric Rev Req Model (2009 GRC) Rebuttal REmoval of New  WH Solar AdjustMI 3" xfId="6498"/>
    <cellStyle name="_DEM-WP(C) Costs not in AURORA 2007PCORC-5.07Update_DEM-WP(C) Production O&amp;M 2009GRC Rebuttal_Rebuttal Power Costs_Electric Rev Req Model (2009 GRC) Rebuttal REmoval of New  WH Solar AdjustMI 3 2" xfId="6499"/>
    <cellStyle name="_DEM-WP(C) Costs not in AURORA 2007PCORC-5.07Update_DEM-WP(C) Production O&amp;M 2009GRC Rebuttal_Rebuttal Power Costs_Electric Rev Req Model (2009 GRC) Rebuttal REmoval of New  WH Solar AdjustMI 3 2_Sheet3" xfId="6500"/>
    <cellStyle name="_DEM-WP(C) Costs not in AURORA 2007PCORC-5.07Update_DEM-WP(C) Production O&amp;M 2009GRC Rebuttal_Rebuttal Power Costs_Electric Rev Req Model (2009 GRC) Rebuttal REmoval of New  WH Solar AdjustMI 3_Sheet3" xfId="6501"/>
    <cellStyle name="_DEM-WP(C) Costs not in AURORA 2007PCORC-5.07Update_DEM-WP(C) Production O&amp;M 2009GRC Rebuttal_Rebuttal Power Costs_Electric Rev Req Model (2009 GRC) Rebuttal REmoval of New  WH Solar AdjustMI 4" xfId="6502"/>
    <cellStyle name="_DEM-WP(C) Costs not in AURORA 2007PCORC-5.07Update_DEM-WP(C) Production O&amp;M 2009GRC Rebuttal_Rebuttal Power Costs_Electric Rev Req Model (2009 GRC) Rebuttal REmoval of New  WH Solar AdjustMI 4_Sheet3" xfId="6503"/>
    <cellStyle name="_DEM-WP(C) Costs not in AURORA 2007PCORC-5.07Update_DEM-WP(C) Production O&amp;M 2009GRC Rebuttal_Rebuttal Power Costs_Electric Rev Req Model (2009 GRC) Rebuttal REmoval of New  WH Solar AdjustMI_DEM-WP(C) ENERG10C--ctn Mid-C_042010 2010GRC" xfId="6504"/>
    <cellStyle name="_DEM-WP(C) Costs not in AURORA 2007PCORC-5.07Update_DEM-WP(C) Production O&amp;M 2009GRC Rebuttal_Rebuttal Power Costs_Electric Rev Req Model (2009 GRC) Rebuttal REmoval of New  WH Solar AdjustMI_DEM-WP(C) ENERG10C--ctn Mid-C_042010 2010GRC 2" xfId="6505"/>
    <cellStyle name="_DEM-WP(C) Costs not in AURORA 2007PCORC-5.07Update_DEM-WP(C) Production O&amp;M 2009GRC Rebuttal_Rebuttal Power Costs_Electric Rev Req Model (2009 GRC) Rebuttal REmoval of New  WH Solar AdjustMI_DEM-WP(C) ENERG10C--ctn Mid-C_042010 2010GRC 2_Sheet3" xfId="6506"/>
    <cellStyle name="_DEM-WP(C) Costs not in AURORA 2007PCORC-5.07Update_DEM-WP(C) Production O&amp;M 2009GRC Rebuttal_Rebuttal Power Costs_Electric Rev Req Model (2009 GRC) Rebuttal REmoval of New  WH Solar AdjustMI_DEM-WP(C) ENERG10C--ctn Mid-C_042010 2010GRC_Sheet3" xfId="6507"/>
    <cellStyle name="_DEM-WP(C) Costs not in AURORA 2007PCORC-5.07Update_DEM-WP(C) Production O&amp;M 2009GRC Rebuttal_Rebuttal Power Costs_Electric Rev Req Model (2009 GRC) Rebuttal REmoval of New  WH Solar AdjustMI_Sheet3" xfId="6508"/>
    <cellStyle name="_DEM-WP(C) Costs not in AURORA 2007PCORC-5.07Update_DEM-WP(C) Production O&amp;M 2009GRC Rebuttal_Rebuttal Power Costs_Electric Rev Req Model (2009 GRC) Rebuttal_Sheet3" xfId="6509"/>
    <cellStyle name="_DEM-WP(C) Costs not in AURORA 2007PCORC-5.07Update_DEM-WP(C) Production O&amp;M 2009GRC Rebuttal_Rebuttal Power Costs_Electric Rev Req Model (2009 GRC) Revised 01-18-2010" xfId="6510"/>
    <cellStyle name="_DEM-WP(C) Costs not in AURORA 2007PCORC-5.07Update_DEM-WP(C) Production O&amp;M 2009GRC Rebuttal_Rebuttal Power Costs_Electric Rev Req Model (2009 GRC) Revised 01-18-2010 2" xfId="6511"/>
    <cellStyle name="_DEM-WP(C) Costs not in AURORA 2007PCORC-5.07Update_DEM-WP(C) Production O&amp;M 2009GRC Rebuttal_Rebuttal Power Costs_Electric Rev Req Model (2009 GRC) Revised 01-18-2010 2 2" xfId="6512"/>
    <cellStyle name="_DEM-WP(C) Costs not in AURORA 2007PCORC-5.07Update_DEM-WP(C) Production O&amp;M 2009GRC Rebuttal_Rebuttal Power Costs_Electric Rev Req Model (2009 GRC) Revised 01-18-2010 2 2 2" xfId="6513"/>
    <cellStyle name="_DEM-WP(C) Costs not in AURORA 2007PCORC-5.07Update_DEM-WP(C) Production O&amp;M 2009GRC Rebuttal_Rebuttal Power Costs_Electric Rev Req Model (2009 GRC) Revised 01-18-2010 2 2 2_Sheet3" xfId="6514"/>
    <cellStyle name="_DEM-WP(C) Costs not in AURORA 2007PCORC-5.07Update_DEM-WP(C) Production O&amp;M 2009GRC Rebuttal_Rebuttal Power Costs_Electric Rev Req Model (2009 GRC) Revised 01-18-2010 2 2_Sheet3" xfId="6515"/>
    <cellStyle name="_DEM-WP(C) Costs not in AURORA 2007PCORC-5.07Update_DEM-WP(C) Production O&amp;M 2009GRC Rebuttal_Rebuttal Power Costs_Electric Rev Req Model (2009 GRC) Revised 01-18-2010 2 3" xfId="6516"/>
    <cellStyle name="_DEM-WP(C) Costs not in AURORA 2007PCORC-5.07Update_DEM-WP(C) Production O&amp;M 2009GRC Rebuttal_Rebuttal Power Costs_Electric Rev Req Model (2009 GRC) Revised 01-18-2010 2 3_Sheet3" xfId="6517"/>
    <cellStyle name="_DEM-WP(C) Costs not in AURORA 2007PCORC-5.07Update_DEM-WP(C) Production O&amp;M 2009GRC Rebuttal_Rebuttal Power Costs_Electric Rev Req Model (2009 GRC) Revised 01-18-2010 2_Sheet3" xfId="6518"/>
    <cellStyle name="_DEM-WP(C) Costs not in AURORA 2007PCORC-5.07Update_DEM-WP(C) Production O&amp;M 2009GRC Rebuttal_Rebuttal Power Costs_Electric Rev Req Model (2009 GRC) Revised 01-18-2010 3" xfId="6519"/>
    <cellStyle name="_DEM-WP(C) Costs not in AURORA 2007PCORC-5.07Update_DEM-WP(C) Production O&amp;M 2009GRC Rebuttal_Rebuttal Power Costs_Electric Rev Req Model (2009 GRC) Revised 01-18-2010 3 2" xfId="6520"/>
    <cellStyle name="_DEM-WP(C) Costs not in AURORA 2007PCORC-5.07Update_DEM-WP(C) Production O&amp;M 2009GRC Rebuttal_Rebuttal Power Costs_Electric Rev Req Model (2009 GRC) Revised 01-18-2010 3 2_Sheet3" xfId="6521"/>
    <cellStyle name="_DEM-WP(C) Costs not in AURORA 2007PCORC-5.07Update_DEM-WP(C) Production O&amp;M 2009GRC Rebuttal_Rebuttal Power Costs_Electric Rev Req Model (2009 GRC) Revised 01-18-2010 3_Sheet3" xfId="6522"/>
    <cellStyle name="_DEM-WP(C) Costs not in AURORA 2007PCORC-5.07Update_DEM-WP(C) Production O&amp;M 2009GRC Rebuttal_Rebuttal Power Costs_Electric Rev Req Model (2009 GRC) Revised 01-18-2010 4" xfId="6523"/>
    <cellStyle name="_DEM-WP(C) Costs not in AURORA 2007PCORC-5.07Update_DEM-WP(C) Production O&amp;M 2009GRC Rebuttal_Rebuttal Power Costs_Electric Rev Req Model (2009 GRC) Revised 01-18-2010 4_Sheet3" xfId="6524"/>
    <cellStyle name="_DEM-WP(C) Costs not in AURORA 2007PCORC-5.07Update_DEM-WP(C) Production O&amp;M 2009GRC Rebuttal_Rebuttal Power Costs_Electric Rev Req Model (2009 GRC) Revised 01-18-2010_DEM-WP(C) ENERG10C--ctn Mid-C_042010 2010GRC" xfId="6525"/>
    <cellStyle name="_DEM-WP(C) Costs not in AURORA 2007PCORC-5.07Update_DEM-WP(C) Production O&amp;M 2009GRC Rebuttal_Rebuttal Power Costs_Electric Rev Req Model (2009 GRC) Revised 01-18-2010_DEM-WP(C) ENERG10C--ctn Mid-C_042010 2010GRC 2" xfId="6526"/>
    <cellStyle name="_DEM-WP(C) Costs not in AURORA 2007PCORC-5.07Update_DEM-WP(C) Production O&amp;M 2009GRC Rebuttal_Rebuttal Power Costs_Electric Rev Req Model (2009 GRC) Revised 01-18-2010_DEM-WP(C) ENERG10C--ctn Mid-C_042010 2010GRC 2_Sheet3" xfId="6527"/>
    <cellStyle name="_DEM-WP(C) Costs not in AURORA 2007PCORC-5.07Update_DEM-WP(C) Production O&amp;M 2009GRC Rebuttal_Rebuttal Power Costs_Electric Rev Req Model (2009 GRC) Revised 01-18-2010_DEM-WP(C) ENERG10C--ctn Mid-C_042010 2010GRC_Sheet3" xfId="6528"/>
    <cellStyle name="_DEM-WP(C) Costs not in AURORA 2007PCORC-5.07Update_DEM-WP(C) Production O&amp;M 2009GRC Rebuttal_Rebuttal Power Costs_Electric Rev Req Model (2009 GRC) Revised 01-18-2010_Sheet3" xfId="6529"/>
    <cellStyle name="_DEM-WP(C) Costs not in AURORA 2007PCORC-5.07Update_DEM-WP(C) Production O&amp;M 2009GRC Rebuttal_Rebuttal Power Costs_Final Order Electric EXHIBIT A-1" xfId="6530"/>
    <cellStyle name="_DEM-WP(C) Costs not in AURORA 2007PCORC-5.07Update_DEM-WP(C) Production O&amp;M 2009GRC Rebuttal_Rebuttal Power Costs_Final Order Electric EXHIBIT A-1 2" xfId="6531"/>
    <cellStyle name="_DEM-WP(C) Costs not in AURORA 2007PCORC-5.07Update_DEM-WP(C) Production O&amp;M 2009GRC Rebuttal_Rebuttal Power Costs_Final Order Electric EXHIBIT A-1 2 2" xfId="6532"/>
    <cellStyle name="_DEM-WP(C) Costs not in AURORA 2007PCORC-5.07Update_DEM-WP(C) Production O&amp;M 2009GRC Rebuttal_Rebuttal Power Costs_Final Order Electric EXHIBIT A-1 2 2_Sheet3" xfId="6533"/>
    <cellStyle name="_DEM-WP(C) Costs not in AURORA 2007PCORC-5.07Update_DEM-WP(C) Production O&amp;M 2009GRC Rebuttal_Rebuttal Power Costs_Final Order Electric EXHIBIT A-1 2_Sheet3" xfId="6534"/>
    <cellStyle name="_DEM-WP(C) Costs not in AURORA 2007PCORC-5.07Update_DEM-WP(C) Production O&amp;M 2009GRC Rebuttal_Rebuttal Power Costs_Final Order Electric EXHIBIT A-1 3" xfId="6535"/>
    <cellStyle name="_DEM-WP(C) Costs not in AURORA 2007PCORC-5.07Update_DEM-WP(C) Production O&amp;M 2009GRC Rebuttal_Rebuttal Power Costs_Final Order Electric EXHIBIT A-1 3_Sheet3" xfId="6536"/>
    <cellStyle name="_DEM-WP(C) Costs not in AURORA 2007PCORC-5.07Update_DEM-WP(C) Production O&amp;M 2009GRC Rebuttal_Rebuttal Power Costs_Final Order Electric EXHIBIT A-1_Sheet3" xfId="6537"/>
    <cellStyle name="_DEM-WP(C) Costs not in AURORA 2007PCORC-5.07Update_DEM-WP(C) Production O&amp;M 2009GRC Rebuttal_Rebuttal Power Costs_Sheet3" xfId="6538"/>
    <cellStyle name="_DEM-WP(C) Costs not in AURORA 2007PCORC-5.07Update_DEM-WP(C) Production O&amp;M 2009GRC Rebuttal_Sheet3" xfId="6539"/>
    <cellStyle name="_DEM-WP(C) Costs not in AURORA 2007PCORC-5.07Update_DEM-WP(C) Production O&amp;M 2010GRC As-Filed" xfId="6540"/>
    <cellStyle name="_DEM-WP(C) Costs not in AURORA 2007PCORC-5.07Update_DEM-WP(C) Production O&amp;M 2010GRC As-Filed 2" xfId="6541"/>
    <cellStyle name="_DEM-WP(C) Costs not in AURORA 2007PCORC-5.07Update_DEM-WP(C) Production O&amp;M 2010GRC As-Filed 2 2" xfId="6542"/>
    <cellStyle name="_DEM-WP(C) Costs not in AURORA 2007PCORC-5.07Update_DEM-WP(C) Production O&amp;M 2010GRC As-Filed 2 2_Sheet3" xfId="6543"/>
    <cellStyle name="_DEM-WP(C) Costs not in AURORA 2007PCORC-5.07Update_DEM-WP(C) Production O&amp;M 2010GRC As-Filed 2 3" xfId="6544"/>
    <cellStyle name="_DEM-WP(C) Costs not in AURORA 2007PCORC-5.07Update_DEM-WP(C) Production O&amp;M 2010GRC As-Filed 2 3_Sheet3" xfId="6545"/>
    <cellStyle name="_DEM-WP(C) Costs not in AURORA 2007PCORC-5.07Update_DEM-WP(C) Production O&amp;M 2010GRC As-Filed 2_Sheet3" xfId="6546"/>
    <cellStyle name="_DEM-WP(C) Costs not in AURORA 2007PCORC-5.07Update_DEM-WP(C) Production O&amp;M 2010GRC As-Filed 3" xfId="6547"/>
    <cellStyle name="_DEM-WP(C) Costs not in AURORA 2007PCORC-5.07Update_DEM-WP(C) Production O&amp;M 2010GRC As-Filed 3 2" xfId="6548"/>
    <cellStyle name="_DEM-WP(C) Costs not in AURORA 2007PCORC-5.07Update_DEM-WP(C) Production O&amp;M 2010GRC As-Filed 3 2_Sheet3" xfId="6549"/>
    <cellStyle name="_DEM-WP(C) Costs not in AURORA 2007PCORC-5.07Update_DEM-WP(C) Production O&amp;M 2010GRC As-Filed 3_Sheet3" xfId="6550"/>
    <cellStyle name="_DEM-WP(C) Costs not in AURORA 2007PCORC-5.07Update_DEM-WP(C) Production O&amp;M 2010GRC As-Filed 4" xfId="6551"/>
    <cellStyle name="_DEM-WP(C) Costs not in AURORA 2007PCORC-5.07Update_DEM-WP(C) Production O&amp;M 2010GRC As-Filed 4 2" xfId="6552"/>
    <cellStyle name="_DEM-WP(C) Costs not in AURORA 2007PCORC-5.07Update_DEM-WP(C) Production O&amp;M 2010GRC As-Filed 4 2_Sheet3" xfId="6553"/>
    <cellStyle name="_DEM-WP(C) Costs not in AURORA 2007PCORC-5.07Update_DEM-WP(C) Production O&amp;M 2010GRC As-Filed 4_Sheet3" xfId="6554"/>
    <cellStyle name="_DEM-WP(C) Costs not in AURORA 2007PCORC-5.07Update_DEM-WP(C) Production O&amp;M 2010GRC As-Filed 5" xfId="6555"/>
    <cellStyle name="_DEM-WP(C) Costs not in AURORA 2007PCORC-5.07Update_DEM-WP(C) Production O&amp;M 2010GRC As-Filed 5 2" xfId="6556"/>
    <cellStyle name="_DEM-WP(C) Costs not in AURORA 2007PCORC-5.07Update_DEM-WP(C) Production O&amp;M 2010GRC As-Filed 5 2_Sheet3" xfId="6557"/>
    <cellStyle name="_DEM-WP(C) Costs not in AURORA 2007PCORC-5.07Update_DEM-WP(C) Production O&amp;M 2010GRC As-Filed 5_Sheet3" xfId="6558"/>
    <cellStyle name="_DEM-WP(C) Costs not in AURORA 2007PCORC-5.07Update_DEM-WP(C) Production O&amp;M 2010GRC As-Filed 6" xfId="6559"/>
    <cellStyle name="_DEM-WP(C) Costs not in AURORA 2007PCORC-5.07Update_DEM-WP(C) Production O&amp;M 2010GRC As-Filed 6 2" xfId="6560"/>
    <cellStyle name="_DEM-WP(C) Costs not in AURORA 2007PCORC-5.07Update_DEM-WP(C) Production O&amp;M 2010GRC As-Filed 6 2_Sheet3" xfId="6561"/>
    <cellStyle name="_DEM-WP(C) Costs not in AURORA 2007PCORC-5.07Update_DEM-WP(C) Production O&amp;M 2010GRC As-Filed 6_Sheet3" xfId="6562"/>
    <cellStyle name="_DEM-WP(C) Costs not in AURORA 2007PCORC-5.07Update_DEM-WP(C) Production O&amp;M 2010GRC As-Filed_Sheet3" xfId="6563"/>
    <cellStyle name="_DEM-WP(C) Costs not in AURORA 2007PCORC-5.07Update_Electric Rev Req Model (2009 GRC) " xfId="6564"/>
    <cellStyle name="_DEM-WP(C) Costs not in AURORA 2007PCORC-5.07Update_Electric Rev Req Model (2009 GRC)  2" xfId="6565"/>
    <cellStyle name="_DEM-WP(C) Costs not in AURORA 2007PCORC-5.07Update_Electric Rev Req Model (2009 GRC)  2 2" xfId="6566"/>
    <cellStyle name="_DEM-WP(C) Costs not in AURORA 2007PCORC-5.07Update_Electric Rev Req Model (2009 GRC)  2 2 2" xfId="6567"/>
    <cellStyle name="_DEM-WP(C) Costs not in AURORA 2007PCORC-5.07Update_Electric Rev Req Model (2009 GRC)  2 2 2_Sheet3" xfId="6568"/>
    <cellStyle name="_DEM-WP(C) Costs not in AURORA 2007PCORC-5.07Update_Electric Rev Req Model (2009 GRC)  2 2_Sheet3" xfId="6569"/>
    <cellStyle name="_DEM-WP(C) Costs not in AURORA 2007PCORC-5.07Update_Electric Rev Req Model (2009 GRC)  2 3" xfId="6570"/>
    <cellStyle name="_DEM-WP(C) Costs not in AURORA 2007PCORC-5.07Update_Electric Rev Req Model (2009 GRC)  2 3_Sheet3" xfId="6571"/>
    <cellStyle name="_DEM-WP(C) Costs not in AURORA 2007PCORC-5.07Update_Electric Rev Req Model (2009 GRC)  2_Sheet3" xfId="6572"/>
    <cellStyle name="_DEM-WP(C) Costs not in AURORA 2007PCORC-5.07Update_Electric Rev Req Model (2009 GRC)  3" xfId="6573"/>
    <cellStyle name="_DEM-WP(C) Costs not in AURORA 2007PCORC-5.07Update_Electric Rev Req Model (2009 GRC)  3 2" xfId="6574"/>
    <cellStyle name="_DEM-WP(C) Costs not in AURORA 2007PCORC-5.07Update_Electric Rev Req Model (2009 GRC)  3 2_Sheet3" xfId="6575"/>
    <cellStyle name="_DEM-WP(C) Costs not in AURORA 2007PCORC-5.07Update_Electric Rev Req Model (2009 GRC)  3_Sheet3" xfId="6576"/>
    <cellStyle name="_DEM-WP(C) Costs not in AURORA 2007PCORC-5.07Update_Electric Rev Req Model (2009 GRC)  4" xfId="6577"/>
    <cellStyle name="_DEM-WP(C) Costs not in AURORA 2007PCORC-5.07Update_Electric Rev Req Model (2009 GRC)  4_Sheet3" xfId="6578"/>
    <cellStyle name="_DEM-WP(C) Costs not in AURORA 2007PCORC-5.07Update_Electric Rev Req Model (2009 GRC) _DEM-WP(C) ENERG10C--ctn Mid-C_042010 2010GRC" xfId="6579"/>
    <cellStyle name="_DEM-WP(C) Costs not in AURORA 2007PCORC-5.07Update_Electric Rev Req Model (2009 GRC) _DEM-WP(C) ENERG10C--ctn Mid-C_042010 2010GRC 2" xfId="6580"/>
    <cellStyle name="_DEM-WP(C) Costs not in AURORA 2007PCORC-5.07Update_Electric Rev Req Model (2009 GRC) _DEM-WP(C) ENERG10C--ctn Mid-C_042010 2010GRC 2_Sheet3" xfId="6581"/>
    <cellStyle name="_DEM-WP(C) Costs not in AURORA 2007PCORC-5.07Update_Electric Rev Req Model (2009 GRC) _DEM-WP(C) ENERG10C--ctn Mid-C_042010 2010GRC_Sheet3" xfId="6582"/>
    <cellStyle name="_DEM-WP(C) Costs not in AURORA 2007PCORC-5.07Update_Electric Rev Req Model (2009 GRC) _Sheet3" xfId="6583"/>
    <cellStyle name="_DEM-WP(C) Costs not in AURORA 2007PCORC-5.07Update_Electric Rev Req Model (2009 GRC) Rebuttal" xfId="6584"/>
    <cellStyle name="_DEM-WP(C) Costs not in AURORA 2007PCORC-5.07Update_Electric Rev Req Model (2009 GRC) Rebuttal 2" xfId="6585"/>
    <cellStyle name="_DEM-WP(C) Costs not in AURORA 2007PCORC-5.07Update_Electric Rev Req Model (2009 GRC) Rebuttal 2 2" xfId="6586"/>
    <cellStyle name="_DEM-WP(C) Costs not in AURORA 2007PCORC-5.07Update_Electric Rev Req Model (2009 GRC) Rebuttal 2 2_Sheet3" xfId="6587"/>
    <cellStyle name="_DEM-WP(C) Costs not in AURORA 2007PCORC-5.07Update_Electric Rev Req Model (2009 GRC) Rebuttal 2_Sheet3" xfId="6588"/>
    <cellStyle name="_DEM-WP(C) Costs not in AURORA 2007PCORC-5.07Update_Electric Rev Req Model (2009 GRC) Rebuttal 3" xfId="6589"/>
    <cellStyle name="_DEM-WP(C) Costs not in AURORA 2007PCORC-5.07Update_Electric Rev Req Model (2009 GRC) Rebuttal 3_Sheet3" xfId="6590"/>
    <cellStyle name="_DEM-WP(C) Costs not in AURORA 2007PCORC-5.07Update_Electric Rev Req Model (2009 GRC) Rebuttal REmoval of New  WH Solar AdjustMI" xfId="6591"/>
    <cellStyle name="_DEM-WP(C) Costs not in AURORA 2007PCORC-5.07Update_Electric Rev Req Model (2009 GRC) Rebuttal REmoval of New  WH Solar AdjustMI 2" xfId="6592"/>
    <cellStyle name="_DEM-WP(C) Costs not in AURORA 2007PCORC-5.07Update_Electric Rev Req Model (2009 GRC) Rebuttal REmoval of New  WH Solar AdjustMI 2 2" xfId="6593"/>
    <cellStyle name="_DEM-WP(C) Costs not in AURORA 2007PCORC-5.07Update_Electric Rev Req Model (2009 GRC) Rebuttal REmoval of New  WH Solar AdjustMI 2 2 2" xfId="6594"/>
    <cellStyle name="_DEM-WP(C) Costs not in AURORA 2007PCORC-5.07Update_Electric Rev Req Model (2009 GRC) Rebuttal REmoval of New  WH Solar AdjustMI 2 2 2_Sheet3" xfId="6595"/>
    <cellStyle name="_DEM-WP(C) Costs not in AURORA 2007PCORC-5.07Update_Electric Rev Req Model (2009 GRC) Rebuttal REmoval of New  WH Solar AdjustMI 2 2_Sheet3" xfId="6596"/>
    <cellStyle name="_DEM-WP(C) Costs not in AURORA 2007PCORC-5.07Update_Electric Rev Req Model (2009 GRC) Rebuttal REmoval of New  WH Solar AdjustMI 2 3" xfId="6597"/>
    <cellStyle name="_DEM-WP(C) Costs not in AURORA 2007PCORC-5.07Update_Electric Rev Req Model (2009 GRC) Rebuttal REmoval of New  WH Solar AdjustMI 2 3_Sheet3" xfId="6598"/>
    <cellStyle name="_DEM-WP(C) Costs not in AURORA 2007PCORC-5.07Update_Electric Rev Req Model (2009 GRC) Rebuttal REmoval of New  WH Solar AdjustMI 2_Sheet3" xfId="6599"/>
    <cellStyle name="_DEM-WP(C) Costs not in AURORA 2007PCORC-5.07Update_Electric Rev Req Model (2009 GRC) Rebuttal REmoval of New  WH Solar AdjustMI 3" xfId="6600"/>
    <cellStyle name="_DEM-WP(C) Costs not in AURORA 2007PCORC-5.07Update_Electric Rev Req Model (2009 GRC) Rebuttal REmoval of New  WH Solar AdjustMI 3 2" xfId="6601"/>
    <cellStyle name="_DEM-WP(C) Costs not in AURORA 2007PCORC-5.07Update_Electric Rev Req Model (2009 GRC) Rebuttal REmoval of New  WH Solar AdjustMI 3 2_Sheet3" xfId="6602"/>
    <cellStyle name="_DEM-WP(C) Costs not in AURORA 2007PCORC-5.07Update_Electric Rev Req Model (2009 GRC) Rebuttal REmoval of New  WH Solar AdjustMI 3_Sheet3" xfId="6603"/>
    <cellStyle name="_DEM-WP(C) Costs not in AURORA 2007PCORC-5.07Update_Electric Rev Req Model (2009 GRC) Rebuttal REmoval of New  WH Solar AdjustMI 4" xfId="6604"/>
    <cellStyle name="_DEM-WP(C) Costs not in AURORA 2007PCORC-5.07Update_Electric Rev Req Model (2009 GRC) Rebuttal REmoval of New  WH Solar AdjustMI 4_Sheet3" xfId="6605"/>
    <cellStyle name="_DEM-WP(C) Costs not in AURORA 2007PCORC-5.07Update_Electric Rev Req Model (2009 GRC) Rebuttal REmoval of New  WH Solar AdjustMI_DEM-WP(C) ENERG10C--ctn Mid-C_042010 2010GRC" xfId="6606"/>
    <cellStyle name="_DEM-WP(C) Costs not in AURORA 2007PCORC-5.07Update_Electric Rev Req Model (2009 GRC) Rebuttal REmoval of New  WH Solar AdjustMI_DEM-WP(C) ENERG10C--ctn Mid-C_042010 2010GRC 2" xfId="6607"/>
    <cellStyle name="_DEM-WP(C) Costs not in AURORA 2007PCORC-5.07Update_Electric Rev Req Model (2009 GRC) Rebuttal REmoval of New  WH Solar AdjustMI_DEM-WP(C) ENERG10C--ctn Mid-C_042010 2010GRC 2_Sheet3" xfId="6608"/>
    <cellStyle name="_DEM-WP(C) Costs not in AURORA 2007PCORC-5.07Update_Electric Rev Req Model (2009 GRC) Rebuttal REmoval of New  WH Solar AdjustMI_DEM-WP(C) ENERG10C--ctn Mid-C_042010 2010GRC_Sheet3" xfId="6609"/>
    <cellStyle name="_DEM-WP(C) Costs not in AURORA 2007PCORC-5.07Update_Electric Rev Req Model (2009 GRC) Rebuttal REmoval of New  WH Solar AdjustMI_Sheet3" xfId="6610"/>
    <cellStyle name="_DEM-WP(C) Costs not in AURORA 2007PCORC-5.07Update_Electric Rev Req Model (2009 GRC) Rebuttal_Sheet3" xfId="6611"/>
    <cellStyle name="_DEM-WP(C) Costs not in AURORA 2007PCORC-5.07Update_Electric Rev Req Model (2009 GRC) Revised 01-18-2010" xfId="6612"/>
    <cellStyle name="_DEM-WP(C) Costs not in AURORA 2007PCORC-5.07Update_Electric Rev Req Model (2009 GRC) Revised 01-18-2010 2" xfId="6613"/>
    <cellStyle name="_DEM-WP(C) Costs not in AURORA 2007PCORC-5.07Update_Electric Rev Req Model (2009 GRC) Revised 01-18-2010 2 2" xfId="6614"/>
    <cellStyle name="_DEM-WP(C) Costs not in AURORA 2007PCORC-5.07Update_Electric Rev Req Model (2009 GRC) Revised 01-18-2010 2 2 2" xfId="6615"/>
    <cellStyle name="_DEM-WP(C) Costs not in AURORA 2007PCORC-5.07Update_Electric Rev Req Model (2009 GRC) Revised 01-18-2010 2 2 2_Sheet3" xfId="6616"/>
    <cellStyle name="_DEM-WP(C) Costs not in AURORA 2007PCORC-5.07Update_Electric Rev Req Model (2009 GRC) Revised 01-18-2010 2 2_Sheet3" xfId="6617"/>
    <cellStyle name="_DEM-WP(C) Costs not in AURORA 2007PCORC-5.07Update_Electric Rev Req Model (2009 GRC) Revised 01-18-2010 2 3" xfId="6618"/>
    <cellStyle name="_DEM-WP(C) Costs not in AURORA 2007PCORC-5.07Update_Electric Rev Req Model (2009 GRC) Revised 01-18-2010 2 3_Sheet3" xfId="6619"/>
    <cellStyle name="_DEM-WP(C) Costs not in AURORA 2007PCORC-5.07Update_Electric Rev Req Model (2009 GRC) Revised 01-18-2010 2_Sheet3" xfId="6620"/>
    <cellStyle name="_DEM-WP(C) Costs not in AURORA 2007PCORC-5.07Update_Electric Rev Req Model (2009 GRC) Revised 01-18-2010 3" xfId="6621"/>
    <cellStyle name="_DEM-WP(C) Costs not in AURORA 2007PCORC-5.07Update_Electric Rev Req Model (2009 GRC) Revised 01-18-2010 3 2" xfId="6622"/>
    <cellStyle name="_DEM-WP(C) Costs not in AURORA 2007PCORC-5.07Update_Electric Rev Req Model (2009 GRC) Revised 01-18-2010 3 2_Sheet3" xfId="6623"/>
    <cellStyle name="_DEM-WP(C) Costs not in AURORA 2007PCORC-5.07Update_Electric Rev Req Model (2009 GRC) Revised 01-18-2010 3_Sheet3" xfId="6624"/>
    <cellStyle name="_DEM-WP(C) Costs not in AURORA 2007PCORC-5.07Update_Electric Rev Req Model (2009 GRC) Revised 01-18-2010 4" xfId="6625"/>
    <cellStyle name="_DEM-WP(C) Costs not in AURORA 2007PCORC-5.07Update_Electric Rev Req Model (2009 GRC) Revised 01-18-2010 4_Sheet3" xfId="6626"/>
    <cellStyle name="_DEM-WP(C) Costs not in AURORA 2007PCORC-5.07Update_Electric Rev Req Model (2009 GRC) Revised 01-18-2010_DEM-WP(C) ENERG10C--ctn Mid-C_042010 2010GRC" xfId="6627"/>
    <cellStyle name="_DEM-WP(C) Costs not in AURORA 2007PCORC-5.07Update_Electric Rev Req Model (2009 GRC) Revised 01-18-2010_DEM-WP(C) ENERG10C--ctn Mid-C_042010 2010GRC 2" xfId="6628"/>
    <cellStyle name="_DEM-WP(C) Costs not in AURORA 2007PCORC-5.07Update_Electric Rev Req Model (2009 GRC) Revised 01-18-2010_DEM-WP(C) ENERG10C--ctn Mid-C_042010 2010GRC 2_Sheet3" xfId="6629"/>
    <cellStyle name="_DEM-WP(C) Costs not in AURORA 2007PCORC-5.07Update_Electric Rev Req Model (2009 GRC) Revised 01-18-2010_DEM-WP(C) ENERG10C--ctn Mid-C_042010 2010GRC_Sheet3" xfId="6630"/>
    <cellStyle name="_DEM-WP(C) Costs not in AURORA 2007PCORC-5.07Update_Electric Rev Req Model (2009 GRC) Revised 01-18-2010_Sheet3" xfId="6631"/>
    <cellStyle name="_DEM-WP(C) Costs not in AURORA 2007PCORC-5.07Update_Electric Rev Req Model (2010 GRC)" xfId="6632"/>
    <cellStyle name="_DEM-WP(C) Costs not in AURORA 2007PCORC-5.07Update_Electric Rev Req Model (2010 GRC) 2" xfId="6633"/>
    <cellStyle name="_DEM-WP(C) Costs not in AURORA 2007PCORC-5.07Update_Electric Rev Req Model (2010 GRC) 2_Sheet3" xfId="6634"/>
    <cellStyle name="_DEM-WP(C) Costs not in AURORA 2007PCORC-5.07Update_Electric Rev Req Model (2010 GRC) SF" xfId="6635"/>
    <cellStyle name="_DEM-WP(C) Costs not in AURORA 2007PCORC-5.07Update_Electric Rev Req Model (2010 GRC) SF 2" xfId="6636"/>
    <cellStyle name="_DEM-WP(C) Costs not in AURORA 2007PCORC-5.07Update_Electric Rev Req Model (2010 GRC) SF 2_Sheet3" xfId="6637"/>
    <cellStyle name="_DEM-WP(C) Costs not in AURORA 2007PCORC-5.07Update_Electric Rev Req Model (2010 GRC) SF_Sheet3" xfId="6638"/>
    <cellStyle name="_DEM-WP(C) Costs not in AURORA 2007PCORC-5.07Update_Electric Rev Req Model (2010 GRC)_Sheet3" xfId="6639"/>
    <cellStyle name="_DEM-WP(C) Costs not in AURORA 2007PCORC-5.07Update_Final Order Electric EXHIBIT A-1" xfId="6640"/>
    <cellStyle name="_DEM-WP(C) Costs not in AURORA 2007PCORC-5.07Update_Final Order Electric EXHIBIT A-1 2" xfId="6641"/>
    <cellStyle name="_DEM-WP(C) Costs not in AURORA 2007PCORC-5.07Update_Final Order Electric EXHIBIT A-1 2 2" xfId="6642"/>
    <cellStyle name="_DEM-WP(C) Costs not in AURORA 2007PCORC-5.07Update_Final Order Electric EXHIBIT A-1 2 2_Sheet3" xfId="6643"/>
    <cellStyle name="_DEM-WP(C) Costs not in AURORA 2007PCORC-5.07Update_Final Order Electric EXHIBIT A-1 2_Sheet3" xfId="6644"/>
    <cellStyle name="_DEM-WP(C) Costs not in AURORA 2007PCORC-5.07Update_Final Order Electric EXHIBIT A-1 3" xfId="6645"/>
    <cellStyle name="_DEM-WP(C) Costs not in AURORA 2007PCORC-5.07Update_Final Order Electric EXHIBIT A-1 3_Sheet3" xfId="6646"/>
    <cellStyle name="_DEM-WP(C) Costs not in AURORA 2007PCORC-5.07Update_Final Order Electric EXHIBIT A-1_Sheet3" xfId="6647"/>
    <cellStyle name="_DEM-WP(C) Costs not in AURORA 2007PCORC-5.07Update_NIM Summary" xfId="6648"/>
    <cellStyle name="_DEM-WP(C) Costs not in AURORA 2007PCORC-5.07Update_NIM Summary 09GRC" xfId="6649"/>
    <cellStyle name="_DEM-WP(C) Costs not in AURORA 2007PCORC-5.07Update_NIM Summary 09GRC 2" xfId="6650"/>
    <cellStyle name="_DEM-WP(C) Costs not in AURORA 2007PCORC-5.07Update_NIM Summary 09GRC 2 2" xfId="6651"/>
    <cellStyle name="_DEM-WP(C) Costs not in AURORA 2007PCORC-5.07Update_NIM Summary 09GRC 2 2 2" xfId="6652"/>
    <cellStyle name="_DEM-WP(C) Costs not in AURORA 2007PCORC-5.07Update_NIM Summary 09GRC 2 2 2_Sheet3" xfId="6653"/>
    <cellStyle name="_DEM-WP(C) Costs not in AURORA 2007PCORC-5.07Update_NIM Summary 09GRC 2 2_Sheet3" xfId="6654"/>
    <cellStyle name="_DEM-WP(C) Costs not in AURORA 2007PCORC-5.07Update_NIM Summary 09GRC 2 3" xfId="6655"/>
    <cellStyle name="_DEM-WP(C) Costs not in AURORA 2007PCORC-5.07Update_NIM Summary 09GRC 2 3_Sheet3" xfId="6656"/>
    <cellStyle name="_DEM-WP(C) Costs not in AURORA 2007PCORC-5.07Update_NIM Summary 09GRC 2_Sheet3" xfId="6657"/>
    <cellStyle name="_DEM-WP(C) Costs not in AURORA 2007PCORC-5.07Update_NIM Summary 09GRC 3" xfId="6658"/>
    <cellStyle name="_DEM-WP(C) Costs not in AURORA 2007PCORC-5.07Update_NIM Summary 09GRC 3 2" xfId="6659"/>
    <cellStyle name="_DEM-WP(C) Costs not in AURORA 2007PCORC-5.07Update_NIM Summary 09GRC 3 2_Sheet3" xfId="6660"/>
    <cellStyle name="_DEM-WP(C) Costs not in AURORA 2007PCORC-5.07Update_NIM Summary 09GRC 3_Sheet3" xfId="6661"/>
    <cellStyle name="_DEM-WP(C) Costs not in AURORA 2007PCORC-5.07Update_NIM Summary 09GRC 4" xfId="6662"/>
    <cellStyle name="_DEM-WP(C) Costs not in AURORA 2007PCORC-5.07Update_NIM Summary 09GRC 4_Sheet3" xfId="6663"/>
    <cellStyle name="_DEM-WP(C) Costs not in AURORA 2007PCORC-5.07Update_NIM Summary 09GRC_DEM-WP(C) ENERG10C--ctn Mid-C_042010 2010GRC" xfId="6664"/>
    <cellStyle name="_DEM-WP(C) Costs not in AURORA 2007PCORC-5.07Update_NIM Summary 09GRC_DEM-WP(C) ENERG10C--ctn Mid-C_042010 2010GRC 2" xfId="6665"/>
    <cellStyle name="_DEM-WP(C) Costs not in AURORA 2007PCORC-5.07Update_NIM Summary 09GRC_DEM-WP(C) ENERG10C--ctn Mid-C_042010 2010GRC 2_Sheet3" xfId="6666"/>
    <cellStyle name="_DEM-WP(C) Costs not in AURORA 2007PCORC-5.07Update_NIM Summary 09GRC_DEM-WP(C) ENERG10C--ctn Mid-C_042010 2010GRC_Sheet3" xfId="6667"/>
    <cellStyle name="_DEM-WP(C) Costs not in AURORA 2007PCORC-5.07Update_NIM Summary 09GRC_NIM Summary" xfId="6668"/>
    <cellStyle name="_DEM-WP(C) Costs not in AURORA 2007PCORC-5.07Update_NIM Summary 09GRC_NIM Summary 2" xfId="6669"/>
    <cellStyle name="_DEM-WP(C) Costs not in AURORA 2007PCORC-5.07Update_NIM Summary 09GRC_NIM Summary 2 2" xfId="6670"/>
    <cellStyle name="_DEM-WP(C) Costs not in AURORA 2007PCORC-5.07Update_NIM Summary 09GRC_NIM Summary 2 2 2" xfId="6671"/>
    <cellStyle name="_DEM-WP(C) Costs not in AURORA 2007PCORC-5.07Update_NIM Summary 09GRC_NIM Summary 2 2 2_Sheet3" xfId="6672"/>
    <cellStyle name="_DEM-WP(C) Costs not in AURORA 2007PCORC-5.07Update_NIM Summary 09GRC_NIM Summary 2 2_Sheet3" xfId="6673"/>
    <cellStyle name="_DEM-WP(C) Costs not in AURORA 2007PCORC-5.07Update_NIM Summary 09GRC_NIM Summary 2 3" xfId="6674"/>
    <cellStyle name="_DEM-WP(C) Costs not in AURORA 2007PCORC-5.07Update_NIM Summary 09GRC_NIM Summary 2 3_Sheet3" xfId="6675"/>
    <cellStyle name="_DEM-WP(C) Costs not in AURORA 2007PCORC-5.07Update_NIM Summary 09GRC_NIM Summary 2_Sheet3" xfId="6676"/>
    <cellStyle name="_DEM-WP(C) Costs not in AURORA 2007PCORC-5.07Update_NIM Summary 09GRC_NIM Summary 3" xfId="6677"/>
    <cellStyle name="_DEM-WP(C) Costs not in AURORA 2007PCORC-5.07Update_NIM Summary 09GRC_NIM Summary 3 2" xfId="6678"/>
    <cellStyle name="_DEM-WP(C) Costs not in AURORA 2007PCORC-5.07Update_NIM Summary 09GRC_NIM Summary 3 2_Sheet3" xfId="6679"/>
    <cellStyle name="_DEM-WP(C) Costs not in AURORA 2007PCORC-5.07Update_NIM Summary 09GRC_NIM Summary 3_Sheet3" xfId="6680"/>
    <cellStyle name="_DEM-WP(C) Costs not in AURORA 2007PCORC-5.07Update_NIM Summary 09GRC_NIM Summary 4" xfId="6681"/>
    <cellStyle name="_DEM-WP(C) Costs not in AURORA 2007PCORC-5.07Update_NIM Summary 09GRC_NIM Summary 4_Sheet3" xfId="6682"/>
    <cellStyle name="_DEM-WP(C) Costs not in AURORA 2007PCORC-5.07Update_NIM Summary 09GRC_NIM Summary_DEM-WP(C) ENERG10C--ctn Mid-C_042010 2010GRC" xfId="6683"/>
    <cellStyle name="_DEM-WP(C) Costs not in AURORA 2007PCORC-5.07Update_NIM Summary 09GRC_NIM Summary_DEM-WP(C) ENERG10C--ctn Mid-C_042010 2010GRC 2" xfId="6684"/>
    <cellStyle name="_DEM-WP(C) Costs not in AURORA 2007PCORC-5.07Update_NIM Summary 09GRC_NIM Summary_DEM-WP(C) ENERG10C--ctn Mid-C_042010 2010GRC 2_Sheet3" xfId="6685"/>
    <cellStyle name="_DEM-WP(C) Costs not in AURORA 2007PCORC-5.07Update_NIM Summary 09GRC_NIM Summary_DEM-WP(C) ENERG10C--ctn Mid-C_042010 2010GRC_Sheet3" xfId="6686"/>
    <cellStyle name="_DEM-WP(C) Costs not in AURORA 2007PCORC-5.07Update_NIM Summary 09GRC_NIM Summary_Sheet3" xfId="6687"/>
    <cellStyle name="_DEM-WP(C) Costs not in AURORA 2007PCORC-5.07Update_NIM Summary 09GRC_Sheet3" xfId="6688"/>
    <cellStyle name="_DEM-WP(C) Costs not in AURORA 2007PCORC-5.07Update_NIM Summary 10" xfId="6689"/>
    <cellStyle name="_DEM-WP(C) Costs not in AURORA 2007PCORC-5.07Update_NIM Summary 10 2" xfId="6690"/>
    <cellStyle name="_DEM-WP(C) Costs not in AURORA 2007PCORC-5.07Update_NIM Summary 10 2_Sheet3" xfId="6691"/>
    <cellStyle name="_DEM-WP(C) Costs not in AURORA 2007PCORC-5.07Update_NIM Summary 10_Sheet3" xfId="6692"/>
    <cellStyle name="_DEM-WP(C) Costs not in AURORA 2007PCORC-5.07Update_NIM Summary 11" xfId="6693"/>
    <cellStyle name="_DEM-WP(C) Costs not in AURORA 2007PCORC-5.07Update_NIM Summary 11 2" xfId="6694"/>
    <cellStyle name="_DEM-WP(C) Costs not in AURORA 2007PCORC-5.07Update_NIM Summary 11 2_Sheet3" xfId="6695"/>
    <cellStyle name="_DEM-WP(C) Costs not in AURORA 2007PCORC-5.07Update_NIM Summary 11_Sheet3" xfId="6696"/>
    <cellStyle name="_DEM-WP(C) Costs not in AURORA 2007PCORC-5.07Update_NIM Summary 12" xfId="6697"/>
    <cellStyle name="_DEM-WP(C) Costs not in AURORA 2007PCORC-5.07Update_NIM Summary 12 2" xfId="6698"/>
    <cellStyle name="_DEM-WP(C) Costs not in AURORA 2007PCORC-5.07Update_NIM Summary 12 2_Sheet3" xfId="6699"/>
    <cellStyle name="_DEM-WP(C) Costs not in AURORA 2007PCORC-5.07Update_NIM Summary 12_Sheet3" xfId="6700"/>
    <cellStyle name="_DEM-WP(C) Costs not in AURORA 2007PCORC-5.07Update_NIM Summary 13" xfId="6701"/>
    <cellStyle name="_DEM-WP(C) Costs not in AURORA 2007PCORC-5.07Update_NIM Summary 13 2" xfId="6702"/>
    <cellStyle name="_DEM-WP(C) Costs not in AURORA 2007PCORC-5.07Update_NIM Summary 13 2_Sheet3" xfId="6703"/>
    <cellStyle name="_DEM-WP(C) Costs not in AURORA 2007PCORC-5.07Update_NIM Summary 13_Sheet3" xfId="6704"/>
    <cellStyle name="_DEM-WP(C) Costs not in AURORA 2007PCORC-5.07Update_NIM Summary 14" xfId="6705"/>
    <cellStyle name="_DEM-WP(C) Costs not in AURORA 2007PCORC-5.07Update_NIM Summary 14 2" xfId="6706"/>
    <cellStyle name="_DEM-WP(C) Costs not in AURORA 2007PCORC-5.07Update_NIM Summary 14 2_Sheet3" xfId="6707"/>
    <cellStyle name="_DEM-WP(C) Costs not in AURORA 2007PCORC-5.07Update_NIM Summary 14_Sheet3" xfId="6708"/>
    <cellStyle name="_DEM-WP(C) Costs not in AURORA 2007PCORC-5.07Update_NIM Summary 15" xfId="6709"/>
    <cellStyle name="_DEM-WP(C) Costs not in AURORA 2007PCORC-5.07Update_NIM Summary 15 2" xfId="6710"/>
    <cellStyle name="_DEM-WP(C) Costs not in AURORA 2007PCORC-5.07Update_NIM Summary 15 2_Sheet3" xfId="6711"/>
    <cellStyle name="_DEM-WP(C) Costs not in AURORA 2007PCORC-5.07Update_NIM Summary 15_Sheet3" xfId="6712"/>
    <cellStyle name="_DEM-WP(C) Costs not in AURORA 2007PCORC-5.07Update_NIM Summary 16" xfId="6713"/>
    <cellStyle name="_DEM-WP(C) Costs not in AURORA 2007PCORC-5.07Update_NIM Summary 16 2" xfId="6714"/>
    <cellStyle name="_DEM-WP(C) Costs not in AURORA 2007PCORC-5.07Update_NIM Summary 16 2_Sheet3" xfId="6715"/>
    <cellStyle name="_DEM-WP(C) Costs not in AURORA 2007PCORC-5.07Update_NIM Summary 16_Sheet3" xfId="6716"/>
    <cellStyle name="_DEM-WP(C) Costs not in AURORA 2007PCORC-5.07Update_NIM Summary 17" xfId="6717"/>
    <cellStyle name="_DEM-WP(C) Costs not in AURORA 2007PCORC-5.07Update_NIM Summary 17 2" xfId="6718"/>
    <cellStyle name="_DEM-WP(C) Costs not in AURORA 2007PCORC-5.07Update_NIM Summary 17 2_Sheet3" xfId="6719"/>
    <cellStyle name="_DEM-WP(C) Costs not in AURORA 2007PCORC-5.07Update_NIM Summary 17_Sheet3" xfId="6720"/>
    <cellStyle name="_DEM-WP(C) Costs not in AURORA 2007PCORC-5.07Update_NIM Summary 18" xfId="6721"/>
    <cellStyle name="_DEM-WP(C) Costs not in AURORA 2007PCORC-5.07Update_NIM Summary 18 2" xfId="6722"/>
    <cellStyle name="_DEM-WP(C) Costs not in AURORA 2007PCORC-5.07Update_NIM Summary 18 2_Sheet3" xfId="6723"/>
    <cellStyle name="_DEM-WP(C) Costs not in AURORA 2007PCORC-5.07Update_NIM Summary 18_Sheet3" xfId="6724"/>
    <cellStyle name="_DEM-WP(C) Costs not in AURORA 2007PCORC-5.07Update_NIM Summary 19" xfId="6725"/>
    <cellStyle name="_DEM-WP(C) Costs not in AURORA 2007PCORC-5.07Update_NIM Summary 19 2" xfId="6726"/>
    <cellStyle name="_DEM-WP(C) Costs not in AURORA 2007PCORC-5.07Update_NIM Summary 19 2_Sheet3" xfId="6727"/>
    <cellStyle name="_DEM-WP(C) Costs not in AURORA 2007PCORC-5.07Update_NIM Summary 19_Sheet3" xfId="6728"/>
    <cellStyle name="_DEM-WP(C) Costs not in AURORA 2007PCORC-5.07Update_NIM Summary 2" xfId="6729"/>
    <cellStyle name="_DEM-WP(C) Costs not in AURORA 2007PCORC-5.07Update_NIM Summary 2 2" xfId="6730"/>
    <cellStyle name="_DEM-WP(C) Costs not in AURORA 2007PCORC-5.07Update_NIM Summary 2 2 2" xfId="6731"/>
    <cellStyle name="_DEM-WP(C) Costs not in AURORA 2007PCORC-5.07Update_NIM Summary 2 2 2_Sheet3" xfId="6732"/>
    <cellStyle name="_DEM-WP(C) Costs not in AURORA 2007PCORC-5.07Update_NIM Summary 2 2_Sheet3" xfId="6733"/>
    <cellStyle name="_DEM-WP(C) Costs not in AURORA 2007PCORC-5.07Update_NIM Summary 2 3" xfId="6734"/>
    <cellStyle name="_DEM-WP(C) Costs not in AURORA 2007PCORC-5.07Update_NIM Summary 2 3_Sheet3" xfId="6735"/>
    <cellStyle name="_DEM-WP(C) Costs not in AURORA 2007PCORC-5.07Update_NIM Summary 2_Sheet3" xfId="6736"/>
    <cellStyle name="_DEM-WP(C) Costs not in AURORA 2007PCORC-5.07Update_NIM Summary 20" xfId="6737"/>
    <cellStyle name="_DEM-WP(C) Costs not in AURORA 2007PCORC-5.07Update_NIM Summary 20 2" xfId="6738"/>
    <cellStyle name="_DEM-WP(C) Costs not in AURORA 2007PCORC-5.07Update_NIM Summary 20 2_Sheet3" xfId="6739"/>
    <cellStyle name="_DEM-WP(C) Costs not in AURORA 2007PCORC-5.07Update_NIM Summary 20_Sheet3" xfId="6740"/>
    <cellStyle name="_DEM-WP(C) Costs not in AURORA 2007PCORC-5.07Update_NIM Summary 21" xfId="6741"/>
    <cellStyle name="_DEM-WP(C) Costs not in AURORA 2007PCORC-5.07Update_NIM Summary 21 2" xfId="6742"/>
    <cellStyle name="_DEM-WP(C) Costs not in AURORA 2007PCORC-5.07Update_NIM Summary 21 2_Sheet3" xfId="6743"/>
    <cellStyle name="_DEM-WP(C) Costs not in AURORA 2007PCORC-5.07Update_NIM Summary 21_Sheet3" xfId="6744"/>
    <cellStyle name="_DEM-WP(C) Costs not in AURORA 2007PCORC-5.07Update_NIM Summary 22" xfId="6745"/>
    <cellStyle name="_DEM-WP(C) Costs not in AURORA 2007PCORC-5.07Update_NIM Summary 22 2" xfId="6746"/>
    <cellStyle name="_DEM-WP(C) Costs not in AURORA 2007PCORC-5.07Update_NIM Summary 22 2_Sheet3" xfId="6747"/>
    <cellStyle name="_DEM-WP(C) Costs not in AURORA 2007PCORC-5.07Update_NIM Summary 22_Sheet3" xfId="6748"/>
    <cellStyle name="_DEM-WP(C) Costs not in AURORA 2007PCORC-5.07Update_NIM Summary 23" xfId="6749"/>
    <cellStyle name="_DEM-WP(C) Costs not in AURORA 2007PCORC-5.07Update_NIM Summary 23 2" xfId="6750"/>
    <cellStyle name="_DEM-WP(C) Costs not in AURORA 2007PCORC-5.07Update_NIM Summary 23 2_Sheet3" xfId="6751"/>
    <cellStyle name="_DEM-WP(C) Costs not in AURORA 2007PCORC-5.07Update_NIM Summary 23_Sheet3" xfId="6752"/>
    <cellStyle name="_DEM-WP(C) Costs not in AURORA 2007PCORC-5.07Update_NIM Summary 24" xfId="6753"/>
    <cellStyle name="_DEM-WP(C) Costs not in AURORA 2007PCORC-5.07Update_NIM Summary 24 2" xfId="6754"/>
    <cellStyle name="_DEM-WP(C) Costs not in AURORA 2007PCORC-5.07Update_NIM Summary 24 2_Sheet3" xfId="6755"/>
    <cellStyle name="_DEM-WP(C) Costs not in AURORA 2007PCORC-5.07Update_NIM Summary 24_Sheet3" xfId="6756"/>
    <cellStyle name="_DEM-WP(C) Costs not in AURORA 2007PCORC-5.07Update_NIM Summary 25" xfId="6757"/>
    <cellStyle name="_DEM-WP(C) Costs not in AURORA 2007PCORC-5.07Update_NIM Summary 25 2" xfId="6758"/>
    <cellStyle name="_DEM-WP(C) Costs not in AURORA 2007PCORC-5.07Update_NIM Summary 25 2_Sheet3" xfId="6759"/>
    <cellStyle name="_DEM-WP(C) Costs not in AURORA 2007PCORC-5.07Update_NIM Summary 25_Sheet3" xfId="6760"/>
    <cellStyle name="_DEM-WP(C) Costs not in AURORA 2007PCORC-5.07Update_NIM Summary 26" xfId="6761"/>
    <cellStyle name="_DEM-WP(C) Costs not in AURORA 2007PCORC-5.07Update_NIM Summary 26 2" xfId="6762"/>
    <cellStyle name="_DEM-WP(C) Costs not in AURORA 2007PCORC-5.07Update_NIM Summary 26 2_Sheet3" xfId="6763"/>
    <cellStyle name="_DEM-WP(C) Costs not in AURORA 2007PCORC-5.07Update_NIM Summary 26_Sheet3" xfId="6764"/>
    <cellStyle name="_DEM-WP(C) Costs not in AURORA 2007PCORC-5.07Update_NIM Summary 27" xfId="6765"/>
    <cellStyle name="_DEM-WP(C) Costs not in AURORA 2007PCORC-5.07Update_NIM Summary 27 2" xfId="6766"/>
    <cellStyle name="_DEM-WP(C) Costs not in AURORA 2007PCORC-5.07Update_NIM Summary 27 2_Sheet3" xfId="6767"/>
    <cellStyle name="_DEM-WP(C) Costs not in AURORA 2007PCORC-5.07Update_NIM Summary 27_Sheet3" xfId="6768"/>
    <cellStyle name="_DEM-WP(C) Costs not in AURORA 2007PCORC-5.07Update_NIM Summary 28" xfId="6769"/>
    <cellStyle name="_DEM-WP(C) Costs not in AURORA 2007PCORC-5.07Update_NIM Summary 28 2" xfId="6770"/>
    <cellStyle name="_DEM-WP(C) Costs not in AURORA 2007PCORC-5.07Update_NIM Summary 28 2_Sheet3" xfId="6771"/>
    <cellStyle name="_DEM-WP(C) Costs not in AURORA 2007PCORC-5.07Update_NIM Summary 28_Sheet3" xfId="6772"/>
    <cellStyle name="_DEM-WP(C) Costs not in AURORA 2007PCORC-5.07Update_NIM Summary 29" xfId="6773"/>
    <cellStyle name="_DEM-WP(C) Costs not in AURORA 2007PCORC-5.07Update_NIM Summary 29 2" xfId="6774"/>
    <cellStyle name="_DEM-WP(C) Costs not in AURORA 2007PCORC-5.07Update_NIM Summary 29 2_Sheet3" xfId="6775"/>
    <cellStyle name="_DEM-WP(C) Costs not in AURORA 2007PCORC-5.07Update_NIM Summary 29_Sheet3" xfId="6776"/>
    <cellStyle name="_DEM-WP(C) Costs not in AURORA 2007PCORC-5.07Update_NIM Summary 3" xfId="6777"/>
    <cellStyle name="_DEM-WP(C) Costs not in AURORA 2007PCORC-5.07Update_NIM Summary 3 2" xfId="6778"/>
    <cellStyle name="_DEM-WP(C) Costs not in AURORA 2007PCORC-5.07Update_NIM Summary 3 2_Sheet3" xfId="6779"/>
    <cellStyle name="_DEM-WP(C) Costs not in AURORA 2007PCORC-5.07Update_NIM Summary 3_Sheet3" xfId="6780"/>
    <cellStyle name="_DEM-WP(C) Costs not in AURORA 2007PCORC-5.07Update_NIM Summary 30" xfId="6781"/>
    <cellStyle name="_DEM-WP(C) Costs not in AURORA 2007PCORC-5.07Update_NIM Summary 30 2" xfId="6782"/>
    <cellStyle name="_DEM-WP(C) Costs not in AURORA 2007PCORC-5.07Update_NIM Summary 30 2_Sheet3" xfId="6783"/>
    <cellStyle name="_DEM-WP(C) Costs not in AURORA 2007PCORC-5.07Update_NIM Summary 30_Sheet3" xfId="6784"/>
    <cellStyle name="_DEM-WP(C) Costs not in AURORA 2007PCORC-5.07Update_NIM Summary 31" xfId="6785"/>
    <cellStyle name="_DEM-WP(C) Costs not in AURORA 2007PCORC-5.07Update_NIM Summary 31 2" xfId="6786"/>
    <cellStyle name="_DEM-WP(C) Costs not in AURORA 2007PCORC-5.07Update_NIM Summary 31 2_Sheet3" xfId="6787"/>
    <cellStyle name="_DEM-WP(C) Costs not in AURORA 2007PCORC-5.07Update_NIM Summary 31_Sheet3" xfId="6788"/>
    <cellStyle name="_DEM-WP(C) Costs not in AURORA 2007PCORC-5.07Update_NIM Summary 32" xfId="6789"/>
    <cellStyle name="_DEM-WP(C) Costs not in AURORA 2007PCORC-5.07Update_NIM Summary 32 2" xfId="6790"/>
    <cellStyle name="_DEM-WP(C) Costs not in AURORA 2007PCORC-5.07Update_NIM Summary 32 2_Sheet3" xfId="6791"/>
    <cellStyle name="_DEM-WP(C) Costs not in AURORA 2007PCORC-5.07Update_NIM Summary 32_Sheet3" xfId="6792"/>
    <cellStyle name="_DEM-WP(C) Costs not in AURORA 2007PCORC-5.07Update_NIM Summary 33" xfId="6793"/>
    <cellStyle name="_DEM-WP(C) Costs not in AURORA 2007PCORC-5.07Update_NIM Summary 33 2" xfId="6794"/>
    <cellStyle name="_DEM-WP(C) Costs not in AURORA 2007PCORC-5.07Update_NIM Summary 33 2_Sheet3" xfId="6795"/>
    <cellStyle name="_DEM-WP(C) Costs not in AURORA 2007PCORC-5.07Update_NIM Summary 33_Sheet3" xfId="6796"/>
    <cellStyle name="_DEM-WP(C) Costs not in AURORA 2007PCORC-5.07Update_NIM Summary 34" xfId="6797"/>
    <cellStyle name="_DEM-WP(C) Costs not in AURORA 2007PCORC-5.07Update_NIM Summary 34 2" xfId="6798"/>
    <cellStyle name="_DEM-WP(C) Costs not in AURORA 2007PCORC-5.07Update_NIM Summary 34 2_Sheet3" xfId="6799"/>
    <cellStyle name="_DEM-WP(C) Costs not in AURORA 2007PCORC-5.07Update_NIM Summary 34_Sheet3" xfId="6800"/>
    <cellStyle name="_DEM-WP(C) Costs not in AURORA 2007PCORC-5.07Update_NIM Summary 35" xfId="6801"/>
    <cellStyle name="_DEM-WP(C) Costs not in AURORA 2007PCORC-5.07Update_NIM Summary 35 2" xfId="6802"/>
    <cellStyle name="_DEM-WP(C) Costs not in AURORA 2007PCORC-5.07Update_NIM Summary 35 2_Sheet3" xfId="6803"/>
    <cellStyle name="_DEM-WP(C) Costs not in AURORA 2007PCORC-5.07Update_NIM Summary 35_Sheet3" xfId="6804"/>
    <cellStyle name="_DEM-WP(C) Costs not in AURORA 2007PCORC-5.07Update_NIM Summary 36" xfId="6805"/>
    <cellStyle name="_DEM-WP(C) Costs not in AURORA 2007PCORC-5.07Update_NIM Summary 36 2" xfId="6806"/>
    <cellStyle name="_DEM-WP(C) Costs not in AURORA 2007PCORC-5.07Update_NIM Summary 36 2_Sheet3" xfId="6807"/>
    <cellStyle name="_DEM-WP(C) Costs not in AURORA 2007PCORC-5.07Update_NIM Summary 36_Sheet3" xfId="6808"/>
    <cellStyle name="_DEM-WP(C) Costs not in AURORA 2007PCORC-5.07Update_NIM Summary 37" xfId="6809"/>
    <cellStyle name="_DEM-WP(C) Costs not in AURORA 2007PCORC-5.07Update_NIM Summary 37 2" xfId="6810"/>
    <cellStyle name="_DEM-WP(C) Costs not in AURORA 2007PCORC-5.07Update_NIM Summary 37 2_Sheet3" xfId="6811"/>
    <cellStyle name="_DEM-WP(C) Costs not in AURORA 2007PCORC-5.07Update_NIM Summary 37_Sheet3" xfId="6812"/>
    <cellStyle name="_DEM-WP(C) Costs not in AURORA 2007PCORC-5.07Update_NIM Summary 38" xfId="6813"/>
    <cellStyle name="_DEM-WP(C) Costs not in AURORA 2007PCORC-5.07Update_NIM Summary 38 2" xfId="6814"/>
    <cellStyle name="_DEM-WP(C) Costs not in AURORA 2007PCORC-5.07Update_NIM Summary 38 2_Sheet3" xfId="6815"/>
    <cellStyle name="_DEM-WP(C) Costs not in AURORA 2007PCORC-5.07Update_NIM Summary 38_Sheet3" xfId="6816"/>
    <cellStyle name="_DEM-WP(C) Costs not in AURORA 2007PCORC-5.07Update_NIM Summary 39" xfId="6817"/>
    <cellStyle name="_DEM-WP(C) Costs not in AURORA 2007PCORC-5.07Update_NIM Summary 39 2" xfId="6818"/>
    <cellStyle name="_DEM-WP(C) Costs not in AURORA 2007PCORC-5.07Update_NIM Summary 39 2_Sheet3" xfId="6819"/>
    <cellStyle name="_DEM-WP(C) Costs not in AURORA 2007PCORC-5.07Update_NIM Summary 39_Sheet3" xfId="6820"/>
    <cellStyle name="_DEM-WP(C) Costs not in AURORA 2007PCORC-5.07Update_NIM Summary 4" xfId="6821"/>
    <cellStyle name="_DEM-WP(C) Costs not in AURORA 2007PCORC-5.07Update_NIM Summary 4 2" xfId="6822"/>
    <cellStyle name="_DEM-WP(C) Costs not in AURORA 2007PCORC-5.07Update_NIM Summary 4 2_Sheet3" xfId="6823"/>
    <cellStyle name="_DEM-WP(C) Costs not in AURORA 2007PCORC-5.07Update_NIM Summary 4_Sheet3" xfId="6824"/>
    <cellStyle name="_DEM-WP(C) Costs not in AURORA 2007PCORC-5.07Update_NIM Summary 40" xfId="6825"/>
    <cellStyle name="_DEM-WP(C) Costs not in AURORA 2007PCORC-5.07Update_NIM Summary 40 2" xfId="6826"/>
    <cellStyle name="_DEM-WP(C) Costs not in AURORA 2007PCORC-5.07Update_NIM Summary 40 2_Sheet3" xfId="6827"/>
    <cellStyle name="_DEM-WP(C) Costs not in AURORA 2007PCORC-5.07Update_NIM Summary 40_Sheet3" xfId="6828"/>
    <cellStyle name="_DEM-WP(C) Costs not in AURORA 2007PCORC-5.07Update_NIM Summary 41" xfId="6829"/>
    <cellStyle name="_DEM-WP(C) Costs not in AURORA 2007PCORC-5.07Update_NIM Summary 41 2" xfId="6830"/>
    <cellStyle name="_DEM-WP(C) Costs not in AURORA 2007PCORC-5.07Update_NIM Summary 41 2_Sheet3" xfId="6831"/>
    <cellStyle name="_DEM-WP(C) Costs not in AURORA 2007PCORC-5.07Update_NIM Summary 41_Sheet3" xfId="6832"/>
    <cellStyle name="_DEM-WP(C) Costs not in AURORA 2007PCORC-5.07Update_NIM Summary 42" xfId="6833"/>
    <cellStyle name="_DEM-WP(C) Costs not in AURORA 2007PCORC-5.07Update_NIM Summary 42 2" xfId="6834"/>
    <cellStyle name="_DEM-WP(C) Costs not in AURORA 2007PCORC-5.07Update_NIM Summary 42 2_Sheet3" xfId="6835"/>
    <cellStyle name="_DEM-WP(C) Costs not in AURORA 2007PCORC-5.07Update_NIM Summary 42_Sheet3" xfId="6836"/>
    <cellStyle name="_DEM-WP(C) Costs not in AURORA 2007PCORC-5.07Update_NIM Summary 43" xfId="6837"/>
    <cellStyle name="_DEM-WP(C) Costs not in AURORA 2007PCORC-5.07Update_NIM Summary 43 2" xfId="6838"/>
    <cellStyle name="_DEM-WP(C) Costs not in AURORA 2007PCORC-5.07Update_NIM Summary 43 2_Sheet3" xfId="6839"/>
    <cellStyle name="_DEM-WP(C) Costs not in AURORA 2007PCORC-5.07Update_NIM Summary 43_Sheet3" xfId="6840"/>
    <cellStyle name="_DEM-WP(C) Costs not in AURORA 2007PCORC-5.07Update_NIM Summary 44" xfId="6841"/>
    <cellStyle name="_DEM-WP(C) Costs not in AURORA 2007PCORC-5.07Update_NIM Summary 44 2" xfId="6842"/>
    <cellStyle name="_DEM-WP(C) Costs not in AURORA 2007PCORC-5.07Update_NIM Summary 44 2_Sheet3" xfId="6843"/>
    <cellStyle name="_DEM-WP(C) Costs not in AURORA 2007PCORC-5.07Update_NIM Summary 44_Sheet3" xfId="6844"/>
    <cellStyle name="_DEM-WP(C) Costs not in AURORA 2007PCORC-5.07Update_NIM Summary 45" xfId="6845"/>
    <cellStyle name="_DEM-WP(C) Costs not in AURORA 2007PCORC-5.07Update_NIM Summary 45 2" xfId="6846"/>
    <cellStyle name="_DEM-WP(C) Costs not in AURORA 2007PCORC-5.07Update_NIM Summary 45 2_Sheet3" xfId="6847"/>
    <cellStyle name="_DEM-WP(C) Costs not in AURORA 2007PCORC-5.07Update_NIM Summary 45_Sheet3" xfId="6848"/>
    <cellStyle name="_DEM-WP(C) Costs not in AURORA 2007PCORC-5.07Update_NIM Summary 46" xfId="6849"/>
    <cellStyle name="_DEM-WP(C) Costs not in AURORA 2007PCORC-5.07Update_NIM Summary 46 2" xfId="6850"/>
    <cellStyle name="_DEM-WP(C) Costs not in AURORA 2007PCORC-5.07Update_NIM Summary 46 2_Sheet3" xfId="6851"/>
    <cellStyle name="_DEM-WP(C) Costs not in AURORA 2007PCORC-5.07Update_NIM Summary 46_Sheet3" xfId="6852"/>
    <cellStyle name="_DEM-WP(C) Costs not in AURORA 2007PCORC-5.07Update_NIM Summary 47" xfId="6853"/>
    <cellStyle name="_DEM-WP(C) Costs not in AURORA 2007PCORC-5.07Update_NIM Summary 47 2" xfId="6854"/>
    <cellStyle name="_DEM-WP(C) Costs not in AURORA 2007PCORC-5.07Update_NIM Summary 47 2_Sheet3" xfId="6855"/>
    <cellStyle name="_DEM-WP(C) Costs not in AURORA 2007PCORC-5.07Update_NIM Summary 47_Sheet3" xfId="6856"/>
    <cellStyle name="_DEM-WP(C) Costs not in AURORA 2007PCORC-5.07Update_NIM Summary 48" xfId="6857"/>
    <cellStyle name="_DEM-WP(C) Costs not in AURORA 2007PCORC-5.07Update_NIM Summary 48_Sheet3" xfId="6858"/>
    <cellStyle name="_DEM-WP(C) Costs not in AURORA 2007PCORC-5.07Update_NIM Summary 49" xfId="6859"/>
    <cellStyle name="_DEM-WP(C) Costs not in AURORA 2007PCORC-5.07Update_NIM Summary 49_Sheet3" xfId="6860"/>
    <cellStyle name="_DEM-WP(C) Costs not in AURORA 2007PCORC-5.07Update_NIM Summary 5" xfId="6861"/>
    <cellStyle name="_DEM-WP(C) Costs not in AURORA 2007PCORC-5.07Update_NIM Summary 5 2" xfId="6862"/>
    <cellStyle name="_DEM-WP(C) Costs not in AURORA 2007PCORC-5.07Update_NIM Summary 5 2_Sheet3" xfId="6863"/>
    <cellStyle name="_DEM-WP(C) Costs not in AURORA 2007PCORC-5.07Update_NIM Summary 5_Sheet3" xfId="6864"/>
    <cellStyle name="_DEM-WP(C) Costs not in AURORA 2007PCORC-5.07Update_NIM Summary 50" xfId="6865"/>
    <cellStyle name="_DEM-WP(C) Costs not in AURORA 2007PCORC-5.07Update_NIM Summary 50_Sheet3" xfId="6866"/>
    <cellStyle name="_DEM-WP(C) Costs not in AURORA 2007PCORC-5.07Update_NIM Summary 51" xfId="6867"/>
    <cellStyle name="_DEM-WP(C) Costs not in AURORA 2007PCORC-5.07Update_NIM Summary 51_Sheet3" xfId="6868"/>
    <cellStyle name="_DEM-WP(C) Costs not in AURORA 2007PCORC-5.07Update_NIM Summary 52" xfId="6869"/>
    <cellStyle name="_DEM-WP(C) Costs not in AURORA 2007PCORC-5.07Update_NIM Summary 52_Sheet3" xfId="6870"/>
    <cellStyle name="_DEM-WP(C) Costs not in AURORA 2007PCORC-5.07Update_NIM Summary 6" xfId="6871"/>
    <cellStyle name="_DEM-WP(C) Costs not in AURORA 2007PCORC-5.07Update_NIM Summary 6 2" xfId="6872"/>
    <cellStyle name="_DEM-WP(C) Costs not in AURORA 2007PCORC-5.07Update_NIM Summary 6 2_Sheet3" xfId="6873"/>
    <cellStyle name="_DEM-WP(C) Costs not in AURORA 2007PCORC-5.07Update_NIM Summary 6_Sheet3" xfId="6874"/>
    <cellStyle name="_DEM-WP(C) Costs not in AURORA 2007PCORC-5.07Update_NIM Summary 7" xfId="6875"/>
    <cellStyle name="_DEM-WP(C) Costs not in AURORA 2007PCORC-5.07Update_NIM Summary 7 2" xfId="6876"/>
    <cellStyle name="_DEM-WP(C) Costs not in AURORA 2007PCORC-5.07Update_NIM Summary 7 2_Sheet3" xfId="6877"/>
    <cellStyle name="_DEM-WP(C) Costs not in AURORA 2007PCORC-5.07Update_NIM Summary 7_Sheet3" xfId="6878"/>
    <cellStyle name="_DEM-WP(C) Costs not in AURORA 2007PCORC-5.07Update_NIM Summary 8" xfId="6879"/>
    <cellStyle name="_DEM-WP(C) Costs not in AURORA 2007PCORC-5.07Update_NIM Summary 8 2" xfId="6880"/>
    <cellStyle name="_DEM-WP(C) Costs not in AURORA 2007PCORC-5.07Update_NIM Summary 8 2_Sheet3" xfId="6881"/>
    <cellStyle name="_DEM-WP(C) Costs not in AURORA 2007PCORC-5.07Update_NIM Summary 8_Sheet3" xfId="6882"/>
    <cellStyle name="_DEM-WP(C) Costs not in AURORA 2007PCORC-5.07Update_NIM Summary 9" xfId="6883"/>
    <cellStyle name="_DEM-WP(C) Costs not in AURORA 2007PCORC-5.07Update_NIM Summary 9 2" xfId="6884"/>
    <cellStyle name="_DEM-WP(C) Costs not in AURORA 2007PCORC-5.07Update_NIM Summary 9 2_Sheet3" xfId="6885"/>
    <cellStyle name="_DEM-WP(C) Costs not in AURORA 2007PCORC-5.07Update_NIM Summary 9_Sheet3" xfId="6886"/>
    <cellStyle name="_DEM-WP(C) Costs not in AURORA 2007PCORC-5.07Update_NIM Summary_DEM-WP(C) ENERG10C--ctn Mid-C_042010 2010GRC" xfId="6887"/>
    <cellStyle name="_DEM-WP(C) Costs not in AURORA 2007PCORC-5.07Update_NIM Summary_DEM-WP(C) ENERG10C--ctn Mid-C_042010 2010GRC 2" xfId="6888"/>
    <cellStyle name="_DEM-WP(C) Costs not in AURORA 2007PCORC-5.07Update_NIM Summary_DEM-WP(C) ENERG10C--ctn Mid-C_042010 2010GRC 2_Sheet3" xfId="6889"/>
    <cellStyle name="_DEM-WP(C) Costs not in AURORA 2007PCORC-5.07Update_NIM Summary_DEM-WP(C) ENERG10C--ctn Mid-C_042010 2010GRC_Sheet3" xfId="6890"/>
    <cellStyle name="_DEM-WP(C) Costs not in AURORA 2007PCORC-5.07Update_NIM Summary_Sheet3" xfId="6891"/>
    <cellStyle name="_DEM-WP(C) Costs not in AURORA 2007PCORC-5.07Update_NIM+O&amp;M Monthly" xfId="6892"/>
    <cellStyle name="_DEM-WP(C) Costs not in AURORA 2007PCORC-5.07Update_NIM+O&amp;M Monthly 2" xfId="6893"/>
    <cellStyle name="_DEM-WP(C) Costs not in AURORA 2007PCORC-5.07Update_NIM+O&amp;M Monthly 2_Sheet3" xfId="6894"/>
    <cellStyle name="_DEM-WP(C) Costs not in AURORA 2007PCORC-5.07Update_NIM+O&amp;M Monthly_Sheet3" xfId="6895"/>
    <cellStyle name="_DEM-WP(C) Costs not in AURORA 2007PCORC-5.07Update_Power Costs - Comparison bx Rbtl-Staff-Jt-PC" xfId="6896"/>
    <cellStyle name="_DEM-WP(C) Costs not in AURORA 2007PCORC-5.07Update_Power Costs - Comparison bx Rbtl-Staff-Jt-PC 2" xfId="6897"/>
    <cellStyle name="_DEM-WP(C) Costs not in AURORA 2007PCORC-5.07Update_Power Costs - Comparison bx Rbtl-Staff-Jt-PC 2 2" xfId="6898"/>
    <cellStyle name="_DEM-WP(C) Costs not in AURORA 2007PCORC-5.07Update_Power Costs - Comparison bx Rbtl-Staff-Jt-PC 2 2 2" xfId="6899"/>
    <cellStyle name="_DEM-WP(C) Costs not in AURORA 2007PCORC-5.07Update_Power Costs - Comparison bx Rbtl-Staff-Jt-PC 2 2 2_Sheet3" xfId="6900"/>
    <cellStyle name="_DEM-WP(C) Costs not in AURORA 2007PCORC-5.07Update_Power Costs - Comparison bx Rbtl-Staff-Jt-PC 2 2_Sheet3" xfId="6901"/>
    <cellStyle name="_DEM-WP(C) Costs not in AURORA 2007PCORC-5.07Update_Power Costs - Comparison bx Rbtl-Staff-Jt-PC 2 3" xfId="6902"/>
    <cellStyle name="_DEM-WP(C) Costs not in AURORA 2007PCORC-5.07Update_Power Costs - Comparison bx Rbtl-Staff-Jt-PC 2 3_Sheet3" xfId="6903"/>
    <cellStyle name="_DEM-WP(C) Costs not in AURORA 2007PCORC-5.07Update_Power Costs - Comparison bx Rbtl-Staff-Jt-PC 2_Sheet3" xfId="6904"/>
    <cellStyle name="_DEM-WP(C) Costs not in AURORA 2007PCORC-5.07Update_Power Costs - Comparison bx Rbtl-Staff-Jt-PC 3" xfId="6905"/>
    <cellStyle name="_DEM-WP(C) Costs not in AURORA 2007PCORC-5.07Update_Power Costs - Comparison bx Rbtl-Staff-Jt-PC 3 2" xfId="6906"/>
    <cellStyle name="_DEM-WP(C) Costs not in AURORA 2007PCORC-5.07Update_Power Costs - Comparison bx Rbtl-Staff-Jt-PC 3 2_Sheet3" xfId="6907"/>
    <cellStyle name="_DEM-WP(C) Costs not in AURORA 2007PCORC-5.07Update_Power Costs - Comparison bx Rbtl-Staff-Jt-PC 3_Sheet3" xfId="6908"/>
    <cellStyle name="_DEM-WP(C) Costs not in AURORA 2007PCORC-5.07Update_Power Costs - Comparison bx Rbtl-Staff-Jt-PC 4" xfId="6909"/>
    <cellStyle name="_DEM-WP(C) Costs not in AURORA 2007PCORC-5.07Update_Power Costs - Comparison bx Rbtl-Staff-Jt-PC 4_Sheet3" xfId="6910"/>
    <cellStyle name="_DEM-WP(C) Costs not in AURORA 2007PCORC-5.07Update_Power Costs - Comparison bx Rbtl-Staff-Jt-PC_DEM-WP(C) ENERG10C--ctn Mid-C_042010 2010GRC" xfId="6911"/>
    <cellStyle name="_DEM-WP(C) Costs not in AURORA 2007PCORC-5.07Update_Power Costs - Comparison bx Rbtl-Staff-Jt-PC_DEM-WP(C) ENERG10C--ctn Mid-C_042010 2010GRC 2" xfId="6912"/>
    <cellStyle name="_DEM-WP(C) Costs not in AURORA 2007PCORC-5.07Update_Power Costs - Comparison bx Rbtl-Staff-Jt-PC_DEM-WP(C) ENERG10C--ctn Mid-C_042010 2010GRC 2_Sheet3" xfId="6913"/>
    <cellStyle name="_DEM-WP(C) Costs not in AURORA 2007PCORC-5.07Update_Power Costs - Comparison bx Rbtl-Staff-Jt-PC_DEM-WP(C) ENERG10C--ctn Mid-C_042010 2010GRC_Sheet3" xfId="6914"/>
    <cellStyle name="_DEM-WP(C) Costs not in AURORA 2007PCORC-5.07Update_Power Costs - Comparison bx Rbtl-Staff-Jt-PC_Sheet3" xfId="6915"/>
    <cellStyle name="_DEM-WP(C) Costs not in AURORA 2007PCORC-5.07Update_Rebuttal Power Costs" xfId="6916"/>
    <cellStyle name="_DEM-WP(C) Costs not in AURORA 2007PCORC-5.07Update_Rebuttal Power Costs 2" xfId="6917"/>
    <cellStyle name="_DEM-WP(C) Costs not in AURORA 2007PCORC-5.07Update_Rebuttal Power Costs 2 2" xfId="6918"/>
    <cellStyle name="_DEM-WP(C) Costs not in AURORA 2007PCORC-5.07Update_Rebuttal Power Costs 2 2 2" xfId="6919"/>
    <cellStyle name="_DEM-WP(C) Costs not in AURORA 2007PCORC-5.07Update_Rebuttal Power Costs 2 2 2_Sheet3" xfId="6920"/>
    <cellStyle name="_DEM-WP(C) Costs not in AURORA 2007PCORC-5.07Update_Rebuttal Power Costs 2 2_Sheet3" xfId="6921"/>
    <cellStyle name="_DEM-WP(C) Costs not in AURORA 2007PCORC-5.07Update_Rebuttal Power Costs 2 3" xfId="6922"/>
    <cellStyle name="_DEM-WP(C) Costs not in AURORA 2007PCORC-5.07Update_Rebuttal Power Costs 2 3_Sheet3" xfId="6923"/>
    <cellStyle name="_DEM-WP(C) Costs not in AURORA 2007PCORC-5.07Update_Rebuttal Power Costs 2_Sheet3" xfId="6924"/>
    <cellStyle name="_DEM-WP(C) Costs not in AURORA 2007PCORC-5.07Update_Rebuttal Power Costs 3" xfId="6925"/>
    <cellStyle name="_DEM-WP(C) Costs not in AURORA 2007PCORC-5.07Update_Rebuttal Power Costs 3 2" xfId="6926"/>
    <cellStyle name="_DEM-WP(C) Costs not in AURORA 2007PCORC-5.07Update_Rebuttal Power Costs 3 2_Sheet3" xfId="6927"/>
    <cellStyle name="_DEM-WP(C) Costs not in AURORA 2007PCORC-5.07Update_Rebuttal Power Costs 3_Sheet3" xfId="6928"/>
    <cellStyle name="_DEM-WP(C) Costs not in AURORA 2007PCORC-5.07Update_Rebuttal Power Costs 4" xfId="6929"/>
    <cellStyle name="_DEM-WP(C) Costs not in AURORA 2007PCORC-5.07Update_Rebuttal Power Costs 4_Sheet3" xfId="6930"/>
    <cellStyle name="_DEM-WP(C) Costs not in AURORA 2007PCORC-5.07Update_Rebuttal Power Costs_DEM-WP(C) ENERG10C--ctn Mid-C_042010 2010GRC" xfId="6931"/>
    <cellStyle name="_DEM-WP(C) Costs not in AURORA 2007PCORC-5.07Update_Rebuttal Power Costs_DEM-WP(C) ENERG10C--ctn Mid-C_042010 2010GRC 2" xfId="6932"/>
    <cellStyle name="_DEM-WP(C) Costs not in AURORA 2007PCORC-5.07Update_Rebuttal Power Costs_DEM-WP(C) ENERG10C--ctn Mid-C_042010 2010GRC 2_Sheet3" xfId="6933"/>
    <cellStyle name="_DEM-WP(C) Costs not in AURORA 2007PCORC-5.07Update_Rebuttal Power Costs_DEM-WP(C) ENERG10C--ctn Mid-C_042010 2010GRC_Sheet3" xfId="6934"/>
    <cellStyle name="_DEM-WP(C) Costs not in AURORA 2007PCORC-5.07Update_Rebuttal Power Costs_Sheet3" xfId="6935"/>
    <cellStyle name="_DEM-WP(C) Costs not in AURORA 2007PCORC-5.07Update_Sheet3" xfId="6936"/>
    <cellStyle name="_DEM-WP(C) Costs not in AURORA 2007PCORC-5.07Update_TENASKA REGULATORY ASSET" xfId="6937"/>
    <cellStyle name="_DEM-WP(C) Costs not in AURORA 2007PCORC-5.07Update_TENASKA REGULATORY ASSET 2" xfId="6938"/>
    <cellStyle name="_DEM-WP(C) Costs not in AURORA 2007PCORC-5.07Update_TENASKA REGULATORY ASSET 2 2" xfId="6939"/>
    <cellStyle name="_DEM-WP(C) Costs not in AURORA 2007PCORC-5.07Update_TENASKA REGULATORY ASSET 2 2_Sheet3" xfId="6940"/>
    <cellStyle name="_DEM-WP(C) Costs not in AURORA 2007PCORC-5.07Update_TENASKA REGULATORY ASSET 2_Sheet3" xfId="6941"/>
    <cellStyle name="_DEM-WP(C) Costs not in AURORA 2007PCORC-5.07Update_TENASKA REGULATORY ASSET 3" xfId="6942"/>
    <cellStyle name="_DEM-WP(C) Costs not in AURORA 2007PCORC-5.07Update_TENASKA REGULATORY ASSET 3_Sheet3" xfId="6943"/>
    <cellStyle name="_DEM-WP(C) Costs not in AURORA 2007PCORC-5.07Update_TENASKA REGULATORY ASSET_Sheet3" xfId="6944"/>
    <cellStyle name="_DEM-WP(C) Costs Not In AURORA 2009GRC" xfId="6945"/>
    <cellStyle name="_DEM-WP(C) Costs Not In AURORA 2009GRC 2" xfId="6946"/>
    <cellStyle name="_DEM-WP(C) Costs Not In AURORA 2009GRC 2_Sheet3" xfId="6947"/>
    <cellStyle name="_DEM-WP(C) Costs Not In AURORA 2009GRC_Sheet3" xfId="6948"/>
    <cellStyle name="_x0013__DEM-WP(C) ENERG10C--ctn Mid-C_042010 2010GRC" xfId="6949"/>
    <cellStyle name="_x0013__DEM-WP(C) ENERG10C--ctn Mid-C_042010 2010GRC 2" xfId="6950"/>
    <cellStyle name="_x0013__DEM-WP(C) ENERG10C--ctn Mid-C_042010 2010GRC 2_Sheet3" xfId="6951"/>
    <cellStyle name="_x0013__DEM-WP(C) ENERG10C--ctn Mid-C_042010 2010GRC_Sheet3" xfId="6952"/>
    <cellStyle name="_DEM-WP(C) Prod O&amp;M 2007GRC" xfId="6953"/>
    <cellStyle name="_DEM-WP(C) Prod O&amp;M 2007GRC 2" xfId="6954"/>
    <cellStyle name="_DEM-WP(C) Prod O&amp;M 2007GRC 2 2" xfId="6955"/>
    <cellStyle name="_DEM-WP(C) Prod O&amp;M 2007GRC 2 2 2" xfId="6956"/>
    <cellStyle name="_DEM-WP(C) Prod O&amp;M 2007GRC 2 2 2_Sheet3" xfId="6957"/>
    <cellStyle name="_DEM-WP(C) Prod O&amp;M 2007GRC 2 2_Sheet3" xfId="6958"/>
    <cellStyle name="_DEM-WP(C) Prod O&amp;M 2007GRC 2 3" xfId="6959"/>
    <cellStyle name="_DEM-WP(C) Prod O&amp;M 2007GRC 2 3_Sheet3" xfId="6960"/>
    <cellStyle name="_DEM-WP(C) Prod O&amp;M 2007GRC 2_Sheet3" xfId="6961"/>
    <cellStyle name="_DEM-WP(C) Prod O&amp;M 2007GRC 3" xfId="6962"/>
    <cellStyle name="_DEM-WP(C) Prod O&amp;M 2007GRC 3 2" xfId="6963"/>
    <cellStyle name="_DEM-WP(C) Prod O&amp;M 2007GRC 3 2_Sheet3" xfId="6964"/>
    <cellStyle name="_DEM-WP(C) Prod O&amp;M 2007GRC 3_Sheet3" xfId="6965"/>
    <cellStyle name="_DEM-WP(C) Prod O&amp;M 2007GRC 4" xfId="6966"/>
    <cellStyle name="_DEM-WP(C) Prod O&amp;M 2007GRC 4 2" xfId="6967"/>
    <cellStyle name="_DEM-WP(C) Prod O&amp;M 2007GRC 4 2_Sheet3" xfId="6968"/>
    <cellStyle name="_DEM-WP(C) Prod O&amp;M 2007GRC 4_Sheet3" xfId="6969"/>
    <cellStyle name="_DEM-WP(C) Prod O&amp;M 2007GRC 5" xfId="6970"/>
    <cellStyle name="_DEM-WP(C) Prod O&amp;M 2007GRC 5 2" xfId="6971"/>
    <cellStyle name="_DEM-WP(C) Prod O&amp;M 2007GRC 5 2_Sheet3" xfId="6972"/>
    <cellStyle name="_DEM-WP(C) Prod O&amp;M 2007GRC 5_Sheet3" xfId="6973"/>
    <cellStyle name="_DEM-WP(C) Prod O&amp;M 2007GRC 6" xfId="6974"/>
    <cellStyle name="_DEM-WP(C) Prod O&amp;M 2007GRC 6 2" xfId="6975"/>
    <cellStyle name="_DEM-WP(C) Prod O&amp;M 2007GRC 6 2_Sheet3" xfId="6976"/>
    <cellStyle name="_DEM-WP(C) Prod O&amp;M 2007GRC 6_Sheet3" xfId="6977"/>
    <cellStyle name="_DEM-WP(C) Prod O&amp;M 2007GRC_Adj Bench DR 3 for Initial Briefs (Electric)" xfId="6978"/>
    <cellStyle name="_DEM-WP(C) Prod O&amp;M 2007GRC_Adj Bench DR 3 for Initial Briefs (Electric) 2" xfId="6979"/>
    <cellStyle name="_DEM-WP(C) Prod O&amp;M 2007GRC_Adj Bench DR 3 for Initial Briefs (Electric) 2 2" xfId="6980"/>
    <cellStyle name="_DEM-WP(C) Prod O&amp;M 2007GRC_Adj Bench DR 3 for Initial Briefs (Electric) 2 2 2" xfId="6981"/>
    <cellStyle name="_DEM-WP(C) Prod O&amp;M 2007GRC_Adj Bench DR 3 for Initial Briefs (Electric) 2 2 2_Sheet3" xfId="6982"/>
    <cellStyle name="_DEM-WP(C) Prod O&amp;M 2007GRC_Adj Bench DR 3 for Initial Briefs (Electric) 2 2_Sheet3" xfId="6983"/>
    <cellStyle name="_DEM-WP(C) Prod O&amp;M 2007GRC_Adj Bench DR 3 for Initial Briefs (Electric) 2 3" xfId="6984"/>
    <cellStyle name="_DEM-WP(C) Prod O&amp;M 2007GRC_Adj Bench DR 3 for Initial Briefs (Electric) 2 3_Sheet3" xfId="6985"/>
    <cellStyle name="_DEM-WP(C) Prod O&amp;M 2007GRC_Adj Bench DR 3 for Initial Briefs (Electric) 2_Sheet3" xfId="6986"/>
    <cellStyle name="_DEM-WP(C) Prod O&amp;M 2007GRC_Adj Bench DR 3 for Initial Briefs (Electric) 3" xfId="6987"/>
    <cellStyle name="_DEM-WP(C) Prod O&amp;M 2007GRC_Adj Bench DR 3 for Initial Briefs (Electric) 3 2" xfId="6988"/>
    <cellStyle name="_DEM-WP(C) Prod O&amp;M 2007GRC_Adj Bench DR 3 for Initial Briefs (Electric) 3 2_Sheet3" xfId="6989"/>
    <cellStyle name="_DEM-WP(C) Prod O&amp;M 2007GRC_Adj Bench DR 3 for Initial Briefs (Electric) 3_Sheet3" xfId="6990"/>
    <cellStyle name="_DEM-WP(C) Prod O&amp;M 2007GRC_Adj Bench DR 3 for Initial Briefs (Electric) 4" xfId="6991"/>
    <cellStyle name="_DEM-WP(C) Prod O&amp;M 2007GRC_Adj Bench DR 3 for Initial Briefs (Electric) 4_Sheet3" xfId="6992"/>
    <cellStyle name="_DEM-WP(C) Prod O&amp;M 2007GRC_Adj Bench DR 3 for Initial Briefs (Electric)_DEM-WP(C) ENERG10C--ctn Mid-C_042010 2010GRC" xfId="6993"/>
    <cellStyle name="_DEM-WP(C) Prod O&amp;M 2007GRC_Adj Bench DR 3 for Initial Briefs (Electric)_DEM-WP(C) ENERG10C--ctn Mid-C_042010 2010GRC 2" xfId="6994"/>
    <cellStyle name="_DEM-WP(C) Prod O&amp;M 2007GRC_Adj Bench DR 3 for Initial Briefs (Electric)_DEM-WP(C) ENERG10C--ctn Mid-C_042010 2010GRC 2_Sheet3" xfId="6995"/>
    <cellStyle name="_DEM-WP(C) Prod O&amp;M 2007GRC_Adj Bench DR 3 for Initial Briefs (Electric)_DEM-WP(C) ENERG10C--ctn Mid-C_042010 2010GRC_Sheet3" xfId="6996"/>
    <cellStyle name="_DEM-WP(C) Prod O&amp;M 2007GRC_Adj Bench DR 3 for Initial Briefs (Electric)_Sheet3" xfId="6997"/>
    <cellStyle name="_DEM-WP(C) Prod O&amp;M 2007GRC_Book2" xfId="6998"/>
    <cellStyle name="_DEM-WP(C) Prod O&amp;M 2007GRC_Book2 2" xfId="6999"/>
    <cellStyle name="_DEM-WP(C) Prod O&amp;M 2007GRC_Book2 2 2" xfId="7000"/>
    <cellStyle name="_DEM-WP(C) Prod O&amp;M 2007GRC_Book2 2 2 2" xfId="7001"/>
    <cellStyle name="_DEM-WP(C) Prod O&amp;M 2007GRC_Book2 2 2 2_Sheet3" xfId="7002"/>
    <cellStyle name="_DEM-WP(C) Prod O&amp;M 2007GRC_Book2 2 2_Sheet3" xfId="7003"/>
    <cellStyle name="_DEM-WP(C) Prod O&amp;M 2007GRC_Book2 2 3" xfId="7004"/>
    <cellStyle name="_DEM-WP(C) Prod O&amp;M 2007GRC_Book2 2 3_Sheet3" xfId="7005"/>
    <cellStyle name="_DEM-WP(C) Prod O&amp;M 2007GRC_Book2 2_Sheet3" xfId="7006"/>
    <cellStyle name="_DEM-WP(C) Prod O&amp;M 2007GRC_Book2 3" xfId="7007"/>
    <cellStyle name="_DEM-WP(C) Prod O&amp;M 2007GRC_Book2 3 2" xfId="7008"/>
    <cellStyle name="_DEM-WP(C) Prod O&amp;M 2007GRC_Book2 3 2_Sheet3" xfId="7009"/>
    <cellStyle name="_DEM-WP(C) Prod O&amp;M 2007GRC_Book2 3_Sheet3" xfId="7010"/>
    <cellStyle name="_DEM-WP(C) Prod O&amp;M 2007GRC_Book2 4" xfId="7011"/>
    <cellStyle name="_DEM-WP(C) Prod O&amp;M 2007GRC_Book2 4_Sheet3" xfId="7012"/>
    <cellStyle name="_DEM-WP(C) Prod O&amp;M 2007GRC_Book2_Adj Bench DR 3 for Initial Briefs (Electric)" xfId="7013"/>
    <cellStyle name="_DEM-WP(C) Prod O&amp;M 2007GRC_Book2_Adj Bench DR 3 for Initial Briefs (Electric) 2" xfId="7014"/>
    <cellStyle name="_DEM-WP(C) Prod O&amp;M 2007GRC_Book2_Adj Bench DR 3 for Initial Briefs (Electric) 2 2" xfId="7015"/>
    <cellStyle name="_DEM-WP(C) Prod O&amp;M 2007GRC_Book2_Adj Bench DR 3 for Initial Briefs (Electric) 2 2 2" xfId="7016"/>
    <cellStyle name="_DEM-WP(C) Prod O&amp;M 2007GRC_Book2_Adj Bench DR 3 for Initial Briefs (Electric) 2 2 2_Sheet3" xfId="7017"/>
    <cellStyle name="_DEM-WP(C) Prod O&amp;M 2007GRC_Book2_Adj Bench DR 3 for Initial Briefs (Electric) 2 2_Sheet3" xfId="7018"/>
    <cellStyle name="_DEM-WP(C) Prod O&amp;M 2007GRC_Book2_Adj Bench DR 3 for Initial Briefs (Electric) 2 3" xfId="7019"/>
    <cellStyle name="_DEM-WP(C) Prod O&amp;M 2007GRC_Book2_Adj Bench DR 3 for Initial Briefs (Electric) 2 3_Sheet3" xfId="7020"/>
    <cellStyle name="_DEM-WP(C) Prod O&amp;M 2007GRC_Book2_Adj Bench DR 3 for Initial Briefs (Electric) 2_Sheet3" xfId="7021"/>
    <cellStyle name="_DEM-WP(C) Prod O&amp;M 2007GRC_Book2_Adj Bench DR 3 for Initial Briefs (Electric) 3" xfId="7022"/>
    <cellStyle name="_DEM-WP(C) Prod O&amp;M 2007GRC_Book2_Adj Bench DR 3 for Initial Briefs (Electric) 3 2" xfId="7023"/>
    <cellStyle name="_DEM-WP(C) Prod O&amp;M 2007GRC_Book2_Adj Bench DR 3 for Initial Briefs (Electric) 3 2_Sheet3" xfId="7024"/>
    <cellStyle name="_DEM-WP(C) Prod O&amp;M 2007GRC_Book2_Adj Bench DR 3 for Initial Briefs (Electric) 3_Sheet3" xfId="7025"/>
    <cellStyle name="_DEM-WP(C) Prod O&amp;M 2007GRC_Book2_Adj Bench DR 3 for Initial Briefs (Electric) 4" xfId="7026"/>
    <cellStyle name="_DEM-WP(C) Prod O&amp;M 2007GRC_Book2_Adj Bench DR 3 for Initial Briefs (Electric) 4_Sheet3" xfId="7027"/>
    <cellStyle name="_DEM-WP(C) Prod O&amp;M 2007GRC_Book2_Adj Bench DR 3 for Initial Briefs (Electric)_DEM-WP(C) ENERG10C--ctn Mid-C_042010 2010GRC" xfId="7028"/>
    <cellStyle name="_DEM-WP(C) Prod O&amp;M 2007GRC_Book2_Adj Bench DR 3 for Initial Briefs (Electric)_DEM-WP(C) ENERG10C--ctn Mid-C_042010 2010GRC 2" xfId="7029"/>
    <cellStyle name="_DEM-WP(C) Prod O&amp;M 2007GRC_Book2_Adj Bench DR 3 for Initial Briefs (Electric)_DEM-WP(C) ENERG10C--ctn Mid-C_042010 2010GRC 2_Sheet3" xfId="7030"/>
    <cellStyle name="_DEM-WP(C) Prod O&amp;M 2007GRC_Book2_Adj Bench DR 3 for Initial Briefs (Electric)_DEM-WP(C) ENERG10C--ctn Mid-C_042010 2010GRC_Sheet3" xfId="7031"/>
    <cellStyle name="_DEM-WP(C) Prod O&amp;M 2007GRC_Book2_Adj Bench DR 3 for Initial Briefs (Electric)_Sheet3" xfId="7032"/>
    <cellStyle name="_DEM-WP(C) Prod O&amp;M 2007GRC_Book2_DEM-WP(C) ENERG10C--ctn Mid-C_042010 2010GRC" xfId="7033"/>
    <cellStyle name="_DEM-WP(C) Prod O&amp;M 2007GRC_Book2_DEM-WP(C) ENERG10C--ctn Mid-C_042010 2010GRC 2" xfId="7034"/>
    <cellStyle name="_DEM-WP(C) Prod O&amp;M 2007GRC_Book2_DEM-WP(C) ENERG10C--ctn Mid-C_042010 2010GRC 2_Sheet3" xfId="7035"/>
    <cellStyle name="_DEM-WP(C) Prod O&amp;M 2007GRC_Book2_DEM-WP(C) ENERG10C--ctn Mid-C_042010 2010GRC_Sheet3" xfId="7036"/>
    <cellStyle name="_DEM-WP(C) Prod O&amp;M 2007GRC_Book2_Electric Rev Req Model (2009 GRC) Rebuttal" xfId="7037"/>
    <cellStyle name="_DEM-WP(C) Prod O&amp;M 2007GRC_Book2_Electric Rev Req Model (2009 GRC) Rebuttal 2" xfId="7038"/>
    <cellStyle name="_DEM-WP(C) Prod O&amp;M 2007GRC_Book2_Electric Rev Req Model (2009 GRC) Rebuttal 2 2" xfId="7039"/>
    <cellStyle name="_DEM-WP(C) Prod O&amp;M 2007GRC_Book2_Electric Rev Req Model (2009 GRC) Rebuttal 2 2_Sheet3" xfId="7040"/>
    <cellStyle name="_DEM-WP(C) Prod O&amp;M 2007GRC_Book2_Electric Rev Req Model (2009 GRC) Rebuttal 2_Sheet3" xfId="7041"/>
    <cellStyle name="_DEM-WP(C) Prod O&amp;M 2007GRC_Book2_Electric Rev Req Model (2009 GRC) Rebuttal 3" xfId="7042"/>
    <cellStyle name="_DEM-WP(C) Prod O&amp;M 2007GRC_Book2_Electric Rev Req Model (2009 GRC) Rebuttal 3_Sheet3" xfId="7043"/>
    <cellStyle name="_DEM-WP(C) Prod O&amp;M 2007GRC_Book2_Electric Rev Req Model (2009 GRC) Rebuttal REmoval of New  WH Solar AdjustMI" xfId="7044"/>
    <cellStyle name="_DEM-WP(C) Prod O&amp;M 2007GRC_Book2_Electric Rev Req Model (2009 GRC) Rebuttal REmoval of New  WH Solar AdjustMI 2" xfId="7045"/>
    <cellStyle name="_DEM-WP(C) Prod O&amp;M 2007GRC_Book2_Electric Rev Req Model (2009 GRC) Rebuttal REmoval of New  WH Solar AdjustMI 2 2" xfId="7046"/>
    <cellStyle name="_DEM-WP(C) Prod O&amp;M 2007GRC_Book2_Electric Rev Req Model (2009 GRC) Rebuttal REmoval of New  WH Solar AdjustMI 2 2 2" xfId="7047"/>
    <cellStyle name="_DEM-WP(C) Prod O&amp;M 2007GRC_Book2_Electric Rev Req Model (2009 GRC) Rebuttal REmoval of New  WH Solar AdjustMI 2 2 2_Sheet3" xfId="7048"/>
    <cellStyle name="_DEM-WP(C) Prod O&amp;M 2007GRC_Book2_Electric Rev Req Model (2009 GRC) Rebuttal REmoval of New  WH Solar AdjustMI 2 2_Sheet3" xfId="7049"/>
    <cellStyle name="_DEM-WP(C) Prod O&amp;M 2007GRC_Book2_Electric Rev Req Model (2009 GRC) Rebuttal REmoval of New  WH Solar AdjustMI 2 3" xfId="7050"/>
    <cellStyle name="_DEM-WP(C) Prod O&amp;M 2007GRC_Book2_Electric Rev Req Model (2009 GRC) Rebuttal REmoval of New  WH Solar AdjustMI 2 3_Sheet3" xfId="7051"/>
    <cellStyle name="_DEM-WP(C) Prod O&amp;M 2007GRC_Book2_Electric Rev Req Model (2009 GRC) Rebuttal REmoval of New  WH Solar AdjustMI 2_Sheet3" xfId="7052"/>
    <cellStyle name="_DEM-WP(C) Prod O&amp;M 2007GRC_Book2_Electric Rev Req Model (2009 GRC) Rebuttal REmoval of New  WH Solar AdjustMI 3" xfId="7053"/>
    <cellStyle name="_DEM-WP(C) Prod O&amp;M 2007GRC_Book2_Electric Rev Req Model (2009 GRC) Rebuttal REmoval of New  WH Solar AdjustMI 3 2" xfId="7054"/>
    <cellStyle name="_DEM-WP(C) Prod O&amp;M 2007GRC_Book2_Electric Rev Req Model (2009 GRC) Rebuttal REmoval of New  WH Solar AdjustMI 3 2_Sheet3" xfId="7055"/>
    <cellStyle name="_DEM-WP(C) Prod O&amp;M 2007GRC_Book2_Electric Rev Req Model (2009 GRC) Rebuttal REmoval of New  WH Solar AdjustMI 3_Sheet3" xfId="7056"/>
    <cellStyle name="_DEM-WP(C) Prod O&amp;M 2007GRC_Book2_Electric Rev Req Model (2009 GRC) Rebuttal REmoval of New  WH Solar AdjustMI 4" xfId="7057"/>
    <cellStyle name="_DEM-WP(C) Prod O&amp;M 2007GRC_Book2_Electric Rev Req Model (2009 GRC) Rebuttal REmoval of New  WH Solar AdjustMI 4_Sheet3" xfId="7058"/>
    <cellStyle name="_DEM-WP(C) Prod O&amp;M 2007GRC_Book2_Electric Rev Req Model (2009 GRC) Rebuttal REmoval of New  WH Solar AdjustMI_DEM-WP(C) ENERG10C--ctn Mid-C_042010 2010GRC" xfId="7059"/>
    <cellStyle name="_DEM-WP(C) Prod O&amp;M 2007GRC_Book2_Electric Rev Req Model (2009 GRC) Rebuttal REmoval of New  WH Solar AdjustMI_DEM-WP(C) ENERG10C--ctn Mid-C_042010 2010GRC 2" xfId="7060"/>
    <cellStyle name="_DEM-WP(C) Prod O&amp;M 2007GRC_Book2_Electric Rev Req Model (2009 GRC) Rebuttal REmoval of New  WH Solar AdjustMI_DEM-WP(C) ENERG10C--ctn Mid-C_042010 2010GRC 2_Sheet3" xfId="7061"/>
    <cellStyle name="_DEM-WP(C) Prod O&amp;M 2007GRC_Book2_Electric Rev Req Model (2009 GRC) Rebuttal REmoval of New  WH Solar AdjustMI_DEM-WP(C) ENERG10C--ctn Mid-C_042010 2010GRC_Sheet3" xfId="7062"/>
    <cellStyle name="_DEM-WP(C) Prod O&amp;M 2007GRC_Book2_Electric Rev Req Model (2009 GRC) Rebuttal REmoval of New  WH Solar AdjustMI_Sheet3" xfId="7063"/>
    <cellStyle name="_DEM-WP(C) Prod O&amp;M 2007GRC_Book2_Electric Rev Req Model (2009 GRC) Rebuttal_Sheet3" xfId="7064"/>
    <cellStyle name="_DEM-WP(C) Prod O&amp;M 2007GRC_Book2_Electric Rev Req Model (2009 GRC) Revised 01-18-2010" xfId="7065"/>
    <cellStyle name="_DEM-WP(C) Prod O&amp;M 2007GRC_Book2_Electric Rev Req Model (2009 GRC) Revised 01-18-2010 2" xfId="7066"/>
    <cellStyle name="_DEM-WP(C) Prod O&amp;M 2007GRC_Book2_Electric Rev Req Model (2009 GRC) Revised 01-18-2010 2 2" xfId="7067"/>
    <cellStyle name="_DEM-WP(C) Prod O&amp;M 2007GRC_Book2_Electric Rev Req Model (2009 GRC) Revised 01-18-2010 2 2 2" xfId="7068"/>
    <cellStyle name="_DEM-WP(C) Prod O&amp;M 2007GRC_Book2_Electric Rev Req Model (2009 GRC) Revised 01-18-2010 2 2 2_Sheet3" xfId="7069"/>
    <cellStyle name="_DEM-WP(C) Prod O&amp;M 2007GRC_Book2_Electric Rev Req Model (2009 GRC) Revised 01-18-2010 2 2_Sheet3" xfId="7070"/>
    <cellStyle name="_DEM-WP(C) Prod O&amp;M 2007GRC_Book2_Electric Rev Req Model (2009 GRC) Revised 01-18-2010 2 3" xfId="7071"/>
    <cellStyle name="_DEM-WP(C) Prod O&amp;M 2007GRC_Book2_Electric Rev Req Model (2009 GRC) Revised 01-18-2010 2 3_Sheet3" xfId="7072"/>
    <cellStyle name="_DEM-WP(C) Prod O&amp;M 2007GRC_Book2_Electric Rev Req Model (2009 GRC) Revised 01-18-2010 2_Sheet3" xfId="7073"/>
    <cellStyle name="_DEM-WP(C) Prod O&amp;M 2007GRC_Book2_Electric Rev Req Model (2009 GRC) Revised 01-18-2010 3" xfId="7074"/>
    <cellStyle name="_DEM-WP(C) Prod O&amp;M 2007GRC_Book2_Electric Rev Req Model (2009 GRC) Revised 01-18-2010 3 2" xfId="7075"/>
    <cellStyle name="_DEM-WP(C) Prod O&amp;M 2007GRC_Book2_Electric Rev Req Model (2009 GRC) Revised 01-18-2010 3 2_Sheet3" xfId="7076"/>
    <cellStyle name="_DEM-WP(C) Prod O&amp;M 2007GRC_Book2_Electric Rev Req Model (2009 GRC) Revised 01-18-2010 3_Sheet3" xfId="7077"/>
    <cellStyle name="_DEM-WP(C) Prod O&amp;M 2007GRC_Book2_Electric Rev Req Model (2009 GRC) Revised 01-18-2010 4" xfId="7078"/>
    <cellStyle name="_DEM-WP(C) Prod O&amp;M 2007GRC_Book2_Electric Rev Req Model (2009 GRC) Revised 01-18-2010 4_Sheet3" xfId="7079"/>
    <cellStyle name="_DEM-WP(C) Prod O&amp;M 2007GRC_Book2_Electric Rev Req Model (2009 GRC) Revised 01-18-2010_DEM-WP(C) ENERG10C--ctn Mid-C_042010 2010GRC" xfId="7080"/>
    <cellStyle name="_DEM-WP(C) Prod O&amp;M 2007GRC_Book2_Electric Rev Req Model (2009 GRC) Revised 01-18-2010_DEM-WP(C) ENERG10C--ctn Mid-C_042010 2010GRC 2" xfId="7081"/>
    <cellStyle name="_DEM-WP(C) Prod O&amp;M 2007GRC_Book2_Electric Rev Req Model (2009 GRC) Revised 01-18-2010_DEM-WP(C) ENERG10C--ctn Mid-C_042010 2010GRC 2_Sheet3" xfId="7082"/>
    <cellStyle name="_DEM-WP(C) Prod O&amp;M 2007GRC_Book2_Electric Rev Req Model (2009 GRC) Revised 01-18-2010_DEM-WP(C) ENERG10C--ctn Mid-C_042010 2010GRC_Sheet3" xfId="7083"/>
    <cellStyle name="_DEM-WP(C) Prod O&amp;M 2007GRC_Book2_Electric Rev Req Model (2009 GRC) Revised 01-18-2010_Sheet3" xfId="7084"/>
    <cellStyle name="_DEM-WP(C) Prod O&amp;M 2007GRC_Book2_Final Order Electric EXHIBIT A-1" xfId="7085"/>
    <cellStyle name="_DEM-WP(C) Prod O&amp;M 2007GRC_Book2_Final Order Electric EXHIBIT A-1 2" xfId="7086"/>
    <cellStyle name="_DEM-WP(C) Prod O&amp;M 2007GRC_Book2_Final Order Electric EXHIBIT A-1 2 2" xfId="7087"/>
    <cellStyle name="_DEM-WP(C) Prod O&amp;M 2007GRC_Book2_Final Order Electric EXHIBIT A-1 2 2_Sheet3" xfId="7088"/>
    <cellStyle name="_DEM-WP(C) Prod O&amp;M 2007GRC_Book2_Final Order Electric EXHIBIT A-1 2_Sheet3" xfId="7089"/>
    <cellStyle name="_DEM-WP(C) Prod O&amp;M 2007GRC_Book2_Final Order Electric EXHIBIT A-1 3" xfId="7090"/>
    <cellStyle name="_DEM-WP(C) Prod O&amp;M 2007GRC_Book2_Final Order Electric EXHIBIT A-1 3_Sheet3" xfId="7091"/>
    <cellStyle name="_DEM-WP(C) Prod O&amp;M 2007GRC_Book2_Final Order Electric EXHIBIT A-1_Sheet3" xfId="7092"/>
    <cellStyle name="_DEM-WP(C) Prod O&amp;M 2007GRC_Book2_Sheet3" xfId="7093"/>
    <cellStyle name="_DEM-WP(C) Prod O&amp;M 2007GRC_Colstrip 1&amp;2 Annual O&amp;M Budgets" xfId="7094"/>
    <cellStyle name="_DEM-WP(C) Prod O&amp;M 2007GRC_Colstrip 1&amp;2 Annual O&amp;M Budgets 2" xfId="7095"/>
    <cellStyle name="_DEM-WP(C) Prod O&amp;M 2007GRC_Colstrip 1&amp;2 Annual O&amp;M Budgets 2_Sheet3" xfId="7096"/>
    <cellStyle name="_DEM-WP(C) Prod O&amp;M 2007GRC_Colstrip 1&amp;2 Annual O&amp;M Budgets 3" xfId="7097"/>
    <cellStyle name="_DEM-WP(C) Prod O&amp;M 2007GRC_Colstrip 1&amp;2 Annual O&amp;M Budgets 3_Sheet3" xfId="7098"/>
    <cellStyle name="_DEM-WP(C) Prod O&amp;M 2007GRC_Colstrip 1&amp;2 Annual O&amp;M Budgets_Sheet3" xfId="7099"/>
    <cellStyle name="_DEM-WP(C) Prod O&amp;M 2007GRC_Confidential Material" xfId="7100"/>
    <cellStyle name="_DEM-WP(C) Prod O&amp;M 2007GRC_Confidential Material 2" xfId="7101"/>
    <cellStyle name="_DEM-WP(C) Prod O&amp;M 2007GRC_Confidential Material 2_Sheet3" xfId="7102"/>
    <cellStyle name="_DEM-WP(C) Prod O&amp;M 2007GRC_Confidential Material_Sheet3" xfId="7103"/>
    <cellStyle name="_DEM-WP(C) Prod O&amp;M 2007GRC_DEM-WP(C) Colstrip 12 Coal Cost Forecast 2010GRC" xfId="7104"/>
    <cellStyle name="_DEM-WP(C) Prod O&amp;M 2007GRC_DEM-WP(C) Colstrip 12 Coal Cost Forecast 2010GRC 2" xfId="7105"/>
    <cellStyle name="_DEM-WP(C) Prod O&amp;M 2007GRC_DEM-WP(C) Colstrip 12 Coal Cost Forecast 2010GRC 2_Sheet3" xfId="7106"/>
    <cellStyle name="_DEM-WP(C) Prod O&amp;M 2007GRC_DEM-WP(C) Colstrip 12 Coal Cost Forecast 2010GRC_Sheet3" xfId="7107"/>
    <cellStyle name="_DEM-WP(C) Prod O&amp;M 2007GRC_DEM-WP(C) ENERG10C--ctn Mid-C_042010 2010GRC" xfId="7108"/>
    <cellStyle name="_DEM-WP(C) Prod O&amp;M 2007GRC_DEM-WP(C) ENERG10C--ctn Mid-C_042010 2010GRC 2" xfId="7109"/>
    <cellStyle name="_DEM-WP(C) Prod O&amp;M 2007GRC_DEM-WP(C) ENERG10C--ctn Mid-C_042010 2010GRC 2_Sheet3" xfId="7110"/>
    <cellStyle name="_DEM-WP(C) Prod O&amp;M 2007GRC_DEM-WP(C) ENERG10C--ctn Mid-C_042010 2010GRC_Sheet3" xfId="7111"/>
    <cellStyle name="_DEM-WP(C) Prod O&amp;M 2007GRC_DEM-WP(C) Production O&amp;M 2010GRC As-Filed" xfId="7112"/>
    <cellStyle name="_DEM-WP(C) Prod O&amp;M 2007GRC_DEM-WP(C) Production O&amp;M 2010GRC As-Filed 2" xfId="7113"/>
    <cellStyle name="_DEM-WP(C) Prod O&amp;M 2007GRC_DEM-WP(C) Production O&amp;M 2010GRC As-Filed 2 2" xfId="7114"/>
    <cellStyle name="_DEM-WP(C) Prod O&amp;M 2007GRC_DEM-WP(C) Production O&amp;M 2010GRC As-Filed 2 2_Sheet3" xfId="7115"/>
    <cellStyle name="_DEM-WP(C) Prod O&amp;M 2007GRC_DEM-WP(C) Production O&amp;M 2010GRC As-Filed 2 3" xfId="7116"/>
    <cellStyle name="_DEM-WP(C) Prod O&amp;M 2007GRC_DEM-WP(C) Production O&amp;M 2010GRC As-Filed 2 3_Sheet3" xfId="7117"/>
    <cellStyle name="_DEM-WP(C) Prod O&amp;M 2007GRC_DEM-WP(C) Production O&amp;M 2010GRC As-Filed 2_Sheet3" xfId="7118"/>
    <cellStyle name="_DEM-WP(C) Prod O&amp;M 2007GRC_DEM-WP(C) Production O&amp;M 2010GRC As-Filed 3" xfId="7119"/>
    <cellStyle name="_DEM-WP(C) Prod O&amp;M 2007GRC_DEM-WP(C) Production O&amp;M 2010GRC As-Filed 3 2" xfId="7120"/>
    <cellStyle name="_DEM-WP(C) Prod O&amp;M 2007GRC_DEM-WP(C) Production O&amp;M 2010GRC As-Filed 3 2_Sheet3" xfId="7121"/>
    <cellStyle name="_DEM-WP(C) Prod O&amp;M 2007GRC_DEM-WP(C) Production O&amp;M 2010GRC As-Filed 3_Sheet3" xfId="7122"/>
    <cellStyle name="_DEM-WP(C) Prod O&amp;M 2007GRC_DEM-WP(C) Production O&amp;M 2010GRC As-Filed 4" xfId="7123"/>
    <cellStyle name="_DEM-WP(C) Prod O&amp;M 2007GRC_DEM-WP(C) Production O&amp;M 2010GRC As-Filed 4 2" xfId="7124"/>
    <cellStyle name="_DEM-WP(C) Prod O&amp;M 2007GRC_DEM-WP(C) Production O&amp;M 2010GRC As-Filed 4 2_Sheet3" xfId="7125"/>
    <cellStyle name="_DEM-WP(C) Prod O&amp;M 2007GRC_DEM-WP(C) Production O&amp;M 2010GRC As-Filed 4_Sheet3" xfId="7126"/>
    <cellStyle name="_DEM-WP(C) Prod O&amp;M 2007GRC_DEM-WP(C) Production O&amp;M 2010GRC As-Filed 5" xfId="7127"/>
    <cellStyle name="_DEM-WP(C) Prod O&amp;M 2007GRC_DEM-WP(C) Production O&amp;M 2010GRC As-Filed 5 2" xfId="7128"/>
    <cellStyle name="_DEM-WP(C) Prod O&amp;M 2007GRC_DEM-WP(C) Production O&amp;M 2010GRC As-Filed 5 2_Sheet3" xfId="7129"/>
    <cellStyle name="_DEM-WP(C) Prod O&amp;M 2007GRC_DEM-WP(C) Production O&amp;M 2010GRC As-Filed 5_Sheet3" xfId="7130"/>
    <cellStyle name="_DEM-WP(C) Prod O&amp;M 2007GRC_DEM-WP(C) Production O&amp;M 2010GRC As-Filed 6" xfId="7131"/>
    <cellStyle name="_DEM-WP(C) Prod O&amp;M 2007GRC_DEM-WP(C) Production O&amp;M 2010GRC As-Filed 6 2" xfId="7132"/>
    <cellStyle name="_DEM-WP(C) Prod O&amp;M 2007GRC_DEM-WP(C) Production O&amp;M 2010GRC As-Filed 6 2_Sheet3" xfId="7133"/>
    <cellStyle name="_DEM-WP(C) Prod O&amp;M 2007GRC_DEM-WP(C) Production O&amp;M 2010GRC As-Filed 6_Sheet3" xfId="7134"/>
    <cellStyle name="_DEM-WP(C) Prod O&amp;M 2007GRC_DEM-WP(C) Production O&amp;M 2010GRC As-Filed_Sheet3" xfId="7135"/>
    <cellStyle name="_DEM-WP(C) Prod O&amp;M 2007GRC_Electric Rev Req Model (2009 GRC) Rebuttal" xfId="7136"/>
    <cellStyle name="_DEM-WP(C) Prod O&amp;M 2007GRC_Electric Rev Req Model (2009 GRC) Rebuttal 2" xfId="7137"/>
    <cellStyle name="_DEM-WP(C) Prod O&amp;M 2007GRC_Electric Rev Req Model (2009 GRC) Rebuttal 2 2" xfId="7138"/>
    <cellStyle name="_DEM-WP(C) Prod O&amp;M 2007GRC_Electric Rev Req Model (2009 GRC) Rebuttal 2 2_Sheet3" xfId="7139"/>
    <cellStyle name="_DEM-WP(C) Prod O&amp;M 2007GRC_Electric Rev Req Model (2009 GRC) Rebuttal 2_Sheet3" xfId="7140"/>
    <cellStyle name="_DEM-WP(C) Prod O&amp;M 2007GRC_Electric Rev Req Model (2009 GRC) Rebuttal 3" xfId="7141"/>
    <cellStyle name="_DEM-WP(C) Prod O&amp;M 2007GRC_Electric Rev Req Model (2009 GRC) Rebuttal 3_Sheet3" xfId="7142"/>
    <cellStyle name="_DEM-WP(C) Prod O&amp;M 2007GRC_Electric Rev Req Model (2009 GRC) Rebuttal REmoval of New  WH Solar AdjustMI" xfId="7143"/>
    <cellStyle name="_DEM-WP(C) Prod O&amp;M 2007GRC_Electric Rev Req Model (2009 GRC) Rebuttal REmoval of New  WH Solar AdjustMI 2" xfId="7144"/>
    <cellStyle name="_DEM-WP(C) Prod O&amp;M 2007GRC_Electric Rev Req Model (2009 GRC) Rebuttal REmoval of New  WH Solar AdjustMI 2 2" xfId="7145"/>
    <cellStyle name="_DEM-WP(C) Prod O&amp;M 2007GRC_Electric Rev Req Model (2009 GRC) Rebuttal REmoval of New  WH Solar AdjustMI 2 2 2" xfId="7146"/>
    <cellStyle name="_DEM-WP(C) Prod O&amp;M 2007GRC_Electric Rev Req Model (2009 GRC) Rebuttal REmoval of New  WH Solar AdjustMI 2 2 2_Sheet3" xfId="7147"/>
    <cellStyle name="_DEM-WP(C) Prod O&amp;M 2007GRC_Electric Rev Req Model (2009 GRC) Rebuttal REmoval of New  WH Solar AdjustMI 2 2_Sheet3" xfId="7148"/>
    <cellStyle name="_DEM-WP(C) Prod O&amp;M 2007GRC_Electric Rev Req Model (2009 GRC) Rebuttal REmoval of New  WH Solar AdjustMI 2 3" xfId="7149"/>
    <cellStyle name="_DEM-WP(C) Prod O&amp;M 2007GRC_Electric Rev Req Model (2009 GRC) Rebuttal REmoval of New  WH Solar AdjustMI 2 3_Sheet3" xfId="7150"/>
    <cellStyle name="_DEM-WP(C) Prod O&amp;M 2007GRC_Electric Rev Req Model (2009 GRC) Rebuttal REmoval of New  WH Solar AdjustMI 2_Sheet3" xfId="7151"/>
    <cellStyle name="_DEM-WP(C) Prod O&amp;M 2007GRC_Electric Rev Req Model (2009 GRC) Rebuttal REmoval of New  WH Solar AdjustMI 3" xfId="7152"/>
    <cellStyle name="_DEM-WP(C) Prod O&amp;M 2007GRC_Electric Rev Req Model (2009 GRC) Rebuttal REmoval of New  WH Solar AdjustMI 3 2" xfId="7153"/>
    <cellStyle name="_DEM-WP(C) Prod O&amp;M 2007GRC_Electric Rev Req Model (2009 GRC) Rebuttal REmoval of New  WH Solar AdjustMI 3 2_Sheet3" xfId="7154"/>
    <cellStyle name="_DEM-WP(C) Prod O&amp;M 2007GRC_Electric Rev Req Model (2009 GRC) Rebuttal REmoval of New  WH Solar AdjustMI 3_Sheet3" xfId="7155"/>
    <cellStyle name="_DEM-WP(C) Prod O&amp;M 2007GRC_Electric Rev Req Model (2009 GRC) Rebuttal REmoval of New  WH Solar AdjustMI 4" xfId="7156"/>
    <cellStyle name="_DEM-WP(C) Prod O&amp;M 2007GRC_Electric Rev Req Model (2009 GRC) Rebuttal REmoval of New  WH Solar AdjustMI 4_Sheet3" xfId="7157"/>
    <cellStyle name="_DEM-WP(C) Prod O&amp;M 2007GRC_Electric Rev Req Model (2009 GRC) Rebuttal REmoval of New  WH Solar AdjustMI_DEM-WP(C) ENERG10C--ctn Mid-C_042010 2010GRC" xfId="7158"/>
    <cellStyle name="_DEM-WP(C) Prod O&amp;M 2007GRC_Electric Rev Req Model (2009 GRC) Rebuttal REmoval of New  WH Solar AdjustMI_DEM-WP(C) ENERG10C--ctn Mid-C_042010 2010GRC 2" xfId="7159"/>
    <cellStyle name="_DEM-WP(C) Prod O&amp;M 2007GRC_Electric Rev Req Model (2009 GRC) Rebuttal REmoval of New  WH Solar AdjustMI_DEM-WP(C) ENERG10C--ctn Mid-C_042010 2010GRC 2_Sheet3" xfId="7160"/>
    <cellStyle name="_DEM-WP(C) Prod O&amp;M 2007GRC_Electric Rev Req Model (2009 GRC) Rebuttal REmoval of New  WH Solar AdjustMI_DEM-WP(C) ENERG10C--ctn Mid-C_042010 2010GRC_Sheet3" xfId="7161"/>
    <cellStyle name="_DEM-WP(C) Prod O&amp;M 2007GRC_Electric Rev Req Model (2009 GRC) Rebuttal REmoval of New  WH Solar AdjustMI_Sheet3" xfId="7162"/>
    <cellStyle name="_DEM-WP(C) Prod O&amp;M 2007GRC_Electric Rev Req Model (2009 GRC) Rebuttal_Sheet3" xfId="7163"/>
    <cellStyle name="_DEM-WP(C) Prod O&amp;M 2007GRC_Electric Rev Req Model (2009 GRC) Revised 01-18-2010" xfId="7164"/>
    <cellStyle name="_DEM-WP(C) Prod O&amp;M 2007GRC_Electric Rev Req Model (2009 GRC) Revised 01-18-2010 2" xfId="7165"/>
    <cellStyle name="_DEM-WP(C) Prod O&amp;M 2007GRC_Electric Rev Req Model (2009 GRC) Revised 01-18-2010 2 2" xfId="7166"/>
    <cellStyle name="_DEM-WP(C) Prod O&amp;M 2007GRC_Electric Rev Req Model (2009 GRC) Revised 01-18-2010 2 2 2" xfId="7167"/>
    <cellStyle name="_DEM-WP(C) Prod O&amp;M 2007GRC_Electric Rev Req Model (2009 GRC) Revised 01-18-2010 2 2 2_Sheet3" xfId="7168"/>
    <cellStyle name="_DEM-WP(C) Prod O&amp;M 2007GRC_Electric Rev Req Model (2009 GRC) Revised 01-18-2010 2 2_Sheet3" xfId="7169"/>
    <cellStyle name="_DEM-WP(C) Prod O&amp;M 2007GRC_Electric Rev Req Model (2009 GRC) Revised 01-18-2010 2 3" xfId="7170"/>
    <cellStyle name="_DEM-WP(C) Prod O&amp;M 2007GRC_Electric Rev Req Model (2009 GRC) Revised 01-18-2010 2 3_Sheet3" xfId="7171"/>
    <cellStyle name="_DEM-WP(C) Prod O&amp;M 2007GRC_Electric Rev Req Model (2009 GRC) Revised 01-18-2010 2_Sheet3" xfId="7172"/>
    <cellStyle name="_DEM-WP(C) Prod O&amp;M 2007GRC_Electric Rev Req Model (2009 GRC) Revised 01-18-2010 3" xfId="7173"/>
    <cellStyle name="_DEM-WP(C) Prod O&amp;M 2007GRC_Electric Rev Req Model (2009 GRC) Revised 01-18-2010 3 2" xfId="7174"/>
    <cellStyle name="_DEM-WP(C) Prod O&amp;M 2007GRC_Electric Rev Req Model (2009 GRC) Revised 01-18-2010 3 2_Sheet3" xfId="7175"/>
    <cellStyle name="_DEM-WP(C) Prod O&amp;M 2007GRC_Electric Rev Req Model (2009 GRC) Revised 01-18-2010 3_Sheet3" xfId="7176"/>
    <cellStyle name="_DEM-WP(C) Prod O&amp;M 2007GRC_Electric Rev Req Model (2009 GRC) Revised 01-18-2010 4" xfId="7177"/>
    <cellStyle name="_DEM-WP(C) Prod O&amp;M 2007GRC_Electric Rev Req Model (2009 GRC) Revised 01-18-2010 4_Sheet3" xfId="7178"/>
    <cellStyle name="_DEM-WP(C) Prod O&amp;M 2007GRC_Electric Rev Req Model (2009 GRC) Revised 01-18-2010_DEM-WP(C) ENERG10C--ctn Mid-C_042010 2010GRC" xfId="7179"/>
    <cellStyle name="_DEM-WP(C) Prod O&amp;M 2007GRC_Electric Rev Req Model (2009 GRC) Revised 01-18-2010_DEM-WP(C) ENERG10C--ctn Mid-C_042010 2010GRC 2" xfId="7180"/>
    <cellStyle name="_DEM-WP(C) Prod O&amp;M 2007GRC_Electric Rev Req Model (2009 GRC) Revised 01-18-2010_DEM-WP(C) ENERG10C--ctn Mid-C_042010 2010GRC 2_Sheet3" xfId="7181"/>
    <cellStyle name="_DEM-WP(C) Prod O&amp;M 2007GRC_Electric Rev Req Model (2009 GRC) Revised 01-18-2010_DEM-WP(C) ENERG10C--ctn Mid-C_042010 2010GRC_Sheet3" xfId="7182"/>
    <cellStyle name="_DEM-WP(C) Prod O&amp;M 2007GRC_Electric Rev Req Model (2009 GRC) Revised 01-18-2010_Sheet3" xfId="7183"/>
    <cellStyle name="_DEM-WP(C) Prod O&amp;M 2007GRC_Final Order Electric EXHIBIT A-1" xfId="7184"/>
    <cellStyle name="_DEM-WP(C) Prod O&amp;M 2007GRC_Final Order Electric EXHIBIT A-1 2" xfId="7185"/>
    <cellStyle name="_DEM-WP(C) Prod O&amp;M 2007GRC_Final Order Electric EXHIBIT A-1 2 2" xfId="7186"/>
    <cellStyle name="_DEM-WP(C) Prod O&amp;M 2007GRC_Final Order Electric EXHIBIT A-1 2 2_Sheet3" xfId="7187"/>
    <cellStyle name="_DEM-WP(C) Prod O&amp;M 2007GRC_Final Order Electric EXHIBIT A-1 2_Sheet3" xfId="7188"/>
    <cellStyle name="_DEM-WP(C) Prod O&amp;M 2007GRC_Final Order Electric EXHIBIT A-1 3" xfId="7189"/>
    <cellStyle name="_DEM-WP(C) Prod O&amp;M 2007GRC_Final Order Electric EXHIBIT A-1 3_Sheet3" xfId="7190"/>
    <cellStyle name="_DEM-WP(C) Prod O&amp;M 2007GRC_Final Order Electric EXHIBIT A-1_Sheet3" xfId="7191"/>
    <cellStyle name="_DEM-WP(C) Prod O&amp;M 2007GRC_Rebuttal Power Costs" xfId="7192"/>
    <cellStyle name="_DEM-WP(C) Prod O&amp;M 2007GRC_Rebuttal Power Costs 2" xfId="7193"/>
    <cellStyle name="_DEM-WP(C) Prod O&amp;M 2007GRC_Rebuttal Power Costs 2 2" xfId="7194"/>
    <cellStyle name="_DEM-WP(C) Prod O&amp;M 2007GRC_Rebuttal Power Costs 2 2 2" xfId="7195"/>
    <cellStyle name="_DEM-WP(C) Prod O&amp;M 2007GRC_Rebuttal Power Costs 2 2 2_Sheet3" xfId="7196"/>
    <cellStyle name="_DEM-WP(C) Prod O&amp;M 2007GRC_Rebuttal Power Costs 2 2_Sheet3" xfId="7197"/>
    <cellStyle name="_DEM-WP(C) Prod O&amp;M 2007GRC_Rebuttal Power Costs 2 3" xfId="7198"/>
    <cellStyle name="_DEM-WP(C) Prod O&amp;M 2007GRC_Rebuttal Power Costs 2 3_Sheet3" xfId="7199"/>
    <cellStyle name="_DEM-WP(C) Prod O&amp;M 2007GRC_Rebuttal Power Costs 2_Sheet3" xfId="7200"/>
    <cellStyle name="_DEM-WP(C) Prod O&amp;M 2007GRC_Rebuttal Power Costs 3" xfId="7201"/>
    <cellStyle name="_DEM-WP(C) Prod O&amp;M 2007GRC_Rebuttal Power Costs 3 2" xfId="7202"/>
    <cellStyle name="_DEM-WP(C) Prod O&amp;M 2007GRC_Rebuttal Power Costs 3 2_Sheet3" xfId="7203"/>
    <cellStyle name="_DEM-WP(C) Prod O&amp;M 2007GRC_Rebuttal Power Costs 3_Sheet3" xfId="7204"/>
    <cellStyle name="_DEM-WP(C) Prod O&amp;M 2007GRC_Rebuttal Power Costs 4" xfId="7205"/>
    <cellStyle name="_DEM-WP(C) Prod O&amp;M 2007GRC_Rebuttal Power Costs 4_Sheet3" xfId="7206"/>
    <cellStyle name="_DEM-WP(C) Prod O&amp;M 2007GRC_Rebuttal Power Costs_Adj Bench DR 3 for Initial Briefs (Electric)" xfId="7207"/>
    <cellStyle name="_DEM-WP(C) Prod O&amp;M 2007GRC_Rebuttal Power Costs_Adj Bench DR 3 for Initial Briefs (Electric) 2" xfId="7208"/>
    <cellStyle name="_DEM-WP(C) Prod O&amp;M 2007GRC_Rebuttal Power Costs_Adj Bench DR 3 for Initial Briefs (Electric) 2 2" xfId="7209"/>
    <cellStyle name="_DEM-WP(C) Prod O&amp;M 2007GRC_Rebuttal Power Costs_Adj Bench DR 3 for Initial Briefs (Electric) 2 2 2" xfId="7210"/>
    <cellStyle name="_DEM-WP(C) Prod O&amp;M 2007GRC_Rebuttal Power Costs_Adj Bench DR 3 for Initial Briefs (Electric) 2 2 2_Sheet3" xfId="7211"/>
    <cellStyle name="_DEM-WP(C) Prod O&amp;M 2007GRC_Rebuttal Power Costs_Adj Bench DR 3 for Initial Briefs (Electric) 2 2_Sheet3" xfId="7212"/>
    <cellStyle name="_DEM-WP(C) Prod O&amp;M 2007GRC_Rebuttal Power Costs_Adj Bench DR 3 for Initial Briefs (Electric) 2 3" xfId="7213"/>
    <cellStyle name="_DEM-WP(C) Prod O&amp;M 2007GRC_Rebuttal Power Costs_Adj Bench DR 3 for Initial Briefs (Electric) 2 3_Sheet3" xfId="7214"/>
    <cellStyle name="_DEM-WP(C) Prod O&amp;M 2007GRC_Rebuttal Power Costs_Adj Bench DR 3 for Initial Briefs (Electric) 2_Sheet3" xfId="7215"/>
    <cellStyle name="_DEM-WP(C) Prod O&amp;M 2007GRC_Rebuttal Power Costs_Adj Bench DR 3 for Initial Briefs (Electric) 3" xfId="7216"/>
    <cellStyle name="_DEM-WP(C) Prod O&amp;M 2007GRC_Rebuttal Power Costs_Adj Bench DR 3 for Initial Briefs (Electric) 3 2" xfId="7217"/>
    <cellStyle name="_DEM-WP(C) Prod O&amp;M 2007GRC_Rebuttal Power Costs_Adj Bench DR 3 for Initial Briefs (Electric) 3 2_Sheet3" xfId="7218"/>
    <cellStyle name="_DEM-WP(C) Prod O&amp;M 2007GRC_Rebuttal Power Costs_Adj Bench DR 3 for Initial Briefs (Electric) 3_Sheet3" xfId="7219"/>
    <cellStyle name="_DEM-WP(C) Prod O&amp;M 2007GRC_Rebuttal Power Costs_Adj Bench DR 3 for Initial Briefs (Electric) 4" xfId="7220"/>
    <cellStyle name="_DEM-WP(C) Prod O&amp;M 2007GRC_Rebuttal Power Costs_Adj Bench DR 3 for Initial Briefs (Electric) 4_Sheet3" xfId="7221"/>
    <cellStyle name="_DEM-WP(C) Prod O&amp;M 2007GRC_Rebuttal Power Costs_Adj Bench DR 3 for Initial Briefs (Electric)_DEM-WP(C) ENERG10C--ctn Mid-C_042010 2010GRC" xfId="7222"/>
    <cellStyle name="_DEM-WP(C) Prod O&amp;M 2007GRC_Rebuttal Power Costs_Adj Bench DR 3 for Initial Briefs (Electric)_DEM-WP(C) ENERG10C--ctn Mid-C_042010 2010GRC 2" xfId="7223"/>
    <cellStyle name="_DEM-WP(C) Prod O&amp;M 2007GRC_Rebuttal Power Costs_Adj Bench DR 3 for Initial Briefs (Electric)_DEM-WP(C) ENERG10C--ctn Mid-C_042010 2010GRC 2_Sheet3" xfId="7224"/>
    <cellStyle name="_DEM-WP(C) Prod O&amp;M 2007GRC_Rebuttal Power Costs_Adj Bench DR 3 for Initial Briefs (Electric)_DEM-WP(C) ENERG10C--ctn Mid-C_042010 2010GRC_Sheet3" xfId="7225"/>
    <cellStyle name="_DEM-WP(C) Prod O&amp;M 2007GRC_Rebuttal Power Costs_Adj Bench DR 3 for Initial Briefs (Electric)_Sheet3" xfId="7226"/>
    <cellStyle name="_DEM-WP(C) Prod O&amp;M 2007GRC_Rebuttal Power Costs_DEM-WP(C) ENERG10C--ctn Mid-C_042010 2010GRC" xfId="7227"/>
    <cellStyle name="_DEM-WP(C) Prod O&amp;M 2007GRC_Rebuttal Power Costs_DEM-WP(C) ENERG10C--ctn Mid-C_042010 2010GRC 2" xfId="7228"/>
    <cellStyle name="_DEM-WP(C) Prod O&amp;M 2007GRC_Rebuttal Power Costs_DEM-WP(C) ENERG10C--ctn Mid-C_042010 2010GRC 2_Sheet3" xfId="7229"/>
    <cellStyle name="_DEM-WP(C) Prod O&amp;M 2007GRC_Rebuttal Power Costs_DEM-WP(C) ENERG10C--ctn Mid-C_042010 2010GRC_Sheet3" xfId="7230"/>
    <cellStyle name="_DEM-WP(C) Prod O&amp;M 2007GRC_Rebuttal Power Costs_Electric Rev Req Model (2009 GRC) Rebuttal" xfId="7231"/>
    <cellStyle name="_DEM-WP(C) Prod O&amp;M 2007GRC_Rebuttal Power Costs_Electric Rev Req Model (2009 GRC) Rebuttal 2" xfId="7232"/>
    <cellStyle name="_DEM-WP(C) Prod O&amp;M 2007GRC_Rebuttal Power Costs_Electric Rev Req Model (2009 GRC) Rebuttal 2 2" xfId="7233"/>
    <cellStyle name="_DEM-WP(C) Prod O&amp;M 2007GRC_Rebuttal Power Costs_Electric Rev Req Model (2009 GRC) Rebuttal 2 2_Sheet3" xfId="7234"/>
    <cellStyle name="_DEM-WP(C) Prod O&amp;M 2007GRC_Rebuttal Power Costs_Electric Rev Req Model (2009 GRC) Rebuttal 2_Sheet3" xfId="7235"/>
    <cellStyle name="_DEM-WP(C) Prod O&amp;M 2007GRC_Rebuttal Power Costs_Electric Rev Req Model (2009 GRC) Rebuttal 3" xfId="7236"/>
    <cellStyle name="_DEM-WP(C) Prod O&amp;M 2007GRC_Rebuttal Power Costs_Electric Rev Req Model (2009 GRC) Rebuttal 3_Sheet3" xfId="7237"/>
    <cellStyle name="_DEM-WP(C) Prod O&amp;M 2007GRC_Rebuttal Power Costs_Electric Rev Req Model (2009 GRC) Rebuttal REmoval of New  WH Solar AdjustMI" xfId="7238"/>
    <cellStyle name="_DEM-WP(C) Prod O&amp;M 2007GRC_Rebuttal Power Costs_Electric Rev Req Model (2009 GRC) Rebuttal REmoval of New  WH Solar AdjustMI 2" xfId="7239"/>
    <cellStyle name="_DEM-WP(C) Prod O&amp;M 2007GRC_Rebuttal Power Costs_Electric Rev Req Model (2009 GRC) Rebuttal REmoval of New  WH Solar AdjustMI 2 2" xfId="7240"/>
    <cellStyle name="_DEM-WP(C) Prod O&amp;M 2007GRC_Rebuttal Power Costs_Electric Rev Req Model (2009 GRC) Rebuttal REmoval of New  WH Solar AdjustMI 2 2 2" xfId="7241"/>
    <cellStyle name="_DEM-WP(C) Prod O&amp;M 2007GRC_Rebuttal Power Costs_Electric Rev Req Model (2009 GRC) Rebuttal REmoval of New  WH Solar AdjustMI 2 2 2_Sheet3" xfId="7242"/>
    <cellStyle name="_DEM-WP(C) Prod O&amp;M 2007GRC_Rebuttal Power Costs_Electric Rev Req Model (2009 GRC) Rebuttal REmoval of New  WH Solar AdjustMI 2 2_Sheet3" xfId="7243"/>
    <cellStyle name="_DEM-WP(C) Prod O&amp;M 2007GRC_Rebuttal Power Costs_Electric Rev Req Model (2009 GRC) Rebuttal REmoval of New  WH Solar AdjustMI 2 3" xfId="7244"/>
    <cellStyle name="_DEM-WP(C) Prod O&amp;M 2007GRC_Rebuttal Power Costs_Electric Rev Req Model (2009 GRC) Rebuttal REmoval of New  WH Solar AdjustMI 2 3_Sheet3" xfId="7245"/>
    <cellStyle name="_DEM-WP(C) Prod O&amp;M 2007GRC_Rebuttal Power Costs_Electric Rev Req Model (2009 GRC) Rebuttal REmoval of New  WH Solar AdjustMI 2_Sheet3" xfId="7246"/>
    <cellStyle name="_DEM-WP(C) Prod O&amp;M 2007GRC_Rebuttal Power Costs_Electric Rev Req Model (2009 GRC) Rebuttal REmoval of New  WH Solar AdjustMI 3" xfId="7247"/>
    <cellStyle name="_DEM-WP(C) Prod O&amp;M 2007GRC_Rebuttal Power Costs_Electric Rev Req Model (2009 GRC) Rebuttal REmoval of New  WH Solar AdjustMI 3 2" xfId="7248"/>
    <cellStyle name="_DEM-WP(C) Prod O&amp;M 2007GRC_Rebuttal Power Costs_Electric Rev Req Model (2009 GRC) Rebuttal REmoval of New  WH Solar AdjustMI 3 2_Sheet3" xfId="7249"/>
    <cellStyle name="_DEM-WP(C) Prod O&amp;M 2007GRC_Rebuttal Power Costs_Electric Rev Req Model (2009 GRC) Rebuttal REmoval of New  WH Solar AdjustMI 3_Sheet3" xfId="7250"/>
    <cellStyle name="_DEM-WP(C) Prod O&amp;M 2007GRC_Rebuttal Power Costs_Electric Rev Req Model (2009 GRC) Rebuttal REmoval of New  WH Solar AdjustMI 4" xfId="7251"/>
    <cellStyle name="_DEM-WP(C) Prod O&amp;M 2007GRC_Rebuttal Power Costs_Electric Rev Req Model (2009 GRC) Rebuttal REmoval of New  WH Solar AdjustMI 4_Sheet3" xfId="7252"/>
    <cellStyle name="_DEM-WP(C) Prod O&amp;M 2007GRC_Rebuttal Power Costs_Electric Rev Req Model (2009 GRC) Rebuttal REmoval of New  WH Solar AdjustMI_DEM-WP(C) ENERG10C--ctn Mid-C_042010 2010GRC" xfId="7253"/>
    <cellStyle name="_DEM-WP(C) Prod O&amp;M 2007GRC_Rebuttal Power Costs_Electric Rev Req Model (2009 GRC) Rebuttal REmoval of New  WH Solar AdjustMI_DEM-WP(C) ENERG10C--ctn Mid-C_042010 2010GRC 2" xfId="7254"/>
    <cellStyle name="_DEM-WP(C) Prod O&amp;M 2007GRC_Rebuttal Power Costs_Electric Rev Req Model (2009 GRC) Rebuttal REmoval of New  WH Solar AdjustMI_DEM-WP(C) ENERG10C--ctn Mid-C_042010 2010GRC 2_Sheet3" xfId="7255"/>
    <cellStyle name="_DEM-WP(C) Prod O&amp;M 2007GRC_Rebuttal Power Costs_Electric Rev Req Model (2009 GRC) Rebuttal REmoval of New  WH Solar AdjustMI_DEM-WP(C) ENERG10C--ctn Mid-C_042010 2010GRC_Sheet3" xfId="7256"/>
    <cellStyle name="_DEM-WP(C) Prod O&amp;M 2007GRC_Rebuttal Power Costs_Electric Rev Req Model (2009 GRC) Rebuttal REmoval of New  WH Solar AdjustMI_Sheet3" xfId="7257"/>
    <cellStyle name="_DEM-WP(C) Prod O&amp;M 2007GRC_Rebuttal Power Costs_Electric Rev Req Model (2009 GRC) Rebuttal_Sheet3" xfId="7258"/>
    <cellStyle name="_DEM-WP(C) Prod O&amp;M 2007GRC_Rebuttal Power Costs_Electric Rev Req Model (2009 GRC) Revised 01-18-2010" xfId="7259"/>
    <cellStyle name="_DEM-WP(C) Prod O&amp;M 2007GRC_Rebuttal Power Costs_Electric Rev Req Model (2009 GRC) Revised 01-18-2010 2" xfId="7260"/>
    <cellStyle name="_DEM-WP(C) Prod O&amp;M 2007GRC_Rebuttal Power Costs_Electric Rev Req Model (2009 GRC) Revised 01-18-2010 2 2" xfId="7261"/>
    <cellStyle name="_DEM-WP(C) Prod O&amp;M 2007GRC_Rebuttal Power Costs_Electric Rev Req Model (2009 GRC) Revised 01-18-2010 2 2 2" xfId="7262"/>
    <cellStyle name="_DEM-WP(C) Prod O&amp;M 2007GRC_Rebuttal Power Costs_Electric Rev Req Model (2009 GRC) Revised 01-18-2010 2 2 2_Sheet3" xfId="7263"/>
    <cellStyle name="_DEM-WP(C) Prod O&amp;M 2007GRC_Rebuttal Power Costs_Electric Rev Req Model (2009 GRC) Revised 01-18-2010 2 2_Sheet3" xfId="7264"/>
    <cellStyle name="_DEM-WP(C) Prod O&amp;M 2007GRC_Rebuttal Power Costs_Electric Rev Req Model (2009 GRC) Revised 01-18-2010 2 3" xfId="7265"/>
    <cellStyle name="_DEM-WP(C) Prod O&amp;M 2007GRC_Rebuttal Power Costs_Electric Rev Req Model (2009 GRC) Revised 01-18-2010 2 3_Sheet3" xfId="7266"/>
    <cellStyle name="_DEM-WP(C) Prod O&amp;M 2007GRC_Rebuttal Power Costs_Electric Rev Req Model (2009 GRC) Revised 01-18-2010 2_Sheet3" xfId="7267"/>
    <cellStyle name="_DEM-WP(C) Prod O&amp;M 2007GRC_Rebuttal Power Costs_Electric Rev Req Model (2009 GRC) Revised 01-18-2010 3" xfId="7268"/>
    <cellStyle name="_DEM-WP(C) Prod O&amp;M 2007GRC_Rebuttal Power Costs_Electric Rev Req Model (2009 GRC) Revised 01-18-2010 3 2" xfId="7269"/>
    <cellStyle name="_DEM-WP(C) Prod O&amp;M 2007GRC_Rebuttal Power Costs_Electric Rev Req Model (2009 GRC) Revised 01-18-2010 3 2_Sheet3" xfId="7270"/>
    <cellStyle name="_DEM-WP(C) Prod O&amp;M 2007GRC_Rebuttal Power Costs_Electric Rev Req Model (2009 GRC) Revised 01-18-2010 3_Sheet3" xfId="7271"/>
    <cellStyle name="_DEM-WP(C) Prod O&amp;M 2007GRC_Rebuttal Power Costs_Electric Rev Req Model (2009 GRC) Revised 01-18-2010 4" xfId="7272"/>
    <cellStyle name="_DEM-WP(C) Prod O&amp;M 2007GRC_Rebuttal Power Costs_Electric Rev Req Model (2009 GRC) Revised 01-18-2010 4_Sheet3" xfId="7273"/>
    <cellStyle name="_DEM-WP(C) Prod O&amp;M 2007GRC_Rebuttal Power Costs_Electric Rev Req Model (2009 GRC) Revised 01-18-2010_DEM-WP(C) ENERG10C--ctn Mid-C_042010 2010GRC" xfId="7274"/>
    <cellStyle name="_DEM-WP(C) Prod O&amp;M 2007GRC_Rebuttal Power Costs_Electric Rev Req Model (2009 GRC) Revised 01-18-2010_DEM-WP(C) ENERG10C--ctn Mid-C_042010 2010GRC 2" xfId="7275"/>
    <cellStyle name="_DEM-WP(C) Prod O&amp;M 2007GRC_Rebuttal Power Costs_Electric Rev Req Model (2009 GRC) Revised 01-18-2010_DEM-WP(C) ENERG10C--ctn Mid-C_042010 2010GRC 2_Sheet3" xfId="7276"/>
    <cellStyle name="_DEM-WP(C) Prod O&amp;M 2007GRC_Rebuttal Power Costs_Electric Rev Req Model (2009 GRC) Revised 01-18-2010_DEM-WP(C) ENERG10C--ctn Mid-C_042010 2010GRC_Sheet3" xfId="7277"/>
    <cellStyle name="_DEM-WP(C) Prod O&amp;M 2007GRC_Rebuttal Power Costs_Electric Rev Req Model (2009 GRC) Revised 01-18-2010_Sheet3" xfId="7278"/>
    <cellStyle name="_DEM-WP(C) Prod O&amp;M 2007GRC_Rebuttal Power Costs_Final Order Electric EXHIBIT A-1" xfId="7279"/>
    <cellStyle name="_DEM-WP(C) Prod O&amp;M 2007GRC_Rebuttal Power Costs_Final Order Electric EXHIBIT A-1 2" xfId="7280"/>
    <cellStyle name="_DEM-WP(C) Prod O&amp;M 2007GRC_Rebuttal Power Costs_Final Order Electric EXHIBIT A-1 2 2" xfId="7281"/>
    <cellStyle name="_DEM-WP(C) Prod O&amp;M 2007GRC_Rebuttal Power Costs_Final Order Electric EXHIBIT A-1 2 2_Sheet3" xfId="7282"/>
    <cellStyle name="_DEM-WP(C) Prod O&amp;M 2007GRC_Rebuttal Power Costs_Final Order Electric EXHIBIT A-1 2_Sheet3" xfId="7283"/>
    <cellStyle name="_DEM-WP(C) Prod O&amp;M 2007GRC_Rebuttal Power Costs_Final Order Electric EXHIBIT A-1 3" xfId="7284"/>
    <cellStyle name="_DEM-WP(C) Prod O&amp;M 2007GRC_Rebuttal Power Costs_Final Order Electric EXHIBIT A-1 3_Sheet3" xfId="7285"/>
    <cellStyle name="_DEM-WP(C) Prod O&amp;M 2007GRC_Rebuttal Power Costs_Final Order Electric EXHIBIT A-1_Sheet3" xfId="7286"/>
    <cellStyle name="_DEM-WP(C) Prod O&amp;M 2007GRC_Rebuttal Power Costs_Sheet3" xfId="7287"/>
    <cellStyle name="_DEM-WP(C) Prod O&amp;M 2007GRC_Sheet3" xfId="7288"/>
    <cellStyle name="_x0013__DEM-WP(C) Production O&amp;M 2010GRC As-Filed" xfId="7289"/>
    <cellStyle name="_x0013__DEM-WP(C) Production O&amp;M 2010GRC As-Filed 2" xfId="7290"/>
    <cellStyle name="_x0013__DEM-WP(C) Production O&amp;M 2010GRC As-Filed 2 2" xfId="7291"/>
    <cellStyle name="_x0013__DEM-WP(C) Production O&amp;M 2010GRC As-Filed 2 2_Sheet3" xfId="7292"/>
    <cellStyle name="_x0013__DEM-WP(C) Production O&amp;M 2010GRC As-Filed 2 3" xfId="7293"/>
    <cellStyle name="_x0013__DEM-WP(C) Production O&amp;M 2010GRC As-Filed 2 3_Sheet3" xfId="7294"/>
    <cellStyle name="_x0013__DEM-WP(C) Production O&amp;M 2010GRC As-Filed 2_Sheet3" xfId="7295"/>
    <cellStyle name="_x0013__DEM-WP(C) Production O&amp;M 2010GRC As-Filed 3" xfId="7296"/>
    <cellStyle name="_x0013__DEM-WP(C) Production O&amp;M 2010GRC As-Filed 3 2" xfId="7297"/>
    <cellStyle name="_x0013__DEM-WP(C) Production O&amp;M 2010GRC As-Filed 3 2_Sheet3" xfId="7298"/>
    <cellStyle name="_x0013__DEM-WP(C) Production O&amp;M 2010GRC As-Filed 3_Sheet3" xfId="7299"/>
    <cellStyle name="_x0013__DEM-WP(C) Production O&amp;M 2010GRC As-Filed 4" xfId="7300"/>
    <cellStyle name="_x0013__DEM-WP(C) Production O&amp;M 2010GRC As-Filed 4 2" xfId="7301"/>
    <cellStyle name="_x0013__DEM-WP(C) Production O&amp;M 2010GRC As-Filed 4 2_Sheet3" xfId="7302"/>
    <cellStyle name="_x0013__DEM-WP(C) Production O&amp;M 2010GRC As-Filed 4_Sheet3" xfId="7303"/>
    <cellStyle name="_x0013__DEM-WP(C) Production O&amp;M 2010GRC As-Filed 5" xfId="7304"/>
    <cellStyle name="_x0013__DEM-WP(C) Production O&amp;M 2010GRC As-Filed 5 2" xfId="7305"/>
    <cellStyle name="_x0013__DEM-WP(C) Production O&amp;M 2010GRC As-Filed 5 2_Sheet3" xfId="7306"/>
    <cellStyle name="_x0013__DEM-WP(C) Production O&amp;M 2010GRC As-Filed 5_Sheet3" xfId="7307"/>
    <cellStyle name="_x0013__DEM-WP(C) Production O&amp;M 2010GRC As-Filed 6" xfId="7308"/>
    <cellStyle name="_x0013__DEM-WP(C) Production O&amp;M 2010GRC As-Filed 6 2" xfId="7309"/>
    <cellStyle name="_x0013__DEM-WP(C) Production O&amp;M 2010GRC As-Filed 6 2_Sheet3" xfId="7310"/>
    <cellStyle name="_x0013__DEM-WP(C) Production O&amp;M 2010GRC As-Filed 6_Sheet3" xfId="7311"/>
    <cellStyle name="_x0013__DEM-WP(C) Production O&amp;M 2010GRC As-Filed_Sheet3" xfId="7312"/>
    <cellStyle name="_DEM-WP(C) Rate Year Sumas by Month Update Corrected" xfId="7313"/>
    <cellStyle name="_DEM-WP(C) Rate Year Sumas by Month Update Corrected 2" xfId="7314"/>
    <cellStyle name="_DEM-WP(C) Rate Year Sumas by Month Update Corrected 2_Sheet3" xfId="7315"/>
    <cellStyle name="_DEM-WP(C) Rate Year Sumas by Month Update Corrected_Sheet3" xfId="7316"/>
    <cellStyle name="_DEM-WP(C) ST Power Contracts 3102008" xfId="7317"/>
    <cellStyle name="_DEM-WP(C) ST Power Contracts 3102008 2" xfId="7318"/>
    <cellStyle name="_DEM-WP(C) ST Power Contracts 3102008 2 2" xfId="7319"/>
    <cellStyle name="_DEM-WP(C) ST Power Contracts 3102008 2 2_Sheet3" xfId="7320"/>
    <cellStyle name="_DEM-WP(C) ST Power Contracts 3102008 2_Sheet3" xfId="7321"/>
    <cellStyle name="_DEM-WP(C) ST Power Contracts 3102008 3" xfId="7322"/>
    <cellStyle name="_DEM-WP(C) ST Power Contracts 3102008 3 2" xfId="7323"/>
    <cellStyle name="_DEM-WP(C) ST Power Contracts 3102008 3 2 2" xfId="7324"/>
    <cellStyle name="_DEM-WP(C) ST Power Contracts 3102008 3 2 2_Sheet3" xfId="7325"/>
    <cellStyle name="_DEM-WP(C) ST Power Contracts 3102008 3 2_Sheet3" xfId="7326"/>
    <cellStyle name="_DEM-WP(C) ST Power Contracts 3102008 3 3" xfId="7327"/>
    <cellStyle name="_DEM-WP(C) ST Power Contracts 3102008 3 3_Sheet3" xfId="7328"/>
    <cellStyle name="_DEM-WP(C) ST Power Contracts 3102008 3_Sheet3" xfId="7329"/>
    <cellStyle name="_DEM-WP(C) ST Power Contracts 3102008 4" xfId="7330"/>
    <cellStyle name="_DEM-WP(C) ST Power Contracts 3102008 4_Sheet3" xfId="7331"/>
    <cellStyle name="_DEM-WP(C) ST Power Contracts 3102008_Sheet3" xfId="7332"/>
    <cellStyle name="_DEM-WP(C) Sumas Proforma 11.14.07" xfId="7333"/>
    <cellStyle name="_DEM-WP(C) Sumas Proforma 11.14.07 2" xfId="7334"/>
    <cellStyle name="_DEM-WP(C) Sumas Proforma 11.14.07 2_Sheet3" xfId="7335"/>
    <cellStyle name="_DEM-WP(C) Sumas Proforma 11.14.07_Sheet3" xfId="7336"/>
    <cellStyle name="_DEM-WP(C) Sumas Proforma 11.5.07" xfId="7337"/>
    <cellStyle name="_DEM-WP(C) Sumas Proforma 11.5.07 2" xfId="7338"/>
    <cellStyle name="_DEM-WP(C) Sumas Proforma 11.5.07 2_Sheet3" xfId="7339"/>
    <cellStyle name="_DEM-WP(C) Sumas Proforma 11.5.07_Sheet3" xfId="7340"/>
    <cellStyle name="_DEM-WP(C) Wells_Power_Cost" xfId="7341"/>
    <cellStyle name="_DEM-WP(C) Wells_Power_Cost 2" xfId="7342"/>
    <cellStyle name="_DEM-WP(C) Wells_Power_Cost 2 2" xfId="7343"/>
    <cellStyle name="_DEM-WP(C) Wells_Power_Cost 2 2 2" xfId="7344"/>
    <cellStyle name="_DEM-WP(C) Wells_Power_Cost 2 2 2_Sheet3" xfId="7345"/>
    <cellStyle name="_DEM-WP(C) Wells_Power_Cost 2 2_Sheet3" xfId="7346"/>
    <cellStyle name="_DEM-WP(C) Wells_Power_Cost 2 3" xfId="7347"/>
    <cellStyle name="_DEM-WP(C) Wells_Power_Cost 2 3_Sheet3" xfId="7348"/>
    <cellStyle name="_DEM-WP(C) Wells_Power_Cost 2_Sheet3" xfId="7349"/>
    <cellStyle name="_DEM-WP(C) Wells_Power_Cost 3" xfId="7350"/>
    <cellStyle name="_DEM-WP(C) Wells_Power_Cost 3_Sheet3" xfId="7351"/>
    <cellStyle name="_DEM-WP(C) Wells_Power_Cost_Sheet3" xfId="7352"/>
    <cellStyle name="_DEM-WP(C) Westside Hydro Data_051007" xfId="7353"/>
    <cellStyle name="_DEM-WP(C) Westside Hydro Data_051007 2" xfId="7354"/>
    <cellStyle name="_DEM-WP(C) Westside Hydro Data_051007 2 2" xfId="7355"/>
    <cellStyle name="_DEM-WP(C) Westside Hydro Data_051007 2 2 2" xfId="7356"/>
    <cellStyle name="_DEM-WP(C) Westside Hydro Data_051007 2 2 2_Sheet3" xfId="7357"/>
    <cellStyle name="_DEM-WP(C) Westside Hydro Data_051007 2 2_Sheet3" xfId="7358"/>
    <cellStyle name="_DEM-WP(C) Westside Hydro Data_051007 2 3" xfId="7359"/>
    <cellStyle name="_DEM-WP(C) Westside Hydro Data_051007 2 3_Sheet3" xfId="7360"/>
    <cellStyle name="_DEM-WP(C) Westside Hydro Data_051007 2_Sheet3" xfId="7361"/>
    <cellStyle name="_DEM-WP(C) Westside Hydro Data_051007 3" xfId="7362"/>
    <cellStyle name="_DEM-WP(C) Westside Hydro Data_051007 3 2" xfId="7363"/>
    <cellStyle name="_DEM-WP(C) Westside Hydro Data_051007 3 2_Sheet3" xfId="7364"/>
    <cellStyle name="_DEM-WP(C) Westside Hydro Data_051007 3_Sheet3" xfId="7365"/>
    <cellStyle name="_DEM-WP(C) Westside Hydro Data_051007 4" xfId="7366"/>
    <cellStyle name="_DEM-WP(C) Westside Hydro Data_051007 4_Sheet3" xfId="7367"/>
    <cellStyle name="_DEM-WP(C) Westside Hydro Data_051007_16.37E Wild Horse Expansion DeferralRevwrkingfile SF" xfId="7368"/>
    <cellStyle name="_DEM-WP(C) Westside Hydro Data_051007_16.37E Wild Horse Expansion DeferralRevwrkingfile SF 2" xfId="7369"/>
    <cellStyle name="_DEM-WP(C) Westside Hydro Data_051007_16.37E Wild Horse Expansion DeferralRevwrkingfile SF 2 2" xfId="7370"/>
    <cellStyle name="_DEM-WP(C) Westside Hydro Data_051007_16.37E Wild Horse Expansion DeferralRevwrkingfile SF 2 2 2" xfId="7371"/>
    <cellStyle name="_DEM-WP(C) Westside Hydro Data_051007_16.37E Wild Horse Expansion DeferralRevwrkingfile SF 2 2 2_Sheet3" xfId="7372"/>
    <cellStyle name="_DEM-WP(C) Westside Hydro Data_051007_16.37E Wild Horse Expansion DeferralRevwrkingfile SF 2 2_Sheet3" xfId="7373"/>
    <cellStyle name="_DEM-WP(C) Westside Hydro Data_051007_16.37E Wild Horse Expansion DeferralRevwrkingfile SF 2 3" xfId="7374"/>
    <cellStyle name="_DEM-WP(C) Westside Hydro Data_051007_16.37E Wild Horse Expansion DeferralRevwrkingfile SF 2 3_Sheet3" xfId="7375"/>
    <cellStyle name="_DEM-WP(C) Westside Hydro Data_051007_16.37E Wild Horse Expansion DeferralRevwrkingfile SF 2_Sheet3" xfId="7376"/>
    <cellStyle name="_DEM-WP(C) Westside Hydro Data_051007_16.37E Wild Horse Expansion DeferralRevwrkingfile SF 3" xfId="7377"/>
    <cellStyle name="_DEM-WP(C) Westside Hydro Data_051007_16.37E Wild Horse Expansion DeferralRevwrkingfile SF 3 2" xfId="7378"/>
    <cellStyle name="_DEM-WP(C) Westside Hydro Data_051007_16.37E Wild Horse Expansion DeferralRevwrkingfile SF 3 2_Sheet3" xfId="7379"/>
    <cellStyle name="_DEM-WP(C) Westside Hydro Data_051007_16.37E Wild Horse Expansion DeferralRevwrkingfile SF 3_Sheet3" xfId="7380"/>
    <cellStyle name="_DEM-WP(C) Westside Hydro Data_051007_16.37E Wild Horse Expansion DeferralRevwrkingfile SF 4" xfId="7381"/>
    <cellStyle name="_DEM-WP(C) Westside Hydro Data_051007_16.37E Wild Horse Expansion DeferralRevwrkingfile SF 4_Sheet3" xfId="7382"/>
    <cellStyle name="_DEM-WP(C) Westside Hydro Data_051007_16.37E Wild Horse Expansion DeferralRevwrkingfile SF_DEM-WP(C) ENERG10C--ctn Mid-C_042010 2010GRC" xfId="7383"/>
    <cellStyle name="_DEM-WP(C) Westside Hydro Data_051007_16.37E Wild Horse Expansion DeferralRevwrkingfile SF_DEM-WP(C) ENERG10C--ctn Mid-C_042010 2010GRC 2" xfId="7384"/>
    <cellStyle name="_DEM-WP(C) Westside Hydro Data_051007_16.37E Wild Horse Expansion DeferralRevwrkingfile SF_DEM-WP(C) ENERG10C--ctn Mid-C_042010 2010GRC 2_Sheet3" xfId="7385"/>
    <cellStyle name="_DEM-WP(C) Westside Hydro Data_051007_16.37E Wild Horse Expansion DeferralRevwrkingfile SF_DEM-WP(C) ENERG10C--ctn Mid-C_042010 2010GRC_Sheet3" xfId="7386"/>
    <cellStyle name="_DEM-WP(C) Westside Hydro Data_051007_16.37E Wild Horse Expansion DeferralRevwrkingfile SF_Sheet3" xfId="7387"/>
    <cellStyle name="_DEM-WP(C) Westside Hydro Data_051007_2009 GRC Compl Filing - Exhibit D" xfId="7388"/>
    <cellStyle name="_DEM-WP(C) Westside Hydro Data_051007_2009 GRC Compl Filing - Exhibit D 2" xfId="7389"/>
    <cellStyle name="_DEM-WP(C) Westside Hydro Data_051007_2009 GRC Compl Filing - Exhibit D 2 2" xfId="7390"/>
    <cellStyle name="_DEM-WP(C) Westside Hydro Data_051007_2009 GRC Compl Filing - Exhibit D 2 2 2" xfId="7391"/>
    <cellStyle name="_DEM-WP(C) Westside Hydro Data_051007_2009 GRC Compl Filing - Exhibit D 2 2 2_Sheet3" xfId="7392"/>
    <cellStyle name="_DEM-WP(C) Westside Hydro Data_051007_2009 GRC Compl Filing - Exhibit D 2 2_Sheet3" xfId="7393"/>
    <cellStyle name="_DEM-WP(C) Westside Hydro Data_051007_2009 GRC Compl Filing - Exhibit D 2 3" xfId="7394"/>
    <cellStyle name="_DEM-WP(C) Westside Hydro Data_051007_2009 GRC Compl Filing - Exhibit D 2 3_Sheet3" xfId="7395"/>
    <cellStyle name="_DEM-WP(C) Westside Hydro Data_051007_2009 GRC Compl Filing - Exhibit D 2_Sheet3" xfId="7396"/>
    <cellStyle name="_DEM-WP(C) Westside Hydro Data_051007_2009 GRC Compl Filing - Exhibit D 3" xfId="7397"/>
    <cellStyle name="_DEM-WP(C) Westside Hydro Data_051007_2009 GRC Compl Filing - Exhibit D 3 2" xfId="7398"/>
    <cellStyle name="_DEM-WP(C) Westside Hydro Data_051007_2009 GRC Compl Filing - Exhibit D 3 2_Sheet3" xfId="7399"/>
    <cellStyle name="_DEM-WP(C) Westside Hydro Data_051007_2009 GRC Compl Filing - Exhibit D 3_Sheet3" xfId="7400"/>
    <cellStyle name="_DEM-WP(C) Westside Hydro Data_051007_2009 GRC Compl Filing - Exhibit D 4" xfId="7401"/>
    <cellStyle name="_DEM-WP(C) Westside Hydro Data_051007_2009 GRC Compl Filing - Exhibit D 4_Sheet3" xfId="7402"/>
    <cellStyle name="_DEM-WP(C) Westside Hydro Data_051007_2009 GRC Compl Filing - Exhibit D_DEM-WP(C) ENERG10C--ctn Mid-C_042010 2010GRC" xfId="7403"/>
    <cellStyle name="_DEM-WP(C) Westside Hydro Data_051007_2009 GRC Compl Filing - Exhibit D_DEM-WP(C) ENERG10C--ctn Mid-C_042010 2010GRC 2" xfId="7404"/>
    <cellStyle name="_DEM-WP(C) Westside Hydro Data_051007_2009 GRC Compl Filing - Exhibit D_DEM-WP(C) ENERG10C--ctn Mid-C_042010 2010GRC 2_Sheet3" xfId="7405"/>
    <cellStyle name="_DEM-WP(C) Westside Hydro Data_051007_2009 GRC Compl Filing - Exhibit D_DEM-WP(C) ENERG10C--ctn Mid-C_042010 2010GRC_Sheet3" xfId="7406"/>
    <cellStyle name="_DEM-WP(C) Westside Hydro Data_051007_2009 GRC Compl Filing - Exhibit D_Sheet3" xfId="7407"/>
    <cellStyle name="_DEM-WP(C) Westside Hydro Data_051007_Adj Bench DR 3 for Initial Briefs (Electric)" xfId="7408"/>
    <cellStyle name="_DEM-WP(C) Westside Hydro Data_051007_Adj Bench DR 3 for Initial Briefs (Electric) 2" xfId="7409"/>
    <cellStyle name="_DEM-WP(C) Westside Hydro Data_051007_Adj Bench DR 3 for Initial Briefs (Electric) 2 2" xfId="7410"/>
    <cellStyle name="_DEM-WP(C) Westside Hydro Data_051007_Adj Bench DR 3 for Initial Briefs (Electric) 2 2 2" xfId="7411"/>
    <cellStyle name="_DEM-WP(C) Westside Hydro Data_051007_Adj Bench DR 3 for Initial Briefs (Electric) 2 2 2_Sheet3" xfId="7412"/>
    <cellStyle name="_DEM-WP(C) Westside Hydro Data_051007_Adj Bench DR 3 for Initial Briefs (Electric) 2 2_Sheet3" xfId="7413"/>
    <cellStyle name="_DEM-WP(C) Westside Hydro Data_051007_Adj Bench DR 3 for Initial Briefs (Electric) 2 3" xfId="7414"/>
    <cellStyle name="_DEM-WP(C) Westside Hydro Data_051007_Adj Bench DR 3 for Initial Briefs (Electric) 2 3_Sheet3" xfId="7415"/>
    <cellStyle name="_DEM-WP(C) Westside Hydro Data_051007_Adj Bench DR 3 for Initial Briefs (Electric) 2_Sheet3" xfId="7416"/>
    <cellStyle name="_DEM-WP(C) Westside Hydro Data_051007_Adj Bench DR 3 for Initial Briefs (Electric) 3" xfId="7417"/>
    <cellStyle name="_DEM-WP(C) Westside Hydro Data_051007_Adj Bench DR 3 for Initial Briefs (Electric) 3 2" xfId="7418"/>
    <cellStyle name="_DEM-WP(C) Westside Hydro Data_051007_Adj Bench DR 3 for Initial Briefs (Electric) 3 2_Sheet3" xfId="7419"/>
    <cellStyle name="_DEM-WP(C) Westside Hydro Data_051007_Adj Bench DR 3 for Initial Briefs (Electric) 3_Sheet3" xfId="7420"/>
    <cellStyle name="_DEM-WP(C) Westside Hydro Data_051007_Adj Bench DR 3 for Initial Briefs (Electric) 4" xfId="7421"/>
    <cellStyle name="_DEM-WP(C) Westside Hydro Data_051007_Adj Bench DR 3 for Initial Briefs (Electric) 4_Sheet3" xfId="7422"/>
    <cellStyle name="_DEM-WP(C) Westside Hydro Data_051007_Adj Bench DR 3 for Initial Briefs (Electric)_DEM-WP(C) ENERG10C--ctn Mid-C_042010 2010GRC" xfId="7423"/>
    <cellStyle name="_DEM-WP(C) Westside Hydro Data_051007_Adj Bench DR 3 for Initial Briefs (Electric)_DEM-WP(C) ENERG10C--ctn Mid-C_042010 2010GRC 2" xfId="7424"/>
    <cellStyle name="_DEM-WP(C) Westside Hydro Data_051007_Adj Bench DR 3 for Initial Briefs (Electric)_DEM-WP(C) ENERG10C--ctn Mid-C_042010 2010GRC 2_Sheet3" xfId="7425"/>
    <cellStyle name="_DEM-WP(C) Westside Hydro Data_051007_Adj Bench DR 3 for Initial Briefs (Electric)_DEM-WP(C) ENERG10C--ctn Mid-C_042010 2010GRC_Sheet3" xfId="7426"/>
    <cellStyle name="_DEM-WP(C) Westside Hydro Data_051007_Adj Bench DR 3 for Initial Briefs (Electric)_Sheet3" xfId="7427"/>
    <cellStyle name="_DEM-WP(C) Westside Hydro Data_051007_Book1" xfId="7428"/>
    <cellStyle name="_DEM-WP(C) Westside Hydro Data_051007_Book1 2" xfId="7429"/>
    <cellStyle name="_DEM-WP(C) Westside Hydro Data_051007_Book1 2_Sheet3" xfId="7430"/>
    <cellStyle name="_DEM-WP(C) Westside Hydro Data_051007_Book1_Sheet3" xfId="7431"/>
    <cellStyle name="_DEM-WP(C) Westside Hydro Data_051007_Book2" xfId="7432"/>
    <cellStyle name="_DEM-WP(C) Westside Hydro Data_051007_Book2 2" xfId="7433"/>
    <cellStyle name="_DEM-WP(C) Westside Hydro Data_051007_Book2 2 2" xfId="7434"/>
    <cellStyle name="_DEM-WP(C) Westside Hydro Data_051007_Book2 2 2 2" xfId="7435"/>
    <cellStyle name="_DEM-WP(C) Westside Hydro Data_051007_Book2 2 2 2_Sheet3" xfId="7436"/>
    <cellStyle name="_DEM-WP(C) Westside Hydro Data_051007_Book2 2 2_Sheet3" xfId="7437"/>
    <cellStyle name="_DEM-WP(C) Westside Hydro Data_051007_Book2 2 3" xfId="7438"/>
    <cellStyle name="_DEM-WP(C) Westside Hydro Data_051007_Book2 2 3_Sheet3" xfId="7439"/>
    <cellStyle name="_DEM-WP(C) Westside Hydro Data_051007_Book2 2_Sheet3" xfId="7440"/>
    <cellStyle name="_DEM-WP(C) Westside Hydro Data_051007_Book2 3" xfId="7441"/>
    <cellStyle name="_DEM-WP(C) Westside Hydro Data_051007_Book2 3 2" xfId="7442"/>
    <cellStyle name="_DEM-WP(C) Westside Hydro Data_051007_Book2 3 2_Sheet3" xfId="7443"/>
    <cellStyle name="_DEM-WP(C) Westside Hydro Data_051007_Book2 3_Sheet3" xfId="7444"/>
    <cellStyle name="_DEM-WP(C) Westside Hydro Data_051007_Book2 4" xfId="7445"/>
    <cellStyle name="_DEM-WP(C) Westside Hydro Data_051007_Book2 4_Sheet3" xfId="7446"/>
    <cellStyle name="_DEM-WP(C) Westside Hydro Data_051007_Book2_DEM-WP(C) ENERG10C--ctn Mid-C_042010 2010GRC" xfId="7447"/>
    <cellStyle name="_DEM-WP(C) Westside Hydro Data_051007_Book2_DEM-WP(C) ENERG10C--ctn Mid-C_042010 2010GRC 2" xfId="7448"/>
    <cellStyle name="_DEM-WP(C) Westside Hydro Data_051007_Book2_DEM-WP(C) ENERG10C--ctn Mid-C_042010 2010GRC 2_Sheet3" xfId="7449"/>
    <cellStyle name="_DEM-WP(C) Westside Hydro Data_051007_Book2_DEM-WP(C) ENERG10C--ctn Mid-C_042010 2010GRC_Sheet3" xfId="7450"/>
    <cellStyle name="_DEM-WP(C) Westside Hydro Data_051007_Book2_Sheet3" xfId="7451"/>
    <cellStyle name="_DEM-WP(C) Westside Hydro Data_051007_Book4" xfId="7452"/>
    <cellStyle name="_DEM-WP(C) Westside Hydro Data_051007_Book4 2" xfId="7453"/>
    <cellStyle name="_DEM-WP(C) Westside Hydro Data_051007_Book4 2 2" xfId="7454"/>
    <cellStyle name="_DEM-WP(C) Westside Hydro Data_051007_Book4 2 2 2" xfId="7455"/>
    <cellStyle name="_DEM-WP(C) Westside Hydro Data_051007_Book4 2 2 2_Sheet3" xfId="7456"/>
    <cellStyle name="_DEM-WP(C) Westside Hydro Data_051007_Book4 2 2_Sheet3" xfId="7457"/>
    <cellStyle name="_DEM-WP(C) Westside Hydro Data_051007_Book4 2 3" xfId="7458"/>
    <cellStyle name="_DEM-WP(C) Westside Hydro Data_051007_Book4 2 3_Sheet3" xfId="7459"/>
    <cellStyle name="_DEM-WP(C) Westside Hydro Data_051007_Book4 2_Sheet3" xfId="7460"/>
    <cellStyle name="_DEM-WP(C) Westside Hydro Data_051007_Book4 3" xfId="7461"/>
    <cellStyle name="_DEM-WP(C) Westside Hydro Data_051007_Book4 3 2" xfId="7462"/>
    <cellStyle name="_DEM-WP(C) Westside Hydro Data_051007_Book4 3 2_Sheet3" xfId="7463"/>
    <cellStyle name="_DEM-WP(C) Westside Hydro Data_051007_Book4 3_Sheet3" xfId="7464"/>
    <cellStyle name="_DEM-WP(C) Westside Hydro Data_051007_Book4 4" xfId="7465"/>
    <cellStyle name="_DEM-WP(C) Westside Hydro Data_051007_Book4 4_Sheet3" xfId="7466"/>
    <cellStyle name="_DEM-WP(C) Westside Hydro Data_051007_Book4_DEM-WP(C) ENERG10C--ctn Mid-C_042010 2010GRC" xfId="7467"/>
    <cellStyle name="_DEM-WP(C) Westside Hydro Data_051007_Book4_DEM-WP(C) ENERG10C--ctn Mid-C_042010 2010GRC 2" xfId="7468"/>
    <cellStyle name="_DEM-WP(C) Westside Hydro Data_051007_Book4_DEM-WP(C) ENERG10C--ctn Mid-C_042010 2010GRC 2_Sheet3" xfId="7469"/>
    <cellStyle name="_DEM-WP(C) Westside Hydro Data_051007_Book4_DEM-WP(C) ENERG10C--ctn Mid-C_042010 2010GRC_Sheet3" xfId="7470"/>
    <cellStyle name="_DEM-WP(C) Westside Hydro Data_051007_Book4_Sheet3" xfId="7471"/>
    <cellStyle name="_DEM-WP(C) Westside Hydro Data_051007_DEM-WP(C) ENERG10C--ctn Mid-C_042010 2010GRC" xfId="7472"/>
    <cellStyle name="_DEM-WP(C) Westside Hydro Data_051007_DEM-WP(C) ENERG10C--ctn Mid-C_042010 2010GRC 2" xfId="7473"/>
    <cellStyle name="_DEM-WP(C) Westside Hydro Data_051007_DEM-WP(C) ENERG10C--ctn Mid-C_042010 2010GRC 2_Sheet3" xfId="7474"/>
    <cellStyle name="_DEM-WP(C) Westside Hydro Data_051007_DEM-WP(C) ENERG10C--ctn Mid-C_042010 2010GRC_Sheet3" xfId="7475"/>
    <cellStyle name="_DEM-WP(C) Westside Hydro Data_051007_Electric Rev Req Model (2009 GRC) " xfId="7476"/>
    <cellStyle name="_DEM-WP(C) Westside Hydro Data_051007_Electric Rev Req Model (2009 GRC)  2" xfId="7477"/>
    <cellStyle name="_DEM-WP(C) Westside Hydro Data_051007_Electric Rev Req Model (2009 GRC)  2 2" xfId="7478"/>
    <cellStyle name="_DEM-WP(C) Westside Hydro Data_051007_Electric Rev Req Model (2009 GRC)  2 2 2" xfId="7479"/>
    <cellStyle name="_DEM-WP(C) Westside Hydro Data_051007_Electric Rev Req Model (2009 GRC)  2 2 2_Sheet3" xfId="7480"/>
    <cellStyle name="_DEM-WP(C) Westside Hydro Data_051007_Electric Rev Req Model (2009 GRC)  2 2_Sheet3" xfId="7481"/>
    <cellStyle name="_DEM-WP(C) Westside Hydro Data_051007_Electric Rev Req Model (2009 GRC)  2 3" xfId="7482"/>
    <cellStyle name="_DEM-WP(C) Westside Hydro Data_051007_Electric Rev Req Model (2009 GRC)  2 3_Sheet3" xfId="7483"/>
    <cellStyle name="_DEM-WP(C) Westside Hydro Data_051007_Electric Rev Req Model (2009 GRC)  2_Sheet3" xfId="7484"/>
    <cellStyle name="_DEM-WP(C) Westside Hydro Data_051007_Electric Rev Req Model (2009 GRC)  3" xfId="7485"/>
    <cellStyle name="_DEM-WP(C) Westside Hydro Data_051007_Electric Rev Req Model (2009 GRC)  3 2" xfId="7486"/>
    <cellStyle name="_DEM-WP(C) Westside Hydro Data_051007_Electric Rev Req Model (2009 GRC)  3 2_Sheet3" xfId="7487"/>
    <cellStyle name="_DEM-WP(C) Westside Hydro Data_051007_Electric Rev Req Model (2009 GRC)  3_Sheet3" xfId="7488"/>
    <cellStyle name="_DEM-WP(C) Westside Hydro Data_051007_Electric Rev Req Model (2009 GRC)  4" xfId="7489"/>
    <cellStyle name="_DEM-WP(C) Westside Hydro Data_051007_Electric Rev Req Model (2009 GRC)  4_Sheet3" xfId="7490"/>
    <cellStyle name="_DEM-WP(C) Westside Hydro Data_051007_Electric Rev Req Model (2009 GRC) _DEM-WP(C) ENERG10C--ctn Mid-C_042010 2010GRC" xfId="7491"/>
    <cellStyle name="_DEM-WP(C) Westside Hydro Data_051007_Electric Rev Req Model (2009 GRC) _DEM-WP(C) ENERG10C--ctn Mid-C_042010 2010GRC 2" xfId="7492"/>
    <cellStyle name="_DEM-WP(C) Westside Hydro Data_051007_Electric Rev Req Model (2009 GRC) _DEM-WP(C) ENERG10C--ctn Mid-C_042010 2010GRC 2_Sheet3" xfId="7493"/>
    <cellStyle name="_DEM-WP(C) Westside Hydro Data_051007_Electric Rev Req Model (2009 GRC) _DEM-WP(C) ENERG10C--ctn Mid-C_042010 2010GRC_Sheet3" xfId="7494"/>
    <cellStyle name="_DEM-WP(C) Westside Hydro Data_051007_Electric Rev Req Model (2009 GRC) _Sheet3" xfId="7495"/>
    <cellStyle name="_DEM-WP(C) Westside Hydro Data_051007_Electric Rev Req Model (2009 GRC) Rebuttal" xfId="7496"/>
    <cellStyle name="_DEM-WP(C) Westside Hydro Data_051007_Electric Rev Req Model (2009 GRC) Rebuttal 2" xfId="7497"/>
    <cellStyle name="_DEM-WP(C) Westside Hydro Data_051007_Electric Rev Req Model (2009 GRC) Rebuttal 2 2" xfId="7498"/>
    <cellStyle name="_DEM-WP(C) Westside Hydro Data_051007_Electric Rev Req Model (2009 GRC) Rebuttal 2 2_Sheet3" xfId="7499"/>
    <cellStyle name="_DEM-WP(C) Westside Hydro Data_051007_Electric Rev Req Model (2009 GRC) Rebuttal 2_Sheet3" xfId="7500"/>
    <cellStyle name="_DEM-WP(C) Westside Hydro Data_051007_Electric Rev Req Model (2009 GRC) Rebuttal 3" xfId="7501"/>
    <cellStyle name="_DEM-WP(C) Westside Hydro Data_051007_Electric Rev Req Model (2009 GRC) Rebuttal 3_Sheet3" xfId="7502"/>
    <cellStyle name="_DEM-WP(C) Westside Hydro Data_051007_Electric Rev Req Model (2009 GRC) Rebuttal REmoval of New  WH Solar AdjustMI" xfId="7503"/>
    <cellStyle name="_DEM-WP(C) Westside Hydro Data_051007_Electric Rev Req Model (2009 GRC) Rebuttal REmoval of New  WH Solar AdjustMI 2" xfId="7504"/>
    <cellStyle name="_DEM-WP(C) Westside Hydro Data_051007_Electric Rev Req Model (2009 GRC) Rebuttal REmoval of New  WH Solar AdjustMI 2 2" xfId="7505"/>
    <cellStyle name="_DEM-WP(C) Westside Hydro Data_051007_Electric Rev Req Model (2009 GRC) Rebuttal REmoval of New  WH Solar AdjustMI 2 2 2" xfId="7506"/>
    <cellStyle name="_DEM-WP(C) Westside Hydro Data_051007_Electric Rev Req Model (2009 GRC) Rebuttal REmoval of New  WH Solar AdjustMI 2 2 2_Sheet3" xfId="7507"/>
    <cellStyle name="_DEM-WP(C) Westside Hydro Data_051007_Electric Rev Req Model (2009 GRC) Rebuttal REmoval of New  WH Solar AdjustMI 2 2_Sheet3" xfId="7508"/>
    <cellStyle name="_DEM-WP(C) Westside Hydro Data_051007_Electric Rev Req Model (2009 GRC) Rebuttal REmoval of New  WH Solar AdjustMI 2 3" xfId="7509"/>
    <cellStyle name="_DEM-WP(C) Westside Hydro Data_051007_Electric Rev Req Model (2009 GRC) Rebuttal REmoval of New  WH Solar AdjustMI 2 3_Sheet3" xfId="7510"/>
    <cellStyle name="_DEM-WP(C) Westside Hydro Data_051007_Electric Rev Req Model (2009 GRC) Rebuttal REmoval of New  WH Solar AdjustMI 2_Sheet3" xfId="7511"/>
    <cellStyle name="_DEM-WP(C) Westside Hydro Data_051007_Electric Rev Req Model (2009 GRC) Rebuttal REmoval of New  WH Solar AdjustMI 3" xfId="7512"/>
    <cellStyle name="_DEM-WP(C) Westside Hydro Data_051007_Electric Rev Req Model (2009 GRC) Rebuttal REmoval of New  WH Solar AdjustMI 3 2" xfId="7513"/>
    <cellStyle name="_DEM-WP(C) Westside Hydro Data_051007_Electric Rev Req Model (2009 GRC) Rebuttal REmoval of New  WH Solar AdjustMI 3 2_Sheet3" xfId="7514"/>
    <cellStyle name="_DEM-WP(C) Westside Hydro Data_051007_Electric Rev Req Model (2009 GRC) Rebuttal REmoval of New  WH Solar AdjustMI 3_Sheet3" xfId="7515"/>
    <cellStyle name="_DEM-WP(C) Westside Hydro Data_051007_Electric Rev Req Model (2009 GRC) Rebuttal REmoval of New  WH Solar AdjustMI 4" xfId="7516"/>
    <cellStyle name="_DEM-WP(C) Westside Hydro Data_051007_Electric Rev Req Model (2009 GRC) Rebuttal REmoval of New  WH Solar AdjustMI 4_Sheet3" xfId="7517"/>
    <cellStyle name="_DEM-WP(C) Westside Hydro Data_051007_Electric Rev Req Model (2009 GRC) Rebuttal REmoval of New  WH Solar AdjustMI_DEM-WP(C) ENERG10C--ctn Mid-C_042010 2010GRC" xfId="7518"/>
    <cellStyle name="_DEM-WP(C) Westside Hydro Data_051007_Electric Rev Req Model (2009 GRC) Rebuttal REmoval of New  WH Solar AdjustMI_DEM-WP(C) ENERG10C--ctn Mid-C_042010 2010GRC 2" xfId="7519"/>
    <cellStyle name="_DEM-WP(C) Westside Hydro Data_051007_Electric Rev Req Model (2009 GRC) Rebuttal REmoval of New  WH Solar AdjustMI_DEM-WP(C) ENERG10C--ctn Mid-C_042010 2010GRC 2_Sheet3" xfId="7520"/>
    <cellStyle name="_DEM-WP(C) Westside Hydro Data_051007_Electric Rev Req Model (2009 GRC) Rebuttal REmoval of New  WH Solar AdjustMI_DEM-WP(C) ENERG10C--ctn Mid-C_042010 2010GRC_Sheet3" xfId="7521"/>
    <cellStyle name="_DEM-WP(C) Westside Hydro Data_051007_Electric Rev Req Model (2009 GRC) Rebuttal REmoval of New  WH Solar AdjustMI_Sheet3" xfId="7522"/>
    <cellStyle name="_DEM-WP(C) Westside Hydro Data_051007_Electric Rev Req Model (2009 GRC) Rebuttal_Sheet3" xfId="7523"/>
    <cellStyle name="_DEM-WP(C) Westside Hydro Data_051007_Electric Rev Req Model (2009 GRC) Revised 01-18-2010" xfId="7524"/>
    <cellStyle name="_DEM-WP(C) Westside Hydro Data_051007_Electric Rev Req Model (2009 GRC) Revised 01-18-2010 2" xfId="7525"/>
    <cellStyle name="_DEM-WP(C) Westside Hydro Data_051007_Electric Rev Req Model (2009 GRC) Revised 01-18-2010 2 2" xfId="7526"/>
    <cellStyle name="_DEM-WP(C) Westside Hydro Data_051007_Electric Rev Req Model (2009 GRC) Revised 01-18-2010 2 2 2" xfId="7527"/>
    <cellStyle name="_DEM-WP(C) Westside Hydro Data_051007_Electric Rev Req Model (2009 GRC) Revised 01-18-2010 2 2 2_Sheet3" xfId="7528"/>
    <cellStyle name="_DEM-WP(C) Westside Hydro Data_051007_Electric Rev Req Model (2009 GRC) Revised 01-18-2010 2 2_Sheet3" xfId="7529"/>
    <cellStyle name="_DEM-WP(C) Westside Hydro Data_051007_Electric Rev Req Model (2009 GRC) Revised 01-18-2010 2 3" xfId="7530"/>
    <cellStyle name="_DEM-WP(C) Westside Hydro Data_051007_Electric Rev Req Model (2009 GRC) Revised 01-18-2010 2 3_Sheet3" xfId="7531"/>
    <cellStyle name="_DEM-WP(C) Westside Hydro Data_051007_Electric Rev Req Model (2009 GRC) Revised 01-18-2010 2_Sheet3" xfId="7532"/>
    <cellStyle name="_DEM-WP(C) Westside Hydro Data_051007_Electric Rev Req Model (2009 GRC) Revised 01-18-2010 3" xfId="7533"/>
    <cellStyle name="_DEM-WP(C) Westside Hydro Data_051007_Electric Rev Req Model (2009 GRC) Revised 01-18-2010 3 2" xfId="7534"/>
    <cellStyle name="_DEM-WP(C) Westside Hydro Data_051007_Electric Rev Req Model (2009 GRC) Revised 01-18-2010 3 2_Sheet3" xfId="7535"/>
    <cellStyle name="_DEM-WP(C) Westside Hydro Data_051007_Electric Rev Req Model (2009 GRC) Revised 01-18-2010 3_Sheet3" xfId="7536"/>
    <cellStyle name="_DEM-WP(C) Westside Hydro Data_051007_Electric Rev Req Model (2009 GRC) Revised 01-18-2010 4" xfId="7537"/>
    <cellStyle name="_DEM-WP(C) Westside Hydro Data_051007_Electric Rev Req Model (2009 GRC) Revised 01-18-2010 4_Sheet3" xfId="7538"/>
    <cellStyle name="_DEM-WP(C) Westside Hydro Data_051007_Electric Rev Req Model (2009 GRC) Revised 01-18-2010_DEM-WP(C) ENERG10C--ctn Mid-C_042010 2010GRC" xfId="7539"/>
    <cellStyle name="_DEM-WP(C) Westside Hydro Data_051007_Electric Rev Req Model (2009 GRC) Revised 01-18-2010_DEM-WP(C) ENERG10C--ctn Mid-C_042010 2010GRC 2" xfId="7540"/>
    <cellStyle name="_DEM-WP(C) Westside Hydro Data_051007_Electric Rev Req Model (2009 GRC) Revised 01-18-2010_DEM-WP(C) ENERG10C--ctn Mid-C_042010 2010GRC 2_Sheet3" xfId="7541"/>
    <cellStyle name="_DEM-WP(C) Westside Hydro Data_051007_Electric Rev Req Model (2009 GRC) Revised 01-18-2010_DEM-WP(C) ENERG10C--ctn Mid-C_042010 2010GRC_Sheet3" xfId="7542"/>
    <cellStyle name="_DEM-WP(C) Westside Hydro Data_051007_Electric Rev Req Model (2009 GRC) Revised 01-18-2010_Sheet3" xfId="7543"/>
    <cellStyle name="_DEM-WP(C) Westside Hydro Data_051007_Electric Rev Req Model (2010 GRC)" xfId="7544"/>
    <cellStyle name="_DEM-WP(C) Westside Hydro Data_051007_Electric Rev Req Model (2010 GRC) 2" xfId="7545"/>
    <cellStyle name="_DEM-WP(C) Westside Hydro Data_051007_Electric Rev Req Model (2010 GRC) 2_Sheet3" xfId="7546"/>
    <cellStyle name="_DEM-WP(C) Westside Hydro Data_051007_Electric Rev Req Model (2010 GRC) SF" xfId="7547"/>
    <cellStyle name="_DEM-WP(C) Westside Hydro Data_051007_Electric Rev Req Model (2010 GRC) SF 2" xfId="7548"/>
    <cellStyle name="_DEM-WP(C) Westside Hydro Data_051007_Electric Rev Req Model (2010 GRC) SF 2_Sheet3" xfId="7549"/>
    <cellStyle name="_DEM-WP(C) Westside Hydro Data_051007_Electric Rev Req Model (2010 GRC) SF_Sheet3" xfId="7550"/>
    <cellStyle name="_DEM-WP(C) Westside Hydro Data_051007_Electric Rev Req Model (2010 GRC)_Sheet3" xfId="7551"/>
    <cellStyle name="_DEM-WP(C) Westside Hydro Data_051007_Final Order Electric EXHIBIT A-1" xfId="7552"/>
    <cellStyle name="_DEM-WP(C) Westside Hydro Data_051007_Final Order Electric EXHIBIT A-1 2" xfId="7553"/>
    <cellStyle name="_DEM-WP(C) Westside Hydro Data_051007_Final Order Electric EXHIBIT A-1 2 2" xfId="7554"/>
    <cellStyle name="_DEM-WP(C) Westside Hydro Data_051007_Final Order Electric EXHIBIT A-1 2 2_Sheet3" xfId="7555"/>
    <cellStyle name="_DEM-WP(C) Westside Hydro Data_051007_Final Order Electric EXHIBIT A-1 2_Sheet3" xfId="7556"/>
    <cellStyle name="_DEM-WP(C) Westside Hydro Data_051007_Final Order Electric EXHIBIT A-1 3" xfId="7557"/>
    <cellStyle name="_DEM-WP(C) Westside Hydro Data_051007_Final Order Electric EXHIBIT A-1 3_Sheet3" xfId="7558"/>
    <cellStyle name="_DEM-WP(C) Westside Hydro Data_051007_Final Order Electric EXHIBIT A-1_Sheet3" xfId="7559"/>
    <cellStyle name="_DEM-WP(C) Westside Hydro Data_051007_NIM Summary" xfId="7560"/>
    <cellStyle name="_DEM-WP(C) Westside Hydro Data_051007_NIM Summary 2" xfId="7561"/>
    <cellStyle name="_DEM-WP(C) Westside Hydro Data_051007_NIM Summary 2 2" xfId="7562"/>
    <cellStyle name="_DEM-WP(C) Westside Hydro Data_051007_NIM Summary 2 2 2" xfId="7563"/>
    <cellStyle name="_DEM-WP(C) Westside Hydro Data_051007_NIM Summary 2 2 2_Sheet3" xfId="7564"/>
    <cellStyle name="_DEM-WP(C) Westside Hydro Data_051007_NIM Summary 2 2_Sheet3" xfId="7565"/>
    <cellStyle name="_DEM-WP(C) Westside Hydro Data_051007_NIM Summary 2 3" xfId="7566"/>
    <cellStyle name="_DEM-WP(C) Westside Hydro Data_051007_NIM Summary 2 3_Sheet3" xfId="7567"/>
    <cellStyle name="_DEM-WP(C) Westside Hydro Data_051007_NIM Summary 2_Sheet3" xfId="7568"/>
    <cellStyle name="_DEM-WP(C) Westside Hydro Data_051007_NIM Summary 3" xfId="7569"/>
    <cellStyle name="_DEM-WP(C) Westside Hydro Data_051007_NIM Summary 3 2" xfId="7570"/>
    <cellStyle name="_DEM-WP(C) Westside Hydro Data_051007_NIM Summary 3 2_Sheet3" xfId="7571"/>
    <cellStyle name="_DEM-WP(C) Westside Hydro Data_051007_NIM Summary 3_Sheet3" xfId="7572"/>
    <cellStyle name="_DEM-WP(C) Westside Hydro Data_051007_NIM Summary 4" xfId="7573"/>
    <cellStyle name="_DEM-WP(C) Westside Hydro Data_051007_NIM Summary 4_Sheet3" xfId="7574"/>
    <cellStyle name="_DEM-WP(C) Westside Hydro Data_051007_NIM Summary_DEM-WP(C) ENERG10C--ctn Mid-C_042010 2010GRC" xfId="7575"/>
    <cellStyle name="_DEM-WP(C) Westside Hydro Data_051007_NIM Summary_DEM-WP(C) ENERG10C--ctn Mid-C_042010 2010GRC 2" xfId="7576"/>
    <cellStyle name="_DEM-WP(C) Westside Hydro Data_051007_NIM Summary_DEM-WP(C) ENERG10C--ctn Mid-C_042010 2010GRC 2_Sheet3" xfId="7577"/>
    <cellStyle name="_DEM-WP(C) Westside Hydro Data_051007_NIM Summary_DEM-WP(C) ENERG10C--ctn Mid-C_042010 2010GRC_Sheet3" xfId="7578"/>
    <cellStyle name="_DEM-WP(C) Westside Hydro Data_051007_NIM Summary_Sheet3" xfId="7579"/>
    <cellStyle name="_DEM-WP(C) Westside Hydro Data_051007_Power Costs - Comparison bx Rbtl-Staff-Jt-PC" xfId="7580"/>
    <cellStyle name="_DEM-WP(C) Westside Hydro Data_051007_Power Costs - Comparison bx Rbtl-Staff-Jt-PC 2" xfId="7581"/>
    <cellStyle name="_DEM-WP(C) Westside Hydro Data_051007_Power Costs - Comparison bx Rbtl-Staff-Jt-PC 2 2" xfId="7582"/>
    <cellStyle name="_DEM-WP(C) Westside Hydro Data_051007_Power Costs - Comparison bx Rbtl-Staff-Jt-PC 2 2 2" xfId="7583"/>
    <cellStyle name="_DEM-WP(C) Westside Hydro Data_051007_Power Costs - Comparison bx Rbtl-Staff-Jt-PC 2 2 2_Sheet3" xfId="7584"/>
    <cellStyle name="_DEM-WP(C) Westside Hydro Data_051007_Power Costs - Comparison bx Rbtl-Staff-Jt-PC 2 2_Sheet3" xfId="7585"/>
    <cellStyle name="_DEM-WP(C) Westside Hydro Data_051007_Power Costs - Comparison bx Rbtl-Staff-Jt-PC 2 3" xfId="7586"/>
    <cellStyle name="_DEM-WP(C) Westside Hydro Data_051007_Power Costs - Comparison bx Rbtl-Staff-Jt-PC 2 3_Sheet3" xfId="7587"/>
    <cellStyle name="_DEM-WP(C) Westside Hydro Data_051007_Power Costs - Comparison bx Rbtl-Staff-Jt-PC 2_Sheet3" xfId="7588"/>
    <cellStyle name="_DEM-WP(C) Westside Hydro Data_051007_Power Costs - Comparison bx Rbtl-Staff-Jt-PC 3" xfId="7589"/>
    <cellStyle name="_DEM-WP(C) Westside Hydro Data_051007_Power Costs - Comparison bx Rbtl-Staff-Jt-PC 3 2" xfId="7590"/>
    <cellStyle name="_DEM-WP(C) Westside Hydro Data_051007_Power Costs - Comparison bx Rbtl-Staff-Jt-PC 3 2_Sheet3" xfId="7591"/>
    <cellStyle name="_DEM-WP(C) Westside Hydro Data_051007_Power Costs - Comparison bx Rbtl-Staff-Jt-PC 3_Sheet3" xfId="7592"/>
    <cellStyle name="_DEM-WP(C) Westside Hydro Data_051007_Power Costs - Comparison bx Rbtl-Staff-Jt-PC 4" xfId="7593"/>
    <cellStyle name="_DEM-WP(C) Westside Hydro Data_051007_Power Costs - Comparison bx Rbtl-Staff-Jt-PC 4_Sheet3" xfId="7594"/>
    <cellStyle name="_DEM-WP(C) Westside Hydro Data_051007_Power Costs - Comparison bx Rbtl-Staff-Jt-PC_DEM-WP(C) ENERG10C--ctn Mid-C_042010 2010GRC" xfId="7595"/>
    <cellStyle name="_DEM-WP(C) Westside Hydro Data_051007_Power Costs - Comparison bx Rbtl-Staff-Jt-PC_DEM-WP(C) ENERG10C--ctn Mid-C_042010 2010GRC 2" xfId="7596"/>
    <cellStyle name="_DEM-WP(C) Westside Hydro Data_051007_Power Costs - Comparison bx Rbtl-Staff-Jt-PC_DEM-WP(C) ENERG10C--ctn Mid-C_042010 2010GRC 2_Sheet3" xfId="7597"/>
    <cellStyle name="_DEM-WP(C) Westside Hydro Data_051007_Power Costs - Comparison bx Rbtl-Staff-Jt-PC_DEM-WP(C) ENERG10C--ctn Mid-C_042010 2010GRC_Sheet3" xfId="7598"/>
    <cellStyle name="_DEM-WP(C) Westside Hydro Data_051007_Power Costs - Comparison bx Rbtl-Staff-Jt-PC_Sheet3" xfId="7599"/>
    <cellStyle name="_DEM-WP(C) Westside Hydro Data_051007_Rebuttal Power Costs" xfId="7600"/>
    <cellStyle name="_DEM-WP(C) Westside Hydro Data_051007_Rebuttal Power Costs 2" xfId="7601"/>
    <cellStyle name="_DEM-WP(C) Westside Hydro Data_051007_Rebuttal Power Costs 2 2" xfId="7602"/>
    <cellStyle name="_DEM-WP(C) Westside Hydro Data_051007_Rebuttal Power Costs 2 2 2" xfId="7603"/>
    <cellStyle name="_DEM-WP(C) Westside Hydro Data_051007_Rebuttal Power Costs 2 2 2_Sheet3" xfId="7604"/>
    <cellStyle name="_DEM-WP(C) Westside Hydro Data_051007_Rebuttal Power Costs 2 2_Sheet3" xfId="7605"/>
    <cellStyle name="_DEM-WP(C) Westside Hydro Data_051007_Rebuttal Power Costs 2 3" xfId="7606"/>
    <cellStyle name="_DEM-WP(C) Westside Hydro Data_051007_Rebuttal Power Costs 2 3_Sheet3" xfId="7607"/>
    <cellStyle name="_DEM-WP(C) Westside Hydro Data_051007_Rebuttal Power Costs 2_Sheet3" xfId="7608"/>
    <cellStyle name="_DEM-WP(C) Westside Hydro Data_051007_Rebuttal Power Costs 3" xfId="7609"/>
    <cellStyle name="_DEM-WP(C) Westside Hydro Data_051007_Rebuttal Power Costs 3 2" xfId="7610"/>
    <cellStyle name="_DEM-WP(C) Westside Hydro Data_051007_Rebuttal Power Costs 3 2_Sheet3" xfId="7611"/>
    <cellStyle name="_DEM-WP(C) Westside Hydro Data_051007_Rebuttal Power Costs 3_Sheet3" xfId="7612"/>
    <cellStyle name="_DEM-WP(C) Westside Hydro Data_051007_Rebuttal Power Costs 4" xfId="7613"/>
    <cellStyle name="_DEM-WP(C) Westside Hydro Data_051007_Rebuttal Power Costs 4_Sheet3" xfId="7614"/>
    <cellStyle name="_DEM-WP(C) Westside Hydro Data_051007_Rebuttal Power Costs_DEM-WP(C) ENERG10C--ctn Mid-C_042010 2010GRC" xfId="7615"/>
    <cellStyle name="_DEM-WP(C) Westside Hydro Data_051007_Rebuttal Power Costs_DEM-WP(C) ENERG10C--ctn Mid-C_042010 2010GRC 2" xfId="7616"/>
    <cellStyle name="_DEM-WP(C) Westside Hydro Data_051007_Rebuttal Power Costs_DEM-WP(C) ENERG10C--ctn Mid-C_042010 2010GRC 2_Sheet3" xfId="7617"/>
    <cellStyle name="_DEM-WP(C) Westside Hydro Data_051007_Rebuttal Power Costs_DEM-WP(C) ENERG10C--ctn Mid-C_042010 2010GRC_Sheet3" xfId="7618"/>
    <cellStyle name="_DEM-WP(C) Westside Hydro Data_051007_Rebuttal Power Costs_Sheet3" xfId="7619"/>
    <cellStyle name="_DEM-WP(C) Westside Hydro Data_051007_Sheet3" xfId="7620"/>
    <cellStyle name="_DEM-WP(C) Westside Hydro Data_051007_TENASKA REGULATORY ASSET" xfId="7621"/>
    <cellStyle name="_DEM-WP(C) Westside Hydro Data_051007_TENASKA REGULATORY ASSET 2" xfId="7622"/>
    <cellStyle name="_DEM-WP(C) Westside Hydro Data_051007_TENASKA REGULATORY ASSET 2 2" xfId="7623"/>
    <cellStyle name="_DEM-WP(C) Westside Hydro Data_051007_TENASKA REGULATORY ASSET 2 2_Sheet3" xfId="7624"/>
    <cellStyle name="_DEM-WP(C) Westside Hydro Data_051007_TENASKA REGULATORY ASSET 2_Sheet3" xfId="7625"/>
    <cellStyle name="_DEM-WP(C) Westside Hydro Data_051007_TENASKA REGULATORY ASSET 3" xfId="7626"/>
    <cellStyle name="_DEM-WP(C) Westside Hydro Data_051007_TENASKA REGULATORY ASSET 3_Sheet3" xfId="7627"/>
    <cellStyle name="_DEM-WP(C) Westside Hydro Data_051007_TENASKA REGULATORY ASSET_Sheet3" xfId="7628"/>
    <cellStyle name="_Elec Peak Capacity Need_2008-2029_032709_Wind 5% Cap" xfId="7629"/>
    <cellStyle name="_Elec Peak Capacity Need_2008-2029_032709_Wind 5% Cap 2" xfId="7630"/>
    <cellStyle name="_Elec Peak Capacity Need_2008-2029_032709_Wind 5% Cap 2 2" xfId="7631"/>
    <cellStyle name="_Elec Peak Capacity Need_2008-2029_032709_Wind 5% Cap 2 2 2" xfId="7632"/>
    <cellStyle name="_Elec Peak Capacity Need_2008-2029_032709_Wind 5% Cap 2 2 2_Sheet3" xfId="7633"/>
    <cellStyle name="_Elec Peak Capacity Need_2008-2029_032709_Wind 5% Cap 2 2_Sheet3" xfId="7634"/>
    <cellStyle name="_Elec Peak Capacity Need_2008-2029_032709_Wind 5% Cap 2 3" xfId="7635"/>
    <cellStyle name="_Elec Peak Capacity Need_2008-2029_032709_Wind 5% Cap 2 3_Sheet3" xfId="7636"/>
    <cellStyle name="_Elec Peak Capacity Need_2008-2029_032709_Wind 5% Cap 2_Sheet3" xfId="7637"/>
    <cellStyle name="_Elec Peak Capacity Need_2008-2029_032709_Wind 5% Cap 3" xfId="7638"/>
    <cellStyle name="_Elec Peak Capacity Need_2008-2029_032709_Wind 5% Cap 3 2" xfId="7639"/>
    <cellStyle name="_Elec Peak Capacity Need_2008-2029_032709_Wind 5% Cap 3 2_Sheet3" xfId="7640"/>
    <cellStyle name="_Elec Peak Capacity Need_2008-2029_032709_Wind 5% Cap 3_Sheet3" xfId="7641"/>
    <cellStyle name="_Elec Peak Capacity Need_2008-2029_032709_Wind 5% Cap 4" xfId="7642"/>
    <cellStyle name="_Elec Peak Capacity Need_2008-2029_032709_Wind 5% Cap 4_Sheet3" xfId="7643"/>
    <cellStyle name="_Elec Peak Capacity Need_2008-2029_032709_Wind 5% Cap_DEM-WP(C) ENERG10C--ctn Mid-C_042010 2010GRC" xfId="7644"/>
    <cellStyle name="_Elec Peak Capacity Need_2008-2029_032709_Wind 5% Cap_DEM-WP(C) ENERG10C--ctn Mid-C_042010 2010GRC 2" xfId="7645"/>
    <cellStyle name="_Elec Peak Capacity Need_2008-2029_032709_Wind 5% Cap_DEM-WP(C) ENERG10C--ctn Mid-C_042010 2010GRC 2_Sheet3" xfId="7646"/>
    <cellStyle name="_Elec Peak Capacity Need_2008-2029_032709_Wind 5% Cap_DEM-WP(C) ENERG10C--ctn Mid-C_042010 2010GRC_Sheet3" xfId="7647"/>
    <cellStyle name="_Elec Peak Capacity Need_2008-2029_032709_Wind 5% Cap_NIM Summary" xfId="7648"/>
    <cellStyle name="_Elec Peak Capacity Need_2008-2029_032709_Wind 5% Cap_NIM Summary 2" xfId="7649"/>
    <cellStyle name="_Elec Peak Capacity Need_2008-2029_032709_Wind 5% Cap_NIM Summary 2 2" xfId="7650"/>
    <cellStyle name="_Elec Peak Capacity Need_2008-2029_032709_Wind 5% Cap_NIM Summary 2 2 2" xfId="7651"/>
    <cellStyle name="_Elec Peak Capacity Need_2008-2029_032709_Wind 5% Cap_NIM Summary 2 2 2_Sheet3" xfId="7652"/>
    <cellStyle name="_Elec Peak Capacity Need_2008-2029_032709_Wind 5% Cap_NIM Summary 2 2_Sheet3" xfId="7653"/>
    <cellStyle name="_Elec Peak Capacity Need_2008-2029_032709_Wind 5% Cap_NIM Summary 2 3" xfId="7654"/>
    <cellStyle name="_Elec Peak Capacity Need_2008-2029_032709_Wind 5% Cap_NIM Summary 2 3_Sheet3" xfId="7655"/>
    <cellStyle name="_Elec Peak Capacity Need_2008-2029_032709_Wind 5% Cap_NIM Summary 2_Sheet3" xfId="7656"/>
    <cellStyle name="_Elec Peak Capacity Need_2008-2029_032709_Wind 5% Cap_NIM Summary 3" xfId="7657"/>
    <cellStyle name="_Elec Peak Capacity Need_2008-2029_032709_Wind 5% Cap_NIM Summary 3 2" xfId="7658"/>
    <cellStyle name="_Elec Peak Capacity Need_2008-2029_032709_Wind 5% Cap_NIM Summary 3 2_Sheet3" xfId="7659"/>
    <cellStyle name="_Elec Peak Capacity Need_2008-2029_032709_Wind 5% Cap_NIM Summary 3_Sheet3" xfId="7660"/>
    <cellStyle name="_Elec Peak Capacity Need_2008-2029_032709_Wind 5% Cap_NIM Summary 4" xfId="7661"/>
    <cellStyle name="_Elec Peak Capacity Need_2008-2029_032709_Wind 5% Cap_NIM Summary 4_Sheet3" xfId="7662"/>
    <cellStyle name="_Elec Peak Capacity Need_2008-2029_032709_Wind 5% Cap_NIM Summary_DEM-WP(C) ENERG10C--ctn Mid-C_042010 2010GRC" xfId="7663"/>
    <cellStyle name="_Elec Peak Capacity Need_2008-2029_032709_Wind 5% Cap_NIM Summary_DEM-WP(C) ENERG10C--ctn Mid-C_042010 2010GRC 2" xfId="7664"/>
    <cellStyle name="_Elec Peak Capacity Need_2008-2029_032709_Wind 5% Cap_NIM Summary_DEM-WP(C) ENERG10C--ctn Mid-C_042010 2010GRC 2_Sheet3" xfId="7665"/>
    <cellStyle name="_Elec Peak Capacity Need_2008-2029_032709_Wind 5% Cap_NIM Summary_DEM-WP(C) ENERG10C--ctn Mid-C_042010 2010GRC_Sheet3" xfId="7666"/>
    <cellStyle name="_Elec Peak Capacity Need_2008-2029_032709_Wind 5% Cap_NIM Summary_Sheet3" xfId="7667"/>
    <cellStyle name="_Elec Peak Capacity Need_2008-2029_032709_Wind 5% Cap_Sheet3" xfId="7668"/>
    <cellStyle name="_Elec Peak Capacity Need_2008-2029_032709_Wind 5% Cap-ST-Adj-PJP1" xfId="7669"/>
    <cellStyle name="_Elec Peak Capacity Need_2008-2029_032709_Wind 5% Cap-ST-Adj-PJP1 2" xfId="7670"/>
    <cellStyle name="_Elec Peak Capacity Need_2008-2029_032709_Wind 5% Cap-ST-Adj-PJP1 2 2" xfId="7671"/>
    <cellStyle name="_Elec Peak Capacity Need_2008-2029_032709_Wind 5% Cap-ST-Adj-PJP1 2 2 2" xfId="7672"/>
    <cellStyle name="_Elec Peak Capacity Need_2008-2029_032709_Wind 5% Cap-ST-Adj-PJP1 2 2 2_Sheet3" xfId="7673"/>
    <cellStyle name="_Elec Peak Capacity Need_2008-2029_032709_Wind 5% Cap-ST-Adj-PJP1 2 2_Sheet3" xfId="7674"/>
    <cellStyle name="_Elec Peak Capacity Need_2008-2029_032709_Wind 5% Cap-ST-Adj-PJP1 2 3" xfId="7675"/>
    <cellStyle name="_Elec Peak Capacity Need_2008-2029_032709_Wind 5% Cap-ST-Adj-PJP1 2 3_Sheet3" xfId="7676"/>
    <cellStyle name="_Elec Peak Capacity Need_2008-2029_032709_Wind 5% Cap-ST-Adj-PJP1 2_Sheet3" xfId="7677"/>
    <cellStyle name="_Elec Peak Capacity Need_2008-2029_032709_Wind 5% Cap-ST-Adj-PJP1 3" xfId="7678"/>
    <cellStyle name="_Elec Peak Capacity Need_2008-2029_032709_Wind 5% Cap-ST-Adj-PJP1 3 2" xfId="7679"/>
    <cellStyle name="_Elec Peak Capacity Need_2008-2029_032709_Wind 5% Cap-ST-Adj-PJP1 3 2_Sheet3" xfId="7680"/>
    <cellStyle name="_Elec Peak Capacity Need_2008-2029_032709_Wind 5% Cap-ST-Adj-PJP1 3_Sheet3" xfId="7681"/>
    <cellStyle name="_Elec Peak Capacity Need_2008-2029_032709_Wind 5% Cap-ST-Adj-PJP1 4" xfId="7682"/>
    <cellStyle name="_Elec Peak Capacity Need_2008-2029_032709_Wind 5% Cap-ST-Adj-PJP1 4_Sheet3" xfId="7683"/>
    <cellStyle name="_Elec Peak Capacity Need_2008-2029_032709_Wind 5% Cap-ST-Adj-PJP1_DEM-WP(C) ENERG10C--ctn Mid-C_042010 2010GRC" xfId="7684"/>
    <cellStyle name="_Elec Peak Capacity Need_2008-2029_032709_Wind 5% Cap-ST-Adj-PJP1_DEM-WP(C) ENERG10C--ctn Mid-C_042010 2010GRC 2" xfId="7685"/>
    <cellStyle name="_Elec Peak Capacity Need_2008-2029_032709_Wind 5% Cap-ST-Adj-PJP1_DEM-WP(C) ENERG10C--ctn Mid-C_042010 2010GRC 2_Sheet3" xfId="7686"/>
    <cellStyle name="_Elec Peak Capacity Need_2008-2029_032709_Wind 5% Cap-ST-Adj-PJP1_DEM-WP(C) ENERG10C--ctn Mid-C_042010 2010GRC_Sheet3" xfId="7687"/>
    <cellStyle name="_Elec Peak Capacity Need_2008-2029_032709_Wind 5% Cap-ST-Adj-PJP1_NIM Summary" xfId="7688"/>
    <cellStyle name="_Elec Peak Capacity Need_2008-2029_032709_Wind 5% Cap-ST-Adj-PJP1_NIM Summary 2" xfId="7689"/>
    <cellStyle name="_Elec Peak Capacity Need_2008-2029_032709_Wind 5% Cap-ST-Adj-PJP1_NIM Summary 2 2" xfId="7690"/>
    <cellStyle name="_Elec Peak Capacity Need_2008-2029_032709_Wind 5% Cap-ST-Adj-PJP1_NIM Summary 2 2 2" xfId="7691"/>
    <cellStyle name="_Elec Peak Capacity Need_2008-2029_032709_Wind 5% Cap-ST-Adj-PJP1_NIM Summary 2 2 2_Sheet3" xfId="7692"/>
    <cellStyle name="_Elec Peak Capacity Need_2008-2029_032709_Wind 5% Cap-ST-Adj-PJP1_NIM Summary 2 2_Sheet3" xfId="7693"/>
    <cellStyle name="_Elec Peak Capacity Need_2008-2029_032709_Wind 5% Cap-ST-Adj-PJP1_NIM Summary 2 3" xfId="7694"/>
    <cellStyle name="_Elec Peak Capacity Need_2008-2029_032709_Wind 5% Cap-ST-Adj-PJP1_NIM Summary 2 3_Sheet3" xfId="7695"/>
    <cellStyle name="_Elec Peak Capacity Need_2008-2029_032709_Wind 5% Cap-ST-Adj-PJP1_NIM Summary 2_Sheet3" xfId="7696"/>
    <cellStyle name="_Elec Peak Capacity Need_2008-2029_032709_Wind 5% Cap-ST-Adj-PJP1_NIM Summary 3" xfId="7697"/>
    <cellStyle name="_Elec Peak Capacity Need_2008-2029_032709_Wind 5% Cap-ST-Adj-PJP1_NIM Summary 3 2" xfId="7698"/>
    <cellStyle name="_Elec Peak Capacity Need_2008-2029_032709_Wind 5% Cap-ST-Adj-PJP1_NIM Summary 3 2_Sheet3" xfId="7699"/>
    <cellStyle name="_Elec Peak Capacity Need_2008-2029_032709_Wind 5% Cap-ST-Adj-PJP1_NIM Summary 3_Sheet3" xfId="7700"/>
    <cellStyle name="_Elec Peak Capacity Need_2008-2029_032709_Wind 5% Cap-ST-Adj-PJP1_NIM Summary 4" xfId="7701"/>
    <cellStyle name="_Elec Peak Capacity Need_2008-2029_032709_Wind 5% Cap-ST-Adj-PJP1_NIM Summary 4_Sheet3" xfId="7702"/>
    <cellStyle name="_Elec Peak Capacity Need_2008-2029_032709_Wind 5% Cap-ST-Adj-PJP1_NIM Summary_DEM-WP(C) ENERG10C--ctn Mid-C_042010 2010GRC" xfId="7703"/>
    <cellStyle name="_Elec Peak Capacity Need_2008-2029_032709_Wind 5% Cap-ST-Adj-PJP1_NIM Summary_DEM-WP(C) ENERG10C--ctn Mid-C_042010 2010GRC 2" xfId="7704"/>
    <cellStyle name="_Elec Peak Capacity Need_2008-2029_032709_Wind 5% Cap-ST-Adj-PJP1_NIM Summary_DEM-WP(C) ENERG10C--ctn Mid-C_042010 2010GRC 2_Sheet3" xfId="7705"/>
    <cellStyle name="_Elec Peak Capacity Need_2008-2029_032709_Wind 5% Cap-ST-Adj-PJP1_NIM Summary_DEM-WP(C) ENERG10C--ctn Mid-C_042010 2010GRC_Sheet3" xfId="7706"/>
    <cellStyle name="_Elec Peak Capacity Need_2008-2029_032709_Wind 5% Cap-ST-Adj-PJP1_NIM Summary_Sheet3" xfId="7707"/>
    <cellStyle name="_Elec Peak Capacity Need_2008-2029_032709_Wind 5% Cap-ST-Adj-PJP1_Sheet3" xfId="7708"/>
    <cellStyle name="_Elec Peak Capacity Need_2008-2029_120908_Wind 5% Cap_Low" xfId="7709"/>
    <cellStyle name="_Elec Peak Capacity Need_2008-2029_120908_Wind 5% Cap_Low 2" xfId="7710"/>
    <cellStyle name="_Elec Peak Capacity Need_2008-2029_120908_Wind 5% Cap_Low 2 2" xfId="7711"/>
    <cellStyle name="_Elec Peak Capacity Need_2008-2029_120908_Wind 5% Cap_Low 2 2 2" xfId="7712"/>
    <cellStyle name="_Elec Peak Capacity Need_2008-2029_120908_Wind 5% Cap_Low 2 2 2_Sheet3" xfId="7713"/>
    <cellStyle name="_Elec Peak Capacity Need_2008-2029_120908_Wind 5% Cap_Low 2 2_Sheet3" xfId="7714"/>
    <cellStyle name="_Elec Peak Capacity Need_2008-2029_120908_Wind 5% Cap_Low 2 3" xfId="7715"/>
    <cellStyle name="_Elec Peak Capacity Need_2008-2029_120908_Wind 5% Cap_Low 2 3_Sheet3" xfId="7716"/>
    <cellStyle name="_Elec Peak Capacity Need_2008-2029_120908_Wind 5% Cap_Low 2_Sheet3" xfId="7717"/>
    <cellStyle name="_Elec Peak Capacity Need_2008-2029_120908_Wind 5% Cap_Low 3" xfId="7718"/>
    <cellStyle name="_Elec Peak Capacity Need_2008-2029_120908_Wind 5% Cap_Low 3 2" xfId="7719"/>
    <cellStyle name="_Elec Peak Capacity Need_2008-2029_120908_Wind 5% Cap_Low 3 2_Sheet3" xfId="7720"/>
    <cellStyle name="_Elec Peak Capacity Need_2008-2029_120908_Wind 5% Cap_Low 3_Sheet3" xfId="7721"/>
    <cellStyle name="_Elec Peak Capacity Need_2008-2029_120908_Wind 5% Cap_Low 4" xfId="7722"/>
    <cellStyle name="_Elec Peak Capacity Need_2008-2029_120908_Wind 5% Cap_Low 4_Sheet3" xfId="7723"/>
    <cellStyle name="_Elec Peak Capacity Need_2008-2029_120908_Wind 5% Cap_Low_DEM-WP(C) ENERG10C--ctn Mid-C_042010 2010GRC" xfId="7724"/>
    <cellStyle name="_Elec Peak Capacity Need_2008-2029_120908_Wind 5% Cap_Low_DEM-WP(C) ENERG10C--ctn Mid-C_042010 2010GRC 2" xfId="7725"/>
    <cellStyle name="_Elec Peak Capacity Need_2008-2029_120908_Wind 5% Cap_Low_DEM-WP(C) ENERG10C--ctn Mid-C_042010 2010GRC 2_Sheet3" xfId="7726"/>
    <cellStyle name="_Elec Peak Capacity Need_2008-2029_120908_Wind 5% Cap_Low_DEM-WP(C) ENERG10C--ctn Mid-C_042010 2010GRC_Sheet3" xfId="7727"/>
    <cellStyle name="_Elec Peak Capacity Need_2008-2029_120908_Wind 5% Cap_Low_NIM Summary" xfId="7728"/>
    <cellStyle name="_Elec Peak Capacity Need_2008-2029_120908_Wind 5% Cap_Low_NIM Summary 2" xfId="7729"/>
    <cellStyle name="_Elec Peak Capacity Need_2008-2029_120908_Wind 5% Cap_Low_NIM Summary 2 2" xfId="7730"/>
    <cellStyle name="_Elec Peak Capacity Need_2008-2029_120908_Wind 5% Cap_Low_NIM Summary 2 2 2" xfId="7731"/>
    <cellStyle name="_Elec Peak Capacity Need_2008-2029_120908_Wind 5% Cap_Low_NIM Summary 2 2 2_Sheet3" xfId="7732"/>
    <cellStyle name="_Elec Peak Capacity Need_2008-2029_120908_Wind 5% Cap_Low_NIM Summary 2 2_Sheet3" xfId="7733"/>
    <cellStyle name="_Elec Peak Capacity Need_2008-2029_120908_Wind 5% Cap_Low_NIM Summary 2 3" xfId="7734"/>
    <cellStyle name="_Elec Peak Capacity Need_2008-2029_120908_Wind 5% Cap_Low_NIM Summary 2 3_Sheet3" xfId="7735"/>
    <cellStyle name="_Elec Peak Capacity Need_2008-2029_120908_Wind 5% Cap_Low_NIM Summary 2_Sheet3" xfId="7736"/>
    <cellStyle name="_Elec Peak Capacity Need_2008-2029_120908_Wind 5% Cap_Low_NIM Summary 3" xfId="7737"/>
    <cellStyle name="_Elec Peak Capacity Need_2008-2029_120908_Wind 5% Cap_Low_NIM Summary 3 2" xfId="7738"/>
    <cellStyle name="_Elec Peak Capacity Need_2008-2029_120908_Wind 5% Cap_Low_NIM Summary 3 2_Sheet3" xfId="7739"/>
    <cellStyle name="_Elec Peak Capacity Need_2008-2029_120908_Wind 5% Cap_Low_NIM Summary 3_Sheet3" xfId="7740"/>
    <cellStyle name="_Elec Peak Capacity Need_2008-2029_120908_Wind 5% Cap_Low_NIM Summary 4" xfId="7741"/>
    <cellStyle name="_Elec Peak Capacity Need_2008-2029_120908_Wind 5% Cap_Low_NIM Summary 4_Sheet3" xfId="7742"/>
    <cellStyle name="_Elec Peak Capacity Need_2008-2029_120908_Wind 5% Cap_Low_NIM Summary_DEM-WP(C) ENERG10C--ctn Mid-C_042010 2010GRC" xfId="7743"/>
    <cellStyle name="_Elec Peak Capacity Need_2008-2029_120908_Wind 5% Cap_Low_NIM Summary_DEM-WP(C) ENERG10C--ctn Mid-C_042010 2010GRC 2" xfId="7744"/>
    <cellStyle name="_Elec Peak Capacity Need_2008-2029_120908_Wind 5% Cap_Low_NIM Summary_DEM-WP(C) ENERG10C--ctn Mid-C_042010 2010GRC 2_Sheet3" xfId="7745"/>
    <cellStyle name="_Elec Peak Capacity Need_2008-2029_120908_Wind 5% Cap_Low_NIM Summary_DEM-WP(C) ENERG10C--ctn Mid-C_042010 2010GRC_Sheet3" xfId="7746"/>
    <cellStyle name="_Elec Peak Capacity Need_2008-2029_120908_Wind 5% Cap_Low_NIM Summary_Sheet3" xfId="7747"/>
    <cellStyle name="_Elec Peak Capacity Need_2008-2029_120908_Wind 5% Cap_Low_Sheet3" xfId="7748"/>
    <cellStyle name="_Elec Peak Capacity Need_2008-2029_Wind 5% Cap_050809" xfId="7749"/>
    <cellStyle name="_Elec Peak Capacity Need_2008-2029_Wind 5% Cap_050809 2" xfId="7750"/>
    <cellStyle name="_Elec Peak Capacity Need_2008-2029_Wind 5% Cap_050809 2 2" xfId="7751"/>
    <cellStyle name="_Elec Peak Capacity Need_2008-2029_Wind 5% Cap_050809 2 2 2" xfId="7752"/>
    <cellStyle name="_Elec Peak Capacity Need_2008-2029_Wind 5% Cap_050809 2 2 2_Sheet3" xfId="7753"/>
    <cellStyle name="_Elec Peak Capacity Need_2008-2029_Wind 5% Cap_050809 2 2_Sheet3" xfId="7754"/>
    <cellStyle name="_Elec Peak Capacity Need_2008-2029_Wind 5% Cap_050809 2 3" xfId="7755"/>
    <cellStyle name="_Elec Peak Capacity Need_2008-2029_Wind 5% Cap_050809 2 3_Sheet3" xfId="7756"/>
    <cellStyle name="_Elec Peak Capacity Need_2008-2029_Wind 5% Cap_050809 2_Sheet3" xfId="7757"/>
    <cellStyle name="_Elec Peak Capacity Need_2008-2029_Wind 5% Cap_050809 3" xfId="7758"/>
    <cellStyle name="_Elec Peak Capacity Need_2008-2029_Wind 5% Cap_050809 3 2" xfId="7759"/>
    <cellStyle name="_Elec Peak Capacity Need_2008-2029_Wind 5% Cap_050809 3 2_Sheet3" xfId="7760"/>
    <cellStyle name="_Elec Peak Capacity Need_2008-2029_Wind 5% Cap_050809 3_Sheet3" xfId="7761"/>
    <cellStyle name="_Elec Peak Capacity Need_2008-2029_Wind 5% Cap_050809 4" xfId="7762"/>
    <cellStyle name="_Elec Peak Capacity Need_2008-2029_Wind 5% Cap_050809 4_Sheet3" xfId="7763"/>
    <cellStyle name="_Elec Peak Capacity Need_2008-2029_Wind 5% Cap_050809_DEM-WP(C) ENERG10C--ctn Mid-C_042010 2010GRC" xfId="7764"/>
    <cellStyle name="_Elec Peak Capacity Need_2008-2029_Wind 5% Cap_050809_DEM-WP(C) ENERG10C--ctn Mid-C_042010 2010GRC 2" xfId="7765"/>
    <cellStyle name="_Elec Peak Capacity Need_2008-2029_Wind 5% Cap_050809_DEM-WP(C) ENERG10C--ctn Mid-C_042010 2010GRC 2_Sheet3" xfId="7766"/>
    <cellStyle name="_Elec Peak Capacity Need_2008-2029_Wind 5% Cap_050809_DEM-WP(C) ENERG10C--ctn Mid-C_042010 2010GRC_Sheet3" xfId="7767"/>
    <cellStyle name="_Elec Peak Capacity Need_2008-2029_Wind 5% Cap_050809_NIM Summary" xfId="7768"/>
    <cellStyle name="_Elec Peak Capacity Need_2008-2029_Wind 5% Cap_050809_NIM Summary 2" xfId="7769"/>
    <cellStyle name="_Elec Peak Capacity Need_2008-2029_Wind 5% Cap_050809_NIM Summary 2 2" xfId="7770"/>
    <cellStyle name="_Elec Peak Capacity Need_2008-2029_Wind 5% Cap_050809_NIM Summary 2 2 2" xfId="7771"/>
    <cellStyle name="_Elec Peak Capacity Need_2008-2029_Wind 5% Cap_050809_NIM Summary 2 2 2_Sheet3" xfId="7772"/>
    <cellStyle name="_Elec Peak Capacity Need_2008-2029_Wind 5% Cap_050809_NIM Summary 2 2_Sheet3" xfId="7773"/>
    <cellStyle name="_Elec Peak Capacity Need_2008-2029_Wind 5% Cap_050809_NIM Summary 2 3" xfId="7774"/>
    <cellStyle name="_Elec Peak Capacity Need_2008-2029_Wind 5% Cap_050809_NIM Summary 2 3_Sheet3" xfId="7775"/>
    <cellStyle name="_Elec Peak Capacity Need_2008-2029_Wind 5% Cap_050809_NIM Summary 2_Sheet3" xfId="7776"/>
    <cellStyle name="_Elec Peak Capacity Need_2008-2029_Wind 5% Cap_050809_NIM Summary 3" xfId="7777"/>
    <cellStyle name="_Elec Peak Capacity Need_2008-2029_Wind 5% Cap_050809_NIM Summary 3 2" xfId="7778"/>
    <cellStyle name="_Elec Peak Capacity Need_2008-2029_Wind 5% Cap_050809_NIM Summary 3 2_Sheet3" xfId="7779"/>
    <cellStyle name="_Elec Peak Capacity Need_2008-2029_Wind 5% Cap_050809_NIM Summary 3_Sheet3" xfId="7780"/>
    <cellStyle name="_Elec Peak Capacity Need_2008-2029_Wind 5% Cap_050809_NIM Summary 4" xfId="7781"/>
    <cellStyle name="_Elec Peak Capacity Need_2008-2029_Wind 5% Cap_050809_NIM Summary 4_Sheet3" xfId="7782"/>
    <cellStyle name="_Elec Peak Capacity Need_2008-2029_Wind 5% Cap_050809_NIM Summary_DEM-WP(C) ENERG10C--ctn Mid-C_042010 2010GRC" xfId="7783"/>
    <cellStyle name="_Elec Peak Capacity Need_2008-2029_Wind 5% Cap_050809_NIM Summary_DEM-WP(C) ENERG10C--ctn Mid-C_042010 2010GRC 2" xfId="7784"/>
    <cellStyle name="_Elec Peak Capacity Need_2008-2029_Wind 5% Cap_050809_NIM Summary_DEM-WP(C) ENERG10C--ctn Mid-C_042010 2010GRC 2_Sheet3" xfId="7785"/>
    <cellStyle name="_Elec Peak Capacity Need_2008-2029_Wind 5% Cap_050809_NIM Summary_DEM-WP(C) ENERG10C--ctn Mid-C_042010 2010GRC_Sheet3" xfId="7786"/>
    <cellStyle name="_Elec Peak Capacity Need_2008-2029_Wind 5% Cap_050809_NIM Summary_Sheet3" xfId="7787"/>
    <cellStyle name="_Elec Peak Capacity Need_2008-2029_Wind 5% Cap_050809_Sheet3" xfId="7788"/>
    <cellStyle name="_x0013__Electric Rev Req Model (2009 GRC) " xfId="7789"/>
    <cellStyle name="_x0013__Electric Rev Req Model (2009 GRC)  2" xfId="7790"/>
    <cellStyle name="_x0013__Electric Rev Req Model (2009 GRC)  2 2" xfId="7791"/>
    <cellStyle name="_x0013__Electric Rev Req Model (2009 GRC)  2 2 2" xfId="7792"/>
    <cellStyle name="_x0013__Electric Rev Req Model (2009 GRC)  2 2 2_Sheet3" xfId="7793"/>
    <cellStyle name="_x0013__Electric Rev Req Model (2009 GRC)  2 2_Sheet3" xfId="7794"/>
    <cellStyle name="_x0013__Electric Rev Req Model (2009 GRC)  2 3" xfId="7795"/>
    <cellStyle name="_x0013__Electric Rev Req Model (2009 GRC)  2 3_Sheet3" xfId="7796"/>
    <cellStyle name="_x0013__Electric Rev Req Model (2009 GRC)  2_Sheet3" xfId="7797"/>
    <cellStyle name="_x0013__Electric Rev Req Model (2009 GRC)  3" xfId="7798"/>
    <cellStyle name="_x0013__Electric Rev Req Model (2009 GRC)  3 2" xfId="7799"/>
    <cellStyle name="_x0013__Electric Rev Req Model (2009 GRC)  3 2_Sheet3" xfId="7800"/>
    <cellStyle name="_x0013__Electric Rev Req Model (2009 GRC)  3_Sheet3" xfId="7801"/>
    <cellStyle name="_x0013__Electric Rev Req Model (2009 GRC)  4" xfId="7802"/>
    <cellStyle name="_x0013__Electric Rev Req Model (2009 GRC)  4_Sheet3" xfId="7803"/>
    <cellStyle name="_x0013__Electric Rev Req Model (2009 GRC) _DEM-WP(C) ENERG10C--ctn Mid-C_042010 2010GRC" xfId="7804"/>
    <cellStyle name="_x0013__Electric Rev Req Model (2009 GRC) _DEM-WP(C) ENERG10C--ctn Mid-C_042010 2010GRC 2" xfId="7805"/>
    <cellStyle name="_x0013__Electric Rev Req Model (2009 GRC) _DEM-WP(C) ENERG10C--ctn Mid-C_042010 2010GRC 2_Sheet3" xfId="7806"/>
    <cellStyle name="_x0013__Electric Rev Req Model (2009 GRC) _DEM-WP(C) ENERG10C--ctn Mid-C_042010 2010GRC_Sheet3" xfId="7807"/>
    <cellStyle name="_x0013__Electric Rev Req Model (2009 GRC) _Sheet3" xfId="7808"/>
    <cellStyle name="_x0013__Electric Rev Req Model (2009 GRC) Rebuttal" xfId="7809"/>
    <cellStyle name="_x0013__Electric Rev Req Model (2009 GRC) Rebuttal 2" xfId="7810"/>
    <cellStyle name="_x0013__Electric Rev Req Model (2009 GRC) Rebuttal 2 2" xfId="7811"/>
    <cellStyle name="_x0013__Electric Rev Req Model (2009 GRC) Rebuttal 2 2_Sheet3" xfId="7812"/>
    <cellStyle name="_x0013__Electric Rev Req Model (2009 GRC) Rebuttal 2_Sheet3" xfId="7813"/>
    <cellStyle name="_x0013__Electric Rev Req Model (2009 GRC) Rebuttal 3" xfId="7814"/>
    <cellStyle name="_x0013__Electric Rev Req Model (2009 GRC) Rebuttal 3_Sheet3" xfId="7815"/>
    <cellStyle name="_x0013__Electric Rev Req Model (2009 GRC) Rebuttal REmoval of New  WH Solar AdjustMI" xfId="7816"/>
    <cellStyle name="_x0013__Electric Rev Req Model (2009 GRC) Rebuttal REmoval of New  WH Solar AdjustMI 2" xfId="7817"/>
    <cellStyle name="_x0013__Electric Rev Req Model (2009 GRC) Rebuttal REmoval of New  WH Solar AdjustMI 2 2" xfId="7818"/>
    <cellStyle name="_x0013__Electric Rev Req Model (2009 GRC) Rebuttal REmoval of New  WH Solar AdjustMI 2 2 2" xfId="7819"/>
    <cellStyle name="_x0013__Electric Rev Req Model (2009 GRC) Rebuttal REmoval of New  WH Solar AdjustMI 2 2 2_Sheet3" xfId="7820"/>
    <cellStyle name="_x0013__Electric Rev Req Model (2009 GRC) Rebuttal REmoval of New  WH Solar AdjustMI 2 2_Sheet3" xfId="7821"/>
    <cellStyle name="_x0013__Electric Rev Req Model (2009 GRC) Rebuttal REmoval of New  WH Solar AdjustMI 2 3" xfId="7822"/>
    <cellStyle name="_x0013__Electric Rev Req Model (2009 GRC) Rebuttal REmoval of New  WH Solar AdjustMI 2 3_Sheet3" xfId="7823"/>
    <cellStyle name="_x0013__Electric Rev Req Model (2009 GRC) Rebuttal REmoval of New  WH Solar AdjustMI 2_Sheet3" xfId="7824"/>
    <cellStyle name="_x0013__Electric Rev Req Model (2009 GRC) Rebuttal REmoval of New  WH Solar AdjustMI 3" xfId="7825"/>
    <cellStyle name="_x0013__Electric Rev Req Model (2009 GRC) Rebuttal REmoval of New  WH Solar AdjustMI 3 2" xfId="7826"/>
    <cellStyle name="_x0013__Electric Rev Req Model (2009 GRC) Rebuttal REmoval of New  WH Solar AdjustMI 3 2_Sheet3" xfId="7827"/>
    <cellStyle name="_x0013__Electric Rev Req Model (2009 GRC) Rebuttal REmoval of New  WH Solar AdjustMI 3_Sheet3" xfId="7828"/>
    <cellStyle name="_x0013__Electric Rev Req Model (2009 GRC) Rebuttal REmoval of New  WH Solar AdjustMI 4" xfId="7829"/>
    <cellStyle name="_x0013__Electric Rev Req Model (2009 GRC) Rebuttal REmoval of New  WH Solar AdjustMI 4_Sheet3" xfId="7830"/>
    <cellStyle name="_x0013__Electric Rev Req Model (2009 GRC) Rebuttal REmoval of New  WH Solar AdjustMI_DEM-WP(C) ENERG10C--ctn Mid-C_042010 2010GRC" xfId="7831"/>
    <cellStyle name="_x0013__Electric Rev Req Model (2009 GRC) Rebuttal REmoval of New  WH Solar AdjustMI_DEM-WP(C) ENERG10C--ctn Mid-C_042010 2010GRC 2" xfId="7832"/>
    <cellStyle name="_x0013__Electric Rev Req Model (2009 GRC) Rebuttal REmoval of New  WH Solar AdjustMI_DEM-WP(C) ENERG10C--ctn Mid-C_042010 2010GRC 2_Sheet3" xfId="7833"/>
    <cellStyle name="_x0013__Electric Rev Req Model (2009 GRC) Rebuttal REmoval of New  WH Solar AdjustMI_DEM-WP(C) ENERG10C--ctn Mid-C_042010 2010GRC_Sheet3" xfId="7834"/>
    <cellStyle name="_x0013__Electric Rev Req Model (2009 GRC) Rebuttal REmoval of New  WH Solar AdjustMI_Sheet3" xfId="7835"/>
    <cellStyle name="_x0013__Electric Rev Req Model (2009 GRC) Rebuttal_Sheet3" xfId="7836"/>
    <cellStyle name="_x0013__Electric Rev Req Model (2009 GRC) Revised 01-18-2010" xfId="7837"/>
    <cellStyle name="_x0013__Electric Rev Req Model (2009 GRC) Revised 01-18-2010 2" xfId="7838"/>
    <cellStyle name="_x0013__Electric Rev Req Model (2009 GRC) Revised 01-18-2010 2 2" xfId="7839"/>
    <cellStyle name="_x0013__Electric Rev Req Model (2009 GRC) Revised 01-18-2010 2 2 2" xfId="7840"/>
    <cellStyle name="_x0013__Electric Rev Req Model (2009 GRC) Revised 01-18-2010 2 2 2_Sheet3" xfId="7841"/>
    <cellStyle name="_x0013__Electric Rev Req Model (2009 GRC) Revised 01-18-2010 2 2_Sheet3" xfId="7842"/>
    <cellStyle name="_x0013__Electric Rev Req Model (2009 GRC) Revised 01-18-2010 2 3" xfId="7843"/>
    <cellStyle name="_x0013__Electric Rev Req Model (2009 GRC) Revised 01-18-2010 2 3_Sheet3" xfId="7844"/>
    <cellStyle name="_x0013__Electric Rev Req Model (2009 GRC) Revised 01-18-2010 2_Sheet3" xfId="7845"/>
    <cellStyle name="_x0013__Electric Rev Req Model (2009 GRC) Revised 01-18-2010 3" xfId="7846"/>
    <cellStyle name="_x0013__Electric Rev Req Model (2009 GRC) Revised 01-18-2010 3 2" xfId="7847"/>
    <cellStyle name="_x0013__Electric Rev Req Model (2009 GRC) Revised 01-18-2010 3 2_Sheet3" xfId="7848"/>
    <cellStyle name="_x0013__Electric Rev Req Model (2009 GRC) Revised 01-18-2010 3_Sheet3" xfId="7849"/>
    <cellStyle name="_x0013__Electric Rev Req Model (2009 GRC) Revised 01-18-2010 4" xfId="7850"/>
    <cellStyle name="_x0013__Electric Rev Req Model (2009 GRC) Revised 01-18-2010 4_Sheet3" xfId="7851"/>
    <cellStyle name="_x0013__Electric Rev Req Model (2009 GRC) Revised 01-18-2010_DEM-WP(C) ENERG10C--ctn Mid-C_042010 2010GRC" xfId="7852"/>
    <cellStyle name="_x0013__Electric Rev Req Model (2009 GRC) Revised 01-18-2010_DEM-WP(C) ENERG10C--ctn Mid-C_042010 2010GRC 2" xfId="7853"/>
    <cellStyle name="_x0013__Electric Rev Req Model (2009 GRC) Revised 01-18-2010_DEM-WP(C) ENERG10C--ctn Mid-C_042010 2010GRC 2_Sheet3" xfId="7854"/>
    <cellStyle name="_x0013__Electric Rev Req Model (2009 GRC) Revised 01-18-2010_DEM-WP(C) ENERG10C--ctn Mid-C_042010 2010GRC_Sheet3" xfId="7855"/>
    <cellStyle name="_x0013__Electric Rev Req Model (2009 GRC) Revised 01-18-2010_Sheet3" xfId="7856"/>
    <cellStyle name="_x0013__Electric Rev Req Model (2010 GRC)" xfId="7857"/>
    <cellStyle name="_x0013__Electric Rev Req Model (2010 GRC) 2" xfId="7858"/>
    <cellStyle name="_x0013__Electric Rev Req Model (2010 GRC) 2_Sheet3" xfId="7859"/>
    <cellStyle name="_x0013__Electric Rev Req Model (2010 GRC) SF" xfId="7860"/>
    <cellStyle name="_x0013__Electric Rev Req Model (2010 GRC) SF 2" xfId="7861"/>
    <cellStyle name="_x0013__Electric Rev Req Model (2010 GRC) SF 2_Sheet3" xfId="7862"/>
    <cellStyle name="_x0013__Electric Rev Req Model (2010 GRC) SF_Sheet3" xfId="7863"/>
    <cellStyle name="_x0013__Electric Rev Req Model (2010 GRC)_Sheet3" xfId="7864"/>
    <cellStyle name="_ENCOGEN_WBOOK" xfId="7865"/>
    <cellStyle name="_ENCOGEN_WBOOK 2" xfId="7866"/>
    <cellStyle name="_ENCOGEN_WBOOK 2 2" xfId="7867"/>
    <cellStyle name="_ENCOGEN_WBOOK 2 2 2" xfId="7868"/>
    <cellStyle name="_ENCOGEN_WBOOK 2 2 2_Sheet3" xfId="7869"/>
    <cellStyle name="_ENCOGEN_WBOOK 2 2_Sheet3" xfId="7870"/>
    <cellStyle name="_ENCOGEN_WBOOK 2 3" xfId="7871"/>
    <cellStyle name="_ENCOGEN_WBOOK 2 3_Sheet3" xfId="7872"/>
    <cellStyle name="_ENCOGEN_WBOOK 2_Sheet3" xfId="7873"/>
    <cellStyle name="_ENCOGEN_WBOOK 3" xfId="7874"/>
    <cellStyle name="_ENCOGEN_WBOOK 3 2" xfId="7875"/>
    <cellStyle name="_ENCOGEN_WBOOK 3 2_Sheet3" xfId="7876"/>
    <cellStyle name="_ENCOGEN_WBOOK 3_Sheet3" xfId="7877"/>
    <cellStyle name="_ENCOGEN_WBOOK 4" xfId="7878"/>
    <cellStyle name="_ENCOGEN_WBOOK 4_Sheet3" xfId="7879"/>
    <cellStyle name="_ENCOGEN_WBOOK_DEM-WP(C) ENERG10C--ctn Mid-C_042010 2010GRC" xfId="7880"/>
    <cellStyle name="_ENCOGEN_WBOOK_DEM-WP(C) ENERG10C--ctn Mid-C_042010 2010GRC 2" xfId="7881"/>
    <cellStyle name="_ENCOGEN_WBOOK_DEM-WP(C) ENERG10C--ctn Mid-C_042010 2010GRC 2_Sheet3" xfId="7882"/>
    <cellStyle name="_ENCOGEN_WBOOK_DEM-WP(C) ENERG10C--ctn Mid-C_042010 2010GRC_Sheet3" xfId="7883"/>
    <cellStyle name="_ENCOGEN_WBOOK_NIM Summary" xfId="7884"/>
    <cellStyle name="_ENCOGEN_WBOOK_NIM Summary 2" xfId="7885"/>
    <cellStyle name="_ENCOGEN_WBOOK_NIM Summary 2 2" xfId="7886"/>
    <cellStyle name="_ENCOGEN_WBOOK_NIM Summary 2 2 2" xfId="7887"/>
    <cellStyle name="_ENCOGEN_WBOOK_NIM Summary 2 2 2_Sheet3" xfId="7888"/>
    <cellStyle name="_ENCOGEN_WBOOK_NIM Summary 2 2_Sheet3" xfId="7889"/>
    <cellStyle name="_ENCOGEN_WBOOK_NIM Summary 2 3" xfId="7890"/>
    <cellStyle name="_ENCOGEN_WBOOK_NIM Summary 2 3_Sheet3" xfId="7891"/>
    <cellStyle name="_ENCOGEN_WBOOK_NIM Summary 2_Sheet3" xfId="7892"/>
    <cellStyle name="_ENCOGEN_WBOOK_NIM Summary 3" xfId="7893"/>
    <cellStyle name="_ENCOGEN_WBOOK_NIM Summary 3 2" xfId="7894"/>
    <cellStyle name="_ENCOGEN_WBOOK_NIM Summary 3 2_Sheet3" xfId="7895"/>
    <cellStyle name="_ENCOGEN_WBOOK_NIM Summary 3_Sheet3" xfId="7896"/>
    <cellStyle name="_ENCOGEN_WBOOK_NIM Summary 4" xfId="7897"/>
    <cellStyle name="_ENCOGEN_WBOOK_NIM Summary 4_Sheet3" xfId="7898"/>
    <cellStyle name="_ENCOGEN_WBOOK_NIM Summary_DEM-WP(C) ENERG10C--ctn Mid-C_042010 2010GRC" xfId="7899"/>
    <cellStyle name="_ENCOGEN_WBOOK_NIM Summary_DEM-WP(C) ENERG10C--ctn Mid-C_042010 2010GRC 2" xfId="7900"/>
    <cellStyle name="_ENCOGEN_WBOOK_NIM Summary_DEM-WP(C) ENERG10C--ctn Mid-C_042010 2010GRC 2_Sheet3" xfId="7901"/>
    <cellStyle name="_ENCOGEN_WBOOK_NIM Summary_DEM-WP(C) ENERG10C--ctn Mid-C_042010 2010GRC_Sheet3" xfId="7902"/>
    <cellStyle name="_ENCOGEN_WBOOK_NIM Summary_Sheet3" xfId="7903"/>
    <cellStyle name="_ENCOGEN_WBOOK_Sheet3" xfId="7904"/>
    <cellStyle name="_x0013__Final Order Electric EXHIBIT A-1" xfId="7905"/>
    <cellStyle name="_x0013__Final Order Electric EXHIBIT A-1 2" xfId="7906"/>
    <cellStyle name="_x0013__Final Order Electric EXHIBIT A-1 2 2" xfId="7907"/>
    <cellStyle name="_x0013__Final Order Electric EXHIBIT A-1 2 2_Sheet3" xfId="7908"/>
    <cellStyle name="_x0013__Final Order Electric EXHIBIT A-1 2_Sheet3" xfId="7909"/>
    <cellStyle name="_x0013__Final Order Electric EXHIBIT A-1 3" xfId="7910"/>
    <cellStyle name="_x0013__Final Order Electric EXHIBIT A-1 3_Sheet3" xfId="7911"/>
    <cellStyle name="_x0013__Final Order Electric EXHIBIT A-1_Sheet3" xfId="7912"/>
    <cellStyle name="_Fixed Gas Transport 1 19 09" xfId="7913"/>
    <cellStyle name="_Fixed Gas Transport 1 19 09 2" xfId="7914"/>
    <cellStyle name="_Fixed Gas Transport 1 19 09 2 2" xfId="7915"/>
    <cellStyle name="_Fixed Gas Transport 1 19 09 2 2 2" xfId="7916"/>
    <cellStyle name="_Fixed Gas Transport 1 19 09 2 2 2_Sheet3" xfId="7917"/>
    <cellStyle name="_Fixed Gas Transport 1 19 09 2 2_Sheet3" xfId="7918"/>
    <cellStyle name="_Fixed Gas Transport 1 19 09 2 3" xfId="7919"/>
    <cellStyle name="_Fixed Gas Transport 1 19 09 2 3_Sheet3" xfId="7920"/>
    <cellStyle name="_Fixed Gas Transport 1 19 09 2_Sheet3" xfId="7921"/>
    <cellStyle name="_Fixed Gas Transport 1 19 09 3" xfId="7922"/>
    <cellStyle name="_Fixed Gas Transport 1 19 09 3 2" xfId="7923"/>
    <cellStyle name="_Fixed Gas Transport 1 19 09 3 2_Sheet3" xfId="7924"/>
    <cellStyle name="_Fixed Gas Transport 1 19 09 3_Sheet3" xfId="7925"/>
    <cellStyle name="_Fixed Gas Transport 1 19 09 4" xfId="7926"/>
    <cellStyle name="_Fixed Gas Transport 1 19 09 4_Sheet3" xfId="7927"/>
    <cellStyle name="_Fixed Gas Transport 1 19 09_DEM-WP(C) ENERG10C--ctn Mid-C_042010 2010GRC" xfId="7928"/>
    <cellStyle name="_Fixed Gas Transport 1 19 09_DEM-WP(C) ENERG10C--ctn Mid-C_042010 2010GRC 2" xfId="7929"/>
    <cellStyle name="_Fixed Gas Transport 1 19 09_DEM-WP(C) ENERG10C--ctn Mid-C_042010 2010GRC 2_Sheet3" xfId="7930"/>
    <cellStyle name="_Fixed Gas Transport 1 19 09_DEM-WP(C) ENERG10C--ctn Mid-C_042010 2010GRC_Sheet3" xfId="7931"/>
    <cellStyle name="_Fixed Gas Transport 1 19 09_Sheet3" xfId="7932"/>
    <cellStyle name="_Fuel Prices 4-14" xfId="7933"/>
    <cellStyle name="_Fuel Prices 4-14 2" xfId="7934"/>
    <cellStyle name="_Fuel Prices 4-14 2 2" xfId="7935"/>
    <cellStyle name="_Fuel Prices 4-14 2 2 2" xfId="7936"/>
    <cellStyle name="_Fuel Prices 4-14 2 2 2 2" xfId="7937"/>
    <cellStyle name="_Fuel Prices 4-14 2 2 2 2_Sheet3" xfId="7938"/>
    <cellStyle name="_Fuel Prices 4-14 2 2 2_Sheet3" xfId="7939"/>
    <cellStyle name="_Fuel Prices 4-14 2 2 3" xfId="7940"/>
    <cellStyle name="_Fuel Prices 4-14 2 2 3_Sheet3" xfId="7941"/>
    <cellStyle name="_Fuel Prices 4-14 2 2_Sheet3" xfId="7942"/>
    <cellStyle name="_Fuel Prices 4-14 2 3" xfId="7943"/>
    <cellStyle name="_Fuel Prices 4-14 2 3 2" xfId="7944"/>
    <cellStyle name="_Fuel Prices 4-14 2 3 2_Sheet3" xfId="7945"/>
    <cellStyle name="_Fuel Prices 4-14 2 3_Sheet3" xfId="7946"/>
    <cellStyle name="_Fuel Prices 4-14 2 4" xfId="7947"/>
    <cellStyle name="_Fuel Prices 4-14 2 4_Sheet3" xfId="7948"/>
    <cellStyle name="_Fuel Prices 4-14 2_Sheet3" xfId="7949"/>
    <cellStyle name="_Fuel Prices 4-14 3" xfId="7950"/>
    <cellStyle name="_Fuel Prices 4-14 3 2" xfId="7951"/>
    <cellStyle name="_Fuel Prices 4-14 3 2 2" xfId="7952"/>
    <cellStyle name="_Fuel Prices 4-14 3 2 2_Sheet3" xfId="7953"/>
    <cellStyle name="_Fuel Prices 4-14 3 2_Sheet3" xfId="7954"/>
    <cellStyle name="_Fuel Prices 4-14 3 3" xfId="7955"/>
    <cellStyle name="_Fuel Prices 4-14 3 3_Sheet3" xfId="7956"/>
    <cellStyle name="_Fuel Prices 4-14 3_Sheet3" xfId="7957"/>
    <cellStyle name="_Fuel Prices 4-14 4" xfId="7958"/>
    <cellStyle name="_Fuel Prices 4-14 4 2" xfId="7959"/>
    <cellStyle name="_Fuel Prices 4-14 4 2 2" xfId="7960"/>
    <cellStyle name="_Fuel Prices 4-14 4 2 2_Sheet3" xfId="7961"/>
    <cellStyle name="_Fuel Prices 4-14 4 2_Sheet3" xfId="7962"/>
    <cellStyle name="_Fuel Prices 4-14 4 3" xfId="7963"/>
    <cellStyle name="_Fuel Prices 4-14 4 3_Sheet3" xfId="7964"/>
    <cellStyle name="_Fuel Prices 4-14 4_Sheet3" xfId="7965"/>
    <cellStyle name="_Fuel Prices 4-14 5" xfId="7966"/>
    <cellStyle name="_Fuel Prices 4-14 5 2" xfId="7967"/>
    <cellStyle name="_Fuel Prices 4-14 5 2 2" xfId="7968"/>
    <cellStyle name="_Fuel Prices 4-14 5 2 2_Sheet3" xfId="7969"/>
    <cellStyle name="_Fuel Prices 4-14 5 2_Sheet3" xfId="7970"/>
    <cellStyle name="_Fuel Prices 4-14 5 3" xfId="7971"/>
    <cellStyle name="_Fuel Prices 4-14 5 3 2" xfId="7972"/>
    <cellStyle name="_Fuel Prices 4-14 5 3 2_Sheet3" xfId="7973"/>
    <cellStyle name="_Fuel Prices 4-14 5 3_Sheet3" xfId="7974"/>
    <cellStyle name="_Fuel Prices 4-14 5 4" xfId="7975"/>
    <cellStyle name="_Fuel Prices 4-14 5 4_Sheet3" xfId="7976"/>
    <cellStyle name="_Fuel Prices 4-14 5_Sheet3" xfId="7977"/>
    <cellStyle name="_Fuel Prices 4-14 6" xfId="7978"/>
    <cellStyle name="_Fuel Prices 4-14 6 2" xfId="7979"/>
    <cellStyle name="_Fuel Prices 4-14 6 2_Sheet3" xfId="7980"/>
    <cellStyle name="_Fuel Prices 4-14 6_Sheet3" xfId="7981"/>
    <cellStyle name="_Fuel Prices 4-14 7" xfId="7982"/>
    <cellStyle name="_Fuel Prices 4-14 7 2" xfId="7983"/>
    <cellStyle name="_Fuel Prices 4-14 7 2 2" xfId="7984"/>
    <cellStyle name="_Fuel Prices 4-14 7 2 2_Sheet3" xfId="7985"/>
    <cellStyle name="_Fuel Prices 4-14 7 2_Sheet3" xfId="7986"/>
    <cellStyle name="_Fuel Prices 4-14 7 3" xfId="7987"/>
    <cellStyle name="_Fuel Prices 4-14 7 3_Sheet3" xfId="7988"/>
    <cellStyle name="_Fuel Prices 4-14 7_Sheet3" xfId="7989"/>
    <cellStyle name="_Fuel Prices 4-14 8" xfId="7990"/>
    <cellStyle name="_Fuel Prices 4-14 8 2" xfId="7991"/>
    <cellStyle name="_Fuel Prices 4-14 8 2 2" xfId="7992"/>
    <cellStyle name="_Fuel Prices 4-14 8 2 2_Sheet3" xfId="7993"/>
    <cellStyle name="_Fuel Prices 4-14 8 2_Sheet3" xfId="7994"/>
    <cellStyle name="_Fuel Prices 4-14 8 3" xfId="7995"/>
    <cellStyle name="_Fuel Prices 4-14 8 3_Sheet3" xfId="7996"/>
    <cellStyle name="_Fuel Prices 4-14 8_Sheet3" xfId="7997"/>
    <cellStyle name="_Fuel Prices 4-14 9" xfId="7998"/>
    <cellStyle name="_Fuel Prices 4-14 9_Sheet3" xfId="7999"/>
    <cellStyle name="_Fuel Prices 4-14_04 07E Wild Horse Wind Expansion (C) (2)" xfId="8000"/>
    <cellStyle name="_Fuel Prices 4-14_04 07E Wild Horse Wind Expansion (C) (2) 2" xfId="8001"/>
    <cellStyle name="_Fuel Prices 4-14_04 07E Wild Horse Wind Expansion (C) (2) 2 2" xfId="8002"/>
    <cellStyle name="_Fuel Prices 4-14_04 07E Wild Horse Wind Expansion (C) (2) 2 2 2" xfId="8003"/>
    <cellStyle name="_Fuel Prices 4-14_04 07E Wild Horse Wind Expansion (C) (2) 2 2 2_Sheet3" xfId="8004"/>
    <cellStyle name="_Fuel Prices 4-14_04 07E Wild Horse Wind Expansion (C) (2) 2 2_Sheet3" xfId="8005"/>
    <cellStyle name="_Fuel Prices 4-14_04 07E Wild Horse Wind Expansion (C) (2) 2 3" xfId="8006"/>
    <cellStyle name="_Fuel Prices 4-14_04 07E Wild Horse Wind Expansion (C) (2) 2 3_Sheet3" xfId="8007"/>
    <cellStyle name="_Fuel Prices 4-14_04 07E Wild Horse Wind Expansion (C) (2) 2_Sheet3" xfId="8008"/>
    <cellStyle name="_Fuel Prices 4-14_04 07E Wild Horse Wind Expansion (C) (2) 3" xfId="8009"/>
    <cellStyle name="_Fuel Prices 4-14_04 07E Wild Horse Wind Expansion (C) (2) 3 2" xfId="8010"/>
    <cellStyle name="_Fuel Prices 4-14_04 07E Wild Horse Wind Expansion (C) (2) 3 2_Sheet3" xfId="8011"/>
    <cellStyle name="_Fuel Prices 4-14_04 07E Wild Horse Wind Expansion (C) (2) 3_Sheet3" xfId="8012"/>
    <cellStyle name="_Fuel Prices 4-14_04 07E Wild Horse Wind Expansion (C) (2) 4" xfId="8013"/>
    <cellStyle name="_Fuel Prices 4-14_04 07E Wild Horse Wind Expansion (C) (2) 4_Sheet3" xfId="8014"/>
    <cellStyle name="_Fuel Prices 4-14_04 07E Wild Horse Wind Expansion (C) (2)_Adj Bench DR 3 for Initial Briefs (Electric)" xfId="8015"/>
    <cellStyle name="_Fuel Prices 4-14_04 07E Wild Horse Wind Expansion (C) (2)_Adj Bench DR 3 for Initial Briefs (Electric) 2" xfId="8016"/>
    <cellStyle name="_Fuel Prices 4-14_04 07E Wild Horse Wind Expansion (C) (2)_Adj Bench DR 3 for Initial Briefs (Electric) 2 2" xfId="8017"/>
    <cellStyle name="_Fuel Prices 4-14_04 07E Wild Horse Wind Expansion (C) (2)_Adj Bench DR 3 for Initial Briefs (Electric) 2 2 2" xfId="8018"/>
    <cellStyle name="_Fuel Prices 4-14_04 07E Wild Horse Wind Expansion (C) (2)_Adj Bench DR 3 for Initial Briefs (Electric) 2 2 2_Sheet3" xfId="8019"/>
    <cellStyle name="_Fuel Prices 4-14_04 07E Wild Horse Wind Expansion (C) (2)_Adj Bench DR 3 for Initial Briefs (Electric) 2 2_Sheet3" xfId="8020"/>
    <cellStyle name="_Fuel Prices 4-14_04 07E Wild Horse Wind Expansion (C) (2)_Adj Bench DR 3 for Initial Briefs (Electric) 2 3" xfId="8021"/>
    <cellStyle name="_Fuel Prices 4-14_04 07E Wild Horse Wind Expansion (C) (2)_Adj Bench DR 3 for Initial Briefs (Electric) 2 3_Sheet3" xfId="8022"/>
    <cellStyle name="_Fuel Prices 4-14_04 07E Wild Horse Wind Expansion (C) (2)_Adj Bench DR 3 for Initial Briefs (Electric) 2_Sheet3" xfId="8023"/>
    <cellStyle name="_Fuel Prices 4-14_04 07E Wild Horse Wind Expansion (C) (2)_Adj Bench DR 3 for Initial Briefs (Electric) 3" xfId="8024"/>
    <cellStyle name="_Fuel Prices 4-14_04 07E Wild Horse Wind Expansion (C) (2)_Adj Bench DR 3 for Initial Briefs (Electric) 3 2" xfId="8025"/>
    <cellStyle name="_Fuel Prices 4-14_04 07E Wild Horse Wind Expansion (C) (2)_Adj Bench DR 3 for Initial Briefs (Electric) 3 2_Sheet3" xfId="8026"/>
    <cellStyle name="_Fuel Prices 4-14_04 07E Wild Horse Wind Expansion (C) (2)_Adj Bench DR 3 for Initial Briefs (Electric) 3_Sheet3" xfId="8027"/>
    <cellStyle name="_Fuel Prices 4-14_04 07E Wild Horse Wind Expansion (C) (2)_Adj Bench DR 3 for Initial Briefs (Electric) 4" xfId="8028"/>
    <cellStyle name="_Fuel Prices 4-14_04 07E Wild Horse Wind Expansion (C) (2)_Adj Bench DR 3 for Initial Briefs (Electric) 4_Sheet3" xfId="8029"/>
    <cellStyle name="_Fuel Prices 4-14_04 07E Wild Horse Wind Expansion (C) (2)_Adj Bench DR 3 for Initial Briefs (Electric)_DEM-WP(C) ENERG10C--ctn Mid-C_042010 2010GRC" xfId="8030"/>
    <cellStyle name="_Fuel Prices 4-14_04 07E Wild Horse Wind Expansion (C) (2)_Adj Bench DR 3 for Initial Briefs (Electric)_DEM-WP(C) ENERG10C--ctn Mid-C_042010 2010GRC 2" xfId="8031"/>
    <cellStyle name="_Fuel Prices 4-14_04 07E Wild Horse Wind Expansion (C) (2)_Adj Bench DR 3 for Initial Briefs (Electric)_DEM-WP(C) ENERG10C--ctn Mid-C_042010 2010GRC 2_Sheet3" xfId="8032"/>
    <cellStyle name="_Fuel Prices 4-14_04 07E Wild Horse Wind Expansion (C) (2)_Adj Bench DR 3 for Initial Briefs (Electric)_DEM-WP(C) ENERG10C--ctn Mid-C_042010 2010GRC_Sheet3" xfId="8033"/>
    <cellStyle name="_Fuel Prices 4-14_04 07E Wild Horse Wind Expansion (C) (2)_Adj Bench DR 3 for Initial Briefs (Electric)_Sheet3" xfId="8034"/>
    <cellStyle name="_Fuel Prices 4-14_04 07E Wild Horse Wind Expansion (C) (2)_Book1" xfId="8035"/>
    <cellStyle name="_Fuel Prices 4-14_04 07E Wild Horse Wind Expansion (C) (2)_Book1 2" xfId="8036"/>
    <cellStyle name="_Fuel Prices 4-14_04 07E Wild Horse Wind Expansion (C) (2)_Book1 2_Sheet3" xfId="8037"/>
    <cellStyle name="_Fuel Prices 4-14_04 07E Wild Horse Wind Expansion (C) (2)_Book1_Sheet3" xfId="8038"/>
    <cellStyle name="_Fuel Prices 4-14_04 07E Wild Horse Wind Expansion (C) (2)_DEM-WP(C) ENERG10C--ctn Mid-C_042010 2010GRC" xfId="8039"/>
    <cellStyle name="_Fuel Prices 4-14_04 07E Wild Horse Wind Expansion (C) (2)_DEM-WP(C) ENERG10C--ctn Mid-C_042010 2010GRC 2" xfId="8040"/>
    <cellStyle name="_Fuel Prices 4-14_04 07E Wild Horse Wind Expansion (C) (2)_DEM-WP(C) ENERG10C--ctn Mid-C_042010 2010GRC 2_Sheet3" xfId="8041"/>
    <cellStyle name="_Fuel Prices 4-14_04 07E Wild Horse Wind Expansion (C) (2)_DEM-WP(C) ENERG10C--ctn Mid-C_042010 2010GRC_Sheet3" xfId="8042"/>
    <cellStyle name="_Fuel Prices 4-14_04 07E Wild Horse Wind Expansion (C) (2)_Electric Rev Req Model (2009 GRC) " xfId="8043"/>
    <cellStyle name="_Fuel Prices 4-14_04 07E Wild Horse Wind Expansion (C) (2)_Electric Rev Req Model (2009 GRC)  2" xfId="8044"/>
    <cellStyle name="_Fuel Prices 4-14_04 07E Wild Horse Wind Expansion (C) (2)_Electric Rev Req Model (2009 GRC)  2 2" xfId="8045"/>
    <cellStyle name="_Fuel Prices 4-14_04 07E Wild Horse Wind Expansion (C) (2)_Electric Rev Req Model (2009 GRC)  2 2 2" xfId="8046"/>
    <cellStyle name="_Fuel Prices 4-14_04 07E Wild Horse Wind Expansion (C) (2)_Electric Rev Req Model (2009 GRC)  2 2 2_Sheet3" xfId="8047"/>
    <cellStyle name="_Fuel Prices 4-14_04 07E Wild Horse Wind Expansion (C) (2)_Electric Rev Req Model (2009 GRC)  2 2_Sheet3" xfId="8048"/>
    <cellStyle name="_Fuel Prices 4-14_04 07E Wild Horse Wind Expansion (C) (2)_Electric Rev Req Model (2009 GRC)  2 3" xfId="8049"/>
    <cellStyle name="_Fuel Prices 4-14_04 07E Wild Horse Wind Expansion (C) (2)_Electric Rev Req Model (2009 GRC)  2 3_Sheet3" xfId="8050"/>
    <cellStyle name="_Fuel Prices 4-14_04 07E Wild Horse Wind Expansion (C) (2)_Electric Rev Req Model (2009 GRC)  2_Sheet3" xfId="8051"/>
    <cellStyle name="_Fuel Prices 4-14_04 07E Wild Horse Wind Expansion (C) (2)_Electric Rev Req Model (2009 GRC)  3" xfId="8052"/>
    <cellStyle name="_Fuel Prices 4-14_04 07E Wild Horse Wind Expansion (C) (2)_Electric Rev Req Model (2009 GRC)  3 2" xfId="8053"/>
    <cellStyle name="_Fuel Prices 4-14_04 07E Wild Horse Wind Expansion (C) (2)_Electric Rev Req Model (2009 GRC)  3 2_Sheet3" xfId="8054"/>
    <cellStyle name="_Fuel Prices 4-14_04 07E Wild Horse Wind Expansion (C) (2)_Electric Rev Req Model (2009 GRC)  3_Sheet3" xfId="8055"/>
    <cellStyle name="_Fuel Prices 4-14_04 07E Wild Horse Wind Expansion (C) (2)_Electric Rev Req Model (2009 GRC)  4" xfId="8056"/>
    <cellStyle name="_Fuel Prices 4-14_04 07E Wild Horse Wind Expansion (C) (2)_Electric Rev Req Model (2009 GRC)  4_Sheet3" xfId="8057"/>
    <cellStyle name="_Fuel Prices 4-14_04 07E Wild Horse Wind Expansion (C) (2)_Electric Rev Req Model (2009 GRC) _DEM-WP(C) ENERG10C--ctn Mid-C_042010 2010GRC" xfId="8058"/>
    <cellStyle name="_Fuel Prices 4-14_04 07E Wild Horse Wind Expansion (C) (2)_Electric Rev Req Model (2009 GRC) _DEM-WP(C) ENERG10C--ctn Mid-C_042010 2010GRC 2" xfId="8059"/>
    <cellStyle name="_Fuel Prices 4-14_04 07E Wild Horse Wind Expansion (C) (2)_Electric Rev Req Model (2009 GRC) _DEM-WP(C) ENERG10C--ctn Mid-C_042010 2010GRC 2_Sheet3" xfId="8060"/>
    <cellStyle name="_Fuel Prices 4-14_04 07E Wild Horse Wind Expansion (C) (2)_Electric Rev Req Model (2009 GRC) _DEM-WP(C) ENERG10C--ctn Mid-C_042010 2010GRC_Sheet3" xfId="8061"/>
    <cellStyle name="_Fuel Prices 4-14_04 07E Wild Horse Wind Expansion (C) (2)_Electric Rev Req Model (2009 GRC) _Sheet3" xfId="8062"/>
    <cellStyle name="_Fuel Prices 4-14_04 07E Wild Horse Wind Expansion (C) (2)_Electric Rev Req Model (2009 GRC) Rebuttal" xfId="8063"/>
    <cellStyle name="_Fuel Prices 4-14_04 07E Wild Horse Wind Expansion (C) (2)_Electric Rev Req Model (2009 GRC) Rebuttal 2" xfId="8064"/>
    <cellStyle name="_Fuel Prices 4-14_04 07E Wild Horse Wind Expansion (C) (2)_Electric Rev Req Model (2009 GRC) Rebuttal 2 2" xfId="8065"/>
    <cellStyle name="_Fuel Prices 4-14_04 07E Wild Horse Wind Expansion (C) (2)_Electric Rev Req Model (2009 GRC) Rebuttal 2 2_Sheet3" xfId="8066"/>
    <cellStyle name="_Fuel Prices 4-14_04 07E Wild Horse Wind Expansion (C) (2)_Electric Rev Req Model (2009 GRC) Rebuttal 2_Sheet3" xfId="8067"/>
    <cellStyle name="_Fuel Prices 4-14_04 07E Wild Horse Wind Expansion (C) (2)_Electric Rev Req Model (2009 GRC) Rebuttal 3" xfId="8068"/>
    <cellStyle name="_Fuel Prices 4-14_04 07E Wild Horse Wind Expansion (C) (2)_Electric Rev Req Model (2009 GRC) Rebuttal 3_Sheet3" xfId="8069"/>
    <cellStyle name="_Fuel Prices 4-14_04 07E Wild Horse Wind Expansion (C) (2)_Electric Rev Req Model (2009 GRC) Rebuttal REmoval of New  WH Solar AdjustMI" xfId="8070"/>
    <cellStyle name="_Fuel Prices 4-14_04 07E Wild Horse Wind Expansion (C) (2)_Electric Rev Req Model (2009 GRC) Rebuttal REmoval of New  WH Solar AdjustMI 2" xfId="8071"/>
    <cellStyle name="_Fuel Prices 4-14_04 07E Wild Horse Wind Expansion (C) (2)_Electric Rev Req Model (2009 GRC) Rebuttal REmoval of New  WH Solar AdjustMI 2 2" xfId="8072"/>
    <cellStyle name="_Fuel Prices 4-14_04 07E Wild Horse Wind Expansion (C) (2)_Electric Rev Req Model (2009 GRC) Rebuttal REmoval of New  WH Solar AdjustMI 2 2 2" xfId="8073"/>
    <cellStyle name="_Fuel Prices 4-14_04 07E Wild Horse Wind Expansion (C) (2)_Electric Rev Req Model (2009 GRC) Rebuttal REmoval of New  WH Solar AdjustMI 2 2 2_Sheet3" xfId="8074"/>
    <cellStyle name="_Fuel Prices 4-14_04 07E Wild Horse Wind Expansion (C) (2)_Electric Rev Req Model (2009 GRC) Rebuttal REmoval of New  WH Solar AdjustMI 2 2_Sheet3" xfId="8075"/>
    <cellStyle name="_Fuel Prices 4-14_04 07E Wild Horse Wind Expansion (C) (2)_Electric Rev Req Model (2009 GRC) Rebuttal REmoval of New  WH Solar AdjustMI 2 3" xfId="8076"/>
    <cellStyle name="_Fuel Prices 4-14_04 07E Wild Horse Wind Expansion (C) (2)_Electric Rev Req Model (2009 GRC) Rebuttal REmoval of New  WH Solar AdjustMI 2 3_Sheet3" xfId="8077"/>
    <cellStyle name="_Fuel Prices 4-14_04 07E Wild Horse Wind Expansion (C) (2)_Electric Rev Req Model (2009 GRC) Rebuttal REmoval of New  WH Solar AdjustMI 2_Sheet3" xfId="8078"/>
    <cellStyle name="_Fuel Prices 4-14_04 07E Wild Horse Wind Expansion (C) (2)_Electric Rev Req Model (2009 GRC) Rebuttal REmoval of New  WH Solar AdjustMI 3" xfId="8079"/>
    <cellStyle name="_Fuel Prices 4-14_04 07E Wild Horse Wind Expansion (C) (2)_Electric Rev Req Model (2009 GRC) Rebuttal REmoval of New  WH Solar AdjustMI 3 2" xfId="8080"/>
    <cellStyle name="_Fuel Prices 4-14_04 07E Wild Horse Wind Expansion (C) (2)_Electric Rev Req Model (2009 GRC) Rebuttal REmoval of New  WH Solar AdjustMI 3 2_Sheet3" xfId="8081"/>
    <cellStyle name="_Fuel Prices 4-14_04 07E Wild Horse Wind Expansion (C) (2)_Electric Rev Req Model (2009 GRC) Rebuttal REmoval of New  WH Solar AdjustMI 3_Sheet3" xfId="8082"/>
    <cellStyle name="_Fuel Prices 4-14_04 07E Wild Horse Wind Expansion (C) (2)_Electric Rev Req Model (2009 GRC) Rebuttal REmoval of New  WH Solar AdjustMI 4" xfId="8083"/>
    <cellStyle name="_Fuel Prices 4-14_04 07E Wild Horse Wind Expansion (C) (2)_Electric Rev Req Model (2009 GRC) Rebuttal REmoval of New  WH Solar AdjustMI 4_Sheet3" xfId="8084"/>
    <cellStyle name="_Fuel Prices 4-14_04 07E Wild Horse Wind Expansion (C) (2)_Electric Rev Req Model (2009 GRC) Rebuttal REmoval of New  WH Solar AdjustMI_DEM-WP(C) ENERG10C--ctn Mid-C_042010 2010GRC" xfId="8085"/>
    <cellStyle name="_Fuel Prices 4-14_04 07E Wild Horse Wind Expansion (C) (2)_Electric Rev Req Model (2009 GRC) Rebuttal REmoval of New  WH Solar AdjustMI_DEM-WP(C) ENERG10C--ctn Mid-C_042010 2010GRC 2" xfId="8086"/>
    <cellStyle name="_Fuel Prices 4-14_04 07E Wild Horse Wind Expansion (C) (2)_Electric Rev Req Model (2009 GRC) Rebuttal REmoval of New  WH Solar AdjustMI_DEM-WP(C) ENERG10C--ctn Mid-C_042010 2010GRC 2_Sheet3" xfId="8087"/>
    <cellStyle name="_Fuel Prices 4-14_04 07E Wild Horse Wind Expansion (C) (2)_Electric Rev Req Model (2009 GRC) Rebuttal REmoval of New  WH Solar AdjustMI_DEM-WP(C) ENERG10C--ctn Mid-C_042010 2010GRC_Sheet3" xfId="8088"/>
    <cellStyle name="_Fuel Prices 4-14_04 07E Wild Horse Wind Expansion (C) (2)_Electric Rev Req Model (2009 GRC) Rebuttal REmoval of New  WH Solar AdjustMI_Sheet3" xfId="8089"/>
    <cellStyle name="_Fuel Prices 4-14_04 07E Wild Horse Wind Expansion (C) (2)_Electric Rev Req Model (2009 GRC) Rebuttal_Sheet3" xfId="8090"/>
    <cellStyle name="_Fuel Prices 4-14_04 07E Wild Horse Wind Expansion (C) (2)_Electric Rev Req Model (2009 GRC) Revised 01-18-2010" xfId="8091"/>
    <cellStyle name="_Fuel Prices 4-14_04 07E Wild Horse Wind Expansion (C) (2)_Electric Rev Req Model (2009 GRC) Revised 01-18-2010 2" xfId="8092"/>
    <cellStyle name="_Fuel Prices 4-14_04 07E Wild Horse Wind Expansion (C) (2)_Electric Rev Req Model (2009 GRC) Revised 01-18-2010 2 2" xfId="8093"/>
    <cellStyle name="_Fuel Prices 4-14_04 07E Wild Horse Wind Expansion (C) (2)_Electric Rev Req Model (2009 GRC) Revised 01-18-2010 2 2 2" xfId="8094"/>
    <cellStyle name="_Fuel Prices 4-14_04 07E Wild Horse Wind Expansion (C) (2)_Electric Rev Req Model (2009 GRC) Revised 01-18-2010 2 2 2_Sheet3" xfId="8095"/>
    <cellStyle name="_Fuel Prices 4-14_04 07E Wild Horse Wind Expansion (C) (2)_Electric Rev Req Model (2009 GRC) Revised 01-18-2010 2 2_Sheet3" xfId="8096"/>
    <cellStyle name="_Fuel Prices 4-14_04 07E Wild Horse Wind Expansion (C) (2)_Electric Rev Req Model (2009 GRC) Revised 01-18-2010 2 3" xfId="8097"/>
    <cellStyle name="_Fuel Prices 4-14_04 07E Wild Horse Wind Expansion (C) (2)_Electric Rev Req Model (2009 GRC) Revised 01-18-2010 2 3_Sheet3" xfId="8098"/>
    <cellStyle name="_Fuel Prices 4-14_04 07E Wild Horse Wind Expansion (C) (2)_Electric Rev Req Model (2009 GRC) Revised 01-18-2010 2_Sheet3" xfId="8099"/>
    <cellStyle name="_Fuel Prices 4-14_04 07E Wild Horse Wind Expansion (C) (2)_Electric Rev Req Model (2009 GRC) Revised 01-18-2010 3" xfId="8100"/>
    <cellStyle name="_Fuel Prices 4-14_04 07E Wild Horse Wind Expansion (C) (2)_Electric Rev Req Model (2009 GRC) Revised 01-18-2010 3 2" xfId="8101"/>
    <cellStyle name="_Fuel Prices 4-14_04 07E Wild Horse Wind Expansion (C) (2)_Electric Rev Req Model (2009 GRC) Revised 01-18-2010 3 2_Sheet3" xfId="8102"/>
    <cellStyle name="_Fuel Prices 4-14_04 07E Wild Horse Wind Expansion (C) (2)_Electric Rev Req Model (2009 GRC) Revised 01-18-2010 3_Sheet3" xfId="8103"/>
    <cellStyle name="_Fuel Prices 4-14_04 07E Wild Horse Wind Expansion (C) (2)_Electric Rev Req Model (2009 GRC) Revised 01-18-2010 4" xfId="8104"/>
    <cellStyle name="_Fuel Prices 4-14_04 07E Wild Horse Wind Expansion (C) (2)_Electric Rev Req Model (2009 GRC) Revised 01-18-2010 4_Sheet3" xfId="8105"/>
    <cellStyle name="_Fuel Prices 4-14_04 07E Wild Horse Wind Expansion (C) (2)_Electric Rev Req Model (2009 GRC) Revised 01-18-2010_DEM-WP(C) ENERG10C--ctn Mid-C_042010 2010GRC" xfId="8106"/>
    <cellStyle name="_Fuel Prices 4-14_04 07E Wild Horse Wind Expansion (C) (2)_Electric Rev Req Model (2009 GRC) Revised 01-18-2010_DEM-WP(C) ENERG10C--ctn Mid-C_042010 2010GRC 2" xfId="8107"/>
    <cellStyle name="_Fuel Prices 4-14_04 07E Wild Horse Wind Expansion (C) (2)_Electric Rev Req Model (2009 GRC) Revised 01-18-2010_DEM-WP(C) ENERG10C--ctn Mid-C_042010 2010GRC 2_Sheet3" xfId="8108"/>
    <cellStyle name="_Fuel Prices 4-14_04 07E Wild Horse Wind Expansion (C) (2)_Electric Rev Req Model (2009 GRC) Revised 01-18-2010_DEM-WP(C) ENERG10C--ctn Mid-C_042010 2010GRC_Sheet3" xfId="8109"/>
    <cellStyle name="_Fuel Prices 4-14_04 07E Wild Horse Wind Expansion (C) (2)_Electric Rev Req Model (2009 GRC) Revised 01-18-2010_Sheet3" xfId="8110"/>
    <cellStyle name="_Fuel Prices 4-14_04 07E Wild Horse Wind Expansion (C) (2)_Electric Rev Req Model (2010 GRC)" xfId="8111"/>
    <cellStyle name="_Fuel Prices 4-14_04 07E Wild Horse Wind Expansion (C) (2)_Electric Rev Req Model (2010 GRC) 2" xfId="8112"/>
    <cellStyle name="_Fuel Prices 4-14_04 07E Wild Horse Wind Expansion (C) (2)_Electric Rev Req Model (2010 GRC) 2_Sheet3" xfId="8113"/>
    <cellStyle name="_Fuel Prices 4-14_04 07E Wild Horse Wind Expansion (C) (2)_Electric Rev Req Model (2010 GRC) SF" xfId="8114"/>
    <cellStyle name="_Fuel Prices 4-14_04 07E Wild Horse Wind Expansion (C) (2)_Electric Rev Req Model (2010 GRC) SF 2" xfId="8115"/>
    <cellStyle name="_Fuel Prices 4-14_04 07E Wild Horse Wind Expansion (C) (2)_Electric Rev Req Model (2010 GRC) SF 2_Sheet3" xfId="8116"/>
    <cellStyle name="_Fuel Prices 4-14_04 07E Wild Horse Wind Expansion (C) (2)_Electric Rev Req Model (2010 GRC) SF_Sheet3" xfId="8117"/>
    <cellStyle name="_Fuel Prices 4-14_04 07E Wild Horse Wind Expansion (C) (2)_Electric Rev Req Model (2010 GRC)_Sheet3" xfId="8118"/>
    <cellStyle name="_Fuel Prices 4-14_04 07E Wild Horse Wind Expansion (C) (2)_Final Order Electric EXHIBIT A-1" xfId="8119"/>
    <cellStyle name="_Fuel Prices 4-14_04 07E Wild Horse Wind Expansion (C) (2)_Final Order Electric EXHIBIT A-1 2" xfId="8120"/>
    <cellStyle name="_Fuel Prices 4-14_04 07E Wild Horse Wind Expansion (C) (2)_Final Order Electric EXHIBIT A-1 2 2" xfId="8121"/>
    <cellStyle name="_Fuel Prices 4-14_04 07E Wild Horse Wind Expansion (C) (2)_Final Order Electric EXHIBIT A-1 2 2_Sheet3" xfId="8122"/>
    <cellStyle name="_Fuel Prices 4-14_04 07E Wild Horse Wind Expansion (C) (2)_Final Order Electric EXHIBIT A-1 2_Sheet3" xfId="8123"/>
    <cellStyle name="_Fuel Prices 4-14_04 07E Wild Horse Wind Expansion (C) (2)_Final Order Electric EXHIBIT A-1 3" xfId="8124"/>
    <cellStyle name="_Fuel Prices 4-14_04 07E Wild Horse Wind Expansion (C) (2)_Final Order Electric EXHIBIT A-1 3_Sheet3" xfId="8125"/>
    <cellStyle name="_Fuel Prices 4-14_04 07E Wild Horse Wind Expansion (C) (2)_Final Order Electric EXHIBIT A-1_Sheet3" xfId="8126"/>
    <cellStyle name="_Fuel Prices 4-14_04 07E Wild Horse Wind Expansion (C) (2)_Sheet3" xfId="8127"/>
    <cellStyle name="_Fuel Prices 4-14_04 07E Wild Horse Wind Expansion (C) (2)_TENASKA REGULATORY ASSET" xfId="8128"/>
    <cellStyle name="_Fuel Prices 4-14_04 07E Wild Horse Wind Expansion (C) (2)_TENASKA REGULATORY ASSET 2" xfId="8129"/>
    <cellStyle name="_Fuel Prices 4-14_04 07E Wild Horse Wind Expansion (C) (2)_TENASKA REGULATORY ASSET 2 2" xfId="8130"/>
    <cellStyle name="_Fuel Prices 4-14_04 07E Wild Horse Wind Expansion (C) (2)_TENASKA REGULATORY ASSET 2 2_Sheet3" xfId="8131"/>
    <cellStyle name="_Fuel Prices 4-14_04 07E Wild Horse Wind Expansion (C) (2)_TENASKA REGULATORY ASSET 2_Sheet3" xfId="8132"/>
    <cellStyle name="_Fuel Prices 4-14_04 07E Wild Horse Wind Expansion (C) (2)_TENASKA REGULATORY ASSET 3" xfId="8133"/>
    <cellStyle name="_Fuel Prices 4-14_04 07E Wild Horse Wind Expansion (C) (2)_TENASKA REGULATORY ASSET 3_Sheet3" xfId="8134"/>
    <cellStyle name="_Fuel Prices 4-14_04 07E Wild Horse Wind Expansion (C) (2)_TENASKA REGULATORY ASSET_Sheet3" xfId="8135"/>
    <cellStyle name="_Fuel Prices 4-14_16.37E Wild Horse Expansion DeferralRevwrkingfile SF" xfId="8136"/>
    <cellStyle name="_Fuel Prices 4-14_16.37E Wild Horse Expansion DeferralRevwrkingfile SF 2" xfId="8137"/>
    <cellStyle name="_Fuel Prices 4-14_16.37E Wild Horse Expansion DeferralRevwrkingfile SF 2 2" xfId="8138"/>
    <cellStyle name="_Fuel Prices 4-14_16.37E Wild Horse Expansion DeferralRevwrkingfile SF 2 2 2" xfId="8139"/>
    <cellStyle name="_Fuel Prices 4-14_16.37E Wild Horse Expansion DeferralRevwrkingfile SF 2 2 2_Sheet3" xfId="8140"/>
    <cellStyle name="_Fuel Prices 4-14_16.37E Wild Horse Expansion DeferralRevwrkingfile SF 2 2_Sheet3" xfId="8141"/>
    <cellStyle name="_Fuel Prices 4-14_16.37E Wild Horse Expansion DeferralRevwrkingfile SF 2 3" xfId="8142"/>
    <cellStyle name="_Fuel Prices 4-14_16.37E Wild Horse Expansion DeferralRevwrkingfile SF 2 3_Sheet3" xfId="8143"/>
    <cellStyle name="_Fuel Prices 4-14_16.37E Wild Horse Expansion DeferralRevwrkingfile SF 2_Sheet3" xfId="8144"/>
    <cellStyle name="_Fuel Prices 4-14_16.37E Wild Horse Expansion DeferralRevwrkingfile SF 3" xfId="8145"/>
    <cellStyle name="_Fuel Prices 4-14_16.37E Wild Horse Expansion DeferralRevwrkingfile SF 3 2" xfId="8146"/>
    <cellStyle name="_Fuel Prices 4-14_16.37E Wild Horse Expansion DeferralRevwrkingfile SF 3 2_Sheet3" xfId="8147"/>
    <cellStyle name="_Fuel Prices 4-14_16.37E Wild Horse Expansion DeferralRevwrkingfile SF 3_Sheet3" xfId="8148"/>
    <cellStyle name="_Fuel Prices 4-14_16.37E Wild Horse Expansion DeferralRevwrkingfile SF 4" xfId="8149"/>
    <cellStyle name="_Fuel Prices 4-14_16.37E Wild Horse Expansion DeferralRevwrkingfile SF 4_Sheet3" xfId="8150"/>
    <cellStyle name="_Fuel Prices 4-14_16.37E Wild Horse Expansion DeferralRevwrkingfile SF_DEM-WP(C) ENERG10C--ctn Mid-C_042010 2010GRC" xfId="8151"/>
    <cellStyle name="_Fuel Prices 4-14_16.37E Wild Horse Expansion DeferralRevwrkingfile SF_DEM-WP(C) ENERG10C--ctn Mid-C_042010 2010GRC 2" xfId="8152"/>
    <cellStyle name="_Fuel Prices 4-14_16.37E Wild Horse Expansion DeferralRevwrkingfile SF_DEM-WP(C) ENERG10C--ctn Mid-C_042010 2010GRC 2_Sheet3" xfId="8153"/>
    <cellStyle name="_Fuel Prices 4-14_16.37E Wild Horse Expansion DeferralRevwrkingfile SF_DEM-WP(C) ENERG10C--ctn Mid-C_042010 2010GRC_Sheet3" xfId="8154"/>
    <cellStyle name="_Fuel Prices 4-14_16.37E Wild Horse Expansion DeferralRevwrkingfile SF_Sheet3" xfId="8155"/>
    <cellStyle name="_Fuel Prices 4-14_2009 Compliance Filing PCA Exhibits for GRC" xfId="8156"/>
    <cellStyle name="_Fuel Prices 4-14_2009 Compliance Filing PCA Exhibits for GRC 2" xfId="8157"/>
    <cellStyle name="_Fuel Prices 4-14_2009 Compliance Filing PCA Exhibits for GRC 2 2" xfId="8158"/>
    <cellStyle name="_Fuel Prices 4-14_2009 Compliance Filing PCA Exhibits for GRC 2 2_Sheet3" xfId="8159"/>
    <cellStyle name="_Fuel Prices 4-14_2009 Compliance Filing PCA Exhibits for GRC 2_Sheet3" xfId="8160"/>
    <cellStyle name="_Fuel Prices 4-14_2009 Compliance Filing PCA Exhibits for GRC 3" xfId="8161"/>
    <cellStyle name="_Fuel Prices 4-14_2009 Compliance Filing PCA Exhibits for GRC 3_Sheet3" xfId="8162"/>
    <cellStyle name="_Fuel Prices 4-14_2009 Compliance Filing PCA Exhibits for GRC_Sheet3" xfId="8163"/>
    <cellStyle name="_Fuel Prices 4-14_2009 GRC Compl Filing - Exhibit D" xfId="8164"/>
    <cellStyle name="_Fuel Prices 4-14_2009 GRC Compl Filing - Exhibit D 2" xfId="8165"/>
    <cellStyle name="_Fuel Prices 4-14_2009 GRC Compl Filing - Exhibit D 2 2" xfId="8166"/>
    <cellStyle name="_Fuel Prices 4-14_2009 GRC Compl Filing - Exhibit D 2 2 2" xfId="8167"/>
    <cellStyle name="_Fuel Prices 4-14_2009 GRC Compl Filing - Exhibit D 2 2 2_Sheet3" xfId="8168"/>
    <cellStyle name="_Fuel Prices 4-14_2009 GRC Compl Filing - Exhibit D 2 2_Sheet3" xfId="8169"/>
    <cellStyle name="_Fuel Prices 4-14_2009 GRC Compl Filing - Exhibit D 2 3" xfId="8170"/>
    <cellStyle name="_Fuel Prices 4-14_2009 GRC Compl Filing - Exhibit D 2 3_Sheet3" xfId="8171"/>
    <cellStyle name="_Fuel Prices 4-14_2009 GRC Compl Filing - Exhibit D 2_Sheet3" xfId="8172"/>
    <cellStyle name="_Fuel Prices 4-14_2009 GRC Compl Filing - Exhibit D 3" xfId="8173"/>
    <cellStyle name="_Fuel Prices 4-14_2009 GRC Compl Filing - Exhibit D 3 2" xfId="8174"/>
    <cellStyle name="_Fuel Prices 4-14_2009 GRC Compl Filing - Exhibit D 3 2_Sheet3" xfId="8175"/>
    <cellStyle name="_Fuel Prices 4-14_2009 GRC Compl Filing - Exhibit D 3_Sheet3" xfId="8176"/>
    <cellStyle name="_Fuel Prices 4-14_2009 GRC Compl Filing - Exhibit D 4" xfId="8177"/>
    <cellStyle name="_Fuel Prices 4-14_2009 GRC Compl Filing - Exhibit D 4_Sheet3" xfId="8178"/>
    <cellStyle name="_Fuel Prices 4-14_2009 GRC Compl Filing - Exhibit D_DEM-WP(C) ENERG10C--ctn Mid-C_042010 2010GRC" xfId="8179"/>
    <cellStyle name="_Fuel Prices 4-14_2009 GRC Compl Filing - Exhibit D_DEM-WP(C) ENERG10C--ctn Mid-C_042010 2010GRC 2" xfId="8180"/>
    <cellStyle name="_Fuel Prices 4-14_2009 GRC Compl Filing - Exhibit D_DEM-WP(C) ENERG10C--ctn Mid-C_042010 2010GRC 2_Sheet3" xfId="8181"/>
    <cellStyle name="_Fuel Prices 4-14_2009 GRC Compl Filing - Exhibit D_DEM-WP(C) ENERG10C--ctn Mid-C_042010 2010GRC_Sheet3" xfId="8182"/>
    <cellStyle name="_Fuel Prices 4-14_2009 GRC Compl Filing - Exhibit D_Sheet3" xfId="8183"/>
    <cellStyle name="_Fuel Prices 4-14_3.01 Income Statement" xfId="8184"/>
    <cellStyle name="_Fuel Prices 4-14_3.01 Income Statement_Sheet3" xfId="8185"/>
    <cellStyle name="_Fuel Prices 4-14_4 31 Regulatory Assets and Liabilities  7 06- Exhibit D" xfId="8186"/>
    <cellStyle name="_Fuel Prices 4-14_4 31 Regulatory Assets and Liabilities  7 06- Exhibit D 2" xfId="8187"/>
    <cellStyle name="_Fuel Prices 4-14_4 31 Regulatory Assets and Liabilities  7 06- Exhibit D 2 2" xfId="8188"/>
    <cellStyle name="_Fuel Prices 4-14_4 31 Regulatory Assets and Liabilities  7 06- Exhibit D 2 2 2" xfId="8189"/>
    <cellStyle name="_Fuel Prices 4-14_4 31 Regulatory Assets and Liabilities  7 06- Exhibit D 2 2 2 2" xfId="8190"/>
    <cellStyle name="_Fuel Prices 4-14_4 31 Regulatory Assets and Liabilities  7 06- Exhibit D 2 2 2 2_Sheet3" xfId="8191"/>
    <cellStyle name="_Fuel Prices 4-14_4 31 Regulatory Assets and Liabilities  7 06- Exhibit D 2 2 2_Sheet3" xfId="8192"/>
    <cellStyle name="_Fuel Prices 4-14_4 31 Regulatory Assets and Liabilities  7 06- Exhibit D 2 2 3" xfId="8193"/>
    <cellStyle name="_Fuel Prices 4-14_4 31 Regulatory Assets and Liabilities  7 06- Exhibit D 2 2 3_Sheet3" xfId="8194"/>
    <cellStyle name="_Fuel Prices 4-14_4 31 Regulatory Assets and Liabilities  7 06- Exhibit D 2 2_Sheet3" xfId="8195"/>
    <cellStyle name="_Fuel Prices 4-14_4 31 Regulatory Assets and Liabilities  7 06- Exhibit D 2 3" xfId="8196"/>
    <cellStyle name="_Fuel Prices 4-14_4 31 Regulatory Assets and Liabilities  7 06- Exhibit D 2 3_Sheet3" xfId="8197"/>
    <cellStyle name="_Fuel Prices 4-14_4 31 Regulatory Assets and Liabilities  7 06- Exhibit D 2_Sheet3" xfId="8198"/>
    <cellStyle name="_Fuel Prices 4-14_4 31 Regulatory Assets and Liabilities  7 06- Exhibit D 3" xfId="8199"/>
    <cellStyle name="_Fuel Prices 4-14_4 31 Regulatory Assets and Liabilities  7 06- Exhibit D 3 2" xfId="8200"/>
    <cellStyle name="_Fuel Prices 4-14_4 31 Regulatory Assets and Liabilities  7 06- Exhibit D 3 2_Sheet3" xfId="8201"/>
    <cellStyle name="_Fuel Prices 4-14_4 31 Regulatory Assets and Liabilities  7 06- Exhibit D 3_Sheet3" xfId="8202"/>
    <cellStyle name="_Fuel Prices 4-14_4 31 Regulatory Assets and Liabilities  7 06- Exhibit D 4" xfId="8203"/>
    <cellStyle name="_Fuel Prices 4-14_4 31 Regulatory Assets and Liabilities  7 06- Exhibit D 4_Sheet3" xfId="8204"/>
    <cellStyle name="_Fuel Prices 4-14_4 31 Regulatory Assets and Liabilities  7 06- Exhibit D_DEM-WP(C) ENERG10C--ctn Mid-C_042010 2010GRC" xfId="8205"/>
    <cellStyle name="_Fuel Prices 4-14_4 31 Regulatory Assets and Liabilities  7 06- Exhibit D_DEM-WP(C) ENERG10C--ctn Mid-C_042010 2010GRC 2" xfId="8206"/>
    <cellStyle name="_Fuel Prices 4-14_4 31 Regulatory Assets and Liabilities  7 06- Exhibit D_DEM-WP(C) ENERG10C--ctn Mid-C_042010 2010GRC 2_Sheet3" xfId="8207"/>
    <cellStyle name="_Fuel Prices 4-14_4 31 Regulatory Assets and Liabilities  7 06- Exhibit D_DEM-WP(C) ENERG10C--ctn Mid-C_042010 2010GRC_Sheet3" xfId="8208"/>
    <cellStyle name="_Fuel Prices 4-14_4 31 Regulatory Assets and Liabilities  7 06- Exhibit D_NIM Summary" xfId="8209"/>
    <cellStyle name="_Fuel Prices 4-14_4 31 Regulatory Assets and Liabilities  7 06- Exhibit D_NIM Summary 2" xfId="8210"/>
    <cellStyle name="_Fuel Prices 4-14_4 31 Regulatory Assets and Liabilities  7 06- Exhibit D_NIM Summary 2 2" xfId="8211"/>
    <cellStyle name="_Fuel Prices 4-14_4 31 Regulatory Assets and Liabilities  7 06- Exhibit D_NIM Summary 2 2 2" xfId="8212"/>
    <cellStyle name="_Fuel Prices 4-14_4 31 Regulatory Assets and Liabilities  7 06- Exhibit D_NIM Summary 2 2 2_Sheet3" xfId="8213"/>
    <cellStyle name="_Fuel Prices 4-14_4 31 Regulatory Assets and Liabilities  7 06- Exhibit D_NIM Summary 2 2_Sheet3" xfId="8214"/>
    <cellStyle name="_Fuel Prices 4-14_4 31 Regulatory Assets and Liabilities  7 06- Exhibit D_NIM Summary 2 3" xfId="8215"/>
    <cellStyle name="_Fuel Prices 4-14_4 31 Regulatory Assets and Liabilities  7 06- Exhibit D_NIM Summary 2 3_Sheet3" xfId="8216"/>
    <cellStyle name="_Fuel Prices 4-14_4 31 Regulatory Assets and Liabilities  7 06- Exhibit D_NIM Summary 2_Sheet3" xfId="8217"/>
    <cellStyle name="_Fuel Prices 4-14_4 31 Regulatory Assets and Liabilities  7 06- Exhibit D_NIM Summary 3" xfId="8218"/>
    <cellStyle name="_Fuel Prices 4-14_4 31 Regulatory Assets and Liabilities  7 06- Exhibit D_NIM Summary 3 2" xfId="8219"/>
    <cellStyle name="_Fuel Prices 4-14_4 31 Regulatory Assets and Liabilities  7 06- Exhibit D_NIM Summary 3 2_Sheet3" xfId="8220"/>
    <cellStyle name="_Fuel Prices 4-14_4 31 Regulatory Assets and Liabilities  7 06- Exhibit D_NIM Summary 3_Sheet3" xfId="8221"/>
    <cellStyle name="_Fuel Prices 4-14_4 31 Regulatory Assets and Liabilities  7 06- Exhibit D_NIM Summary 4" xfId="8222"/>
    <cellStyle name="_Fuel Prices 4-14_4 31 Regulatory Assets and Liabilities  7 06- Exhibit D_NIM Summary 4_Sheet3" xfId="8223"/>
    <cellStyle name="_Fuel Prices 4-14_4 31 Regulatory Assets and Liabilities  7 06- Exhibit D_NIM Summary_DEM-WP(C) ENERG10C--ctn Mid-C_042010 2010GRC" xfId="8224"/>
    <cellStyle name="_Fuel Prices 4-14_4 31 Regulatory Assets and Liabilities  7 06- Exhibit D_NIM Summary_DEM-WP(C) ENERG10C--ctn Mid-C_042010 2010GRC 2" xfId="8225"/>
    <cellStyle name="_Fuel Prices 4-14_4 31 Regulatory Assets and Liabilities  7 06- Exhibit D_NIM Summary_DEM-WP(C) ENERG10C--ctn Mid-C_042010 2010GRC 2_Sheet3" xfId="8226"/>
    <cellStyle name="_Fuel Prices 4-14_4 31 Regulatory Assets and Liabilities  7 06- Exhibit D_NIM Summary_DEM-WP(C) ENERG10C--ctn Mid-C_042010 2010GRC_Sheet3" xfId="8227"/>
    <cellStyle name="_Fuel Prices 4-14_4 31 Regulatory Assets and Liabilities  7 06- Exhibit D_NIM Summary_Sheet3" xfId="8228"/>
    <cellStyle name="_Fuel Prices 4-14_4 31 Regulatory Assets and Liabilities  7 06- Exhibit D_NIM+O&amp;M" xfId="8229"/>
    <cellStyle name="_Fuel Prices 4-14_4 31 Regulatory Assets and Liabilities  7 06- Exhibit D_NIM+O&amp;M 2" xfId="8230"/>
    <cellStyle name="_Fuel Prices 4-14_4 31 Regulatory Assets and Liabilities  7 06- Exhibit D_NIM+O&amp;M 2_Sheet3" xfId="8231"/>
    <cellStyle name="_Fuel Prices 4-14_4 31 Regulatory Assets and Liabilities  7 06- Exhibit D_NIM+O&amp;M Monthly" xfId="8232"/>
    <cellStyle name="_Fuel Prices 4-14_4 31 Regulatory Assets and Liabilities  7 06- Exhibit D_NIM+O&amp;M Monthly 2" xfId="8233"/>
    <cellStyle name="_Fuel Prices 4-14_4 31 Regulatory Assets and Liabilities  7 06- Exhibit D_NIM+O&amp;M Monthly 2_Sheet3" xfId="8234"/>
    <cellStyle name="_Fuel Prices 4-14_4 31 Regulatory Assets and Liabilities  7 06- Exhibit D_NIM+O&amp;M Monthly_Sheet3" xfId="8235"/>
    <cellStyle name="_Fuel Prices 4-14_4 31 Regulatory Assets and Liabilities  7 06- Exhibit D_NIM+O&amp;M_Sheet3" xfId="8236"/>
    <cellStyle name="_Fuel Prices 4-14_4 31 Regulatory Assets and Liabilities  7 06- Exhibit D_Sheet3" xfId="8237"/>
    <cellStyle name="_Fuel Prices 4-14_4 31E Reg Asset  Liab and EXH D" xfId="8238"/>
    <cellStyle name="_Fuel Prices 4-14_4 31E Reg Asset  Liab and EXH D _ Aug 10 Filing (2)" xfId="8239"/>
    <cellStyle name="_Fuel Prices 4-14_4 31E Reg Asset  Liab and EXH D _ Aug 10 Filing (2) 2" xfId="8240"/>
    <cellStyle name="_Fuel Prices 4-14_4 31E Reg Asset  Liab and EXH D _ Aug 10 Filing (2) 2_Sheet3" xfId="8241"/>
    <cellStyle name="_Fuel Prices 4-14_4 31E Reg Asset  Liab and EXH D _ Aug 10 Filing (2)_Sheet3" xfId="8242"/>
    <cellStyle name="_Fuel Prices 4-14_4 31E Reg Asset  Liab and EXH D 2" xfId="8243"/>
    <cellStyle name="_Fuel Prices 4-14_4 31E Reg Asset  Liab and EXH D 2_Sheet3" xfId="8244"/>
    <cellStyle name="_Fuel Prices 4-14_4 31E Reg Asset  Liab and EXH D 3" xfId="8245"/>
    <cellStyle name="_Fuel Prices 4-14_4 31E Reg Asset  Liab and EXH D 3_Sheet3" xfId="8246"/>
    <cellStyle name="_Fuel Prices 4-14_4 31E Reg Asset  Liab and EXH D_Sheet3" xfId="8247"/>
    <cellStyle name="_Fuel Prices 4-14_4 32 Regulatory Assets and Liabilities  7 06- Exhibit D" xfId="8248"/>
    <cellStyle name="_Fuel Prices 4-14_4 32 Regulatory Assets and Liabilities  7 06- Exhibit D 2" xfId="8249"/>
    <cellStyle name="_Fuel Prices 4-14_4 32 Regulatory Assets and Liabilities  7 06- Exhibit D 2 2" xfId="8250"/>
    <cellStyle name="_Fuel Prices 4-14_4 32 Regulatory Assets and Liabilities  7 06- Exhibit D 2 2 2" xfId="8251"/>
    <cellStyle name="_Fuel Prices 4-14_4 32 Regulatory Assets and Liabilities  7 06- Exhibit D 2 2 2 2" xfId="8252"/>
    <cellStyle name="_Fuel Prices 4-14_4 32 Regulatory Assets and Liabilities  7 06- Exhibit D 2 2 2 2_Sheet3" xfId="8253"/>
    <cellStyle name="_Fuel Prices 4-14_4 32 Regulatory Assets and Liabilities  7 06- Exhibit D 2 2 2_Sheet3" xfId="8254"/>
    <cellStyle name="_Fuel Prices 4-14_4 32 Regulatory Assets and Liabilities  7 06- Exhibit D 2 2 3" xfId="8255"/>
    <cellStyle name="_Fuel Prices 4-14_4 32 Regulatory Assets and Liabilities  7 06- Exhibit D 2 2 3_Sheet3" xfId="8256"/>
    <cellStyle name="_Fuel Prices 4-14_4 32 Regulatory Assets and Liabilities  7 06- Exhibit D 2 2_Sheet3" xfId="8257"/>
    <cellStyle name="_Fuel Prices 4-14_4 32 Regulatory Assets and Liabilities  7 06- Exhibit D 2 3" xfId="8258"/>
    <cellStyle name="_Fuel Prices 4-14_4 32 Regulatory Assets and Liabilities  7 06- Exhibit D 2 3_Sheet3" xfId="8259"/>
    <cellStyle name="_Fuel Prices 4-14_4 32 Regulatory Assets and Liabilities  7 06- Exhibit D 2_Sheet3" xfId="8260"/>
    <cellStyle name="_Fuel Prices 4-14_4 32 Regulatory Assets and Liabilities  7 06- Exhibit D 3" xfId="8261"/>
    <cellStyle name="_Fuel Prices 4-14_4 32 Regulatory Assets and Liabilities  7 06- Exhibit D 3 2" xfId="8262"/>
    <cellStyle name="_Fuel Prices 4-14_4 32 Regulatory Assets and Liabilities  7 06- Exhibit D 3 2_Sheet3" xfId="8263"/>
    <cellStyle name="_Fuel Prices 4-14_4 32 Regulatory Assets and Liabilities  7 06- Exhibit D 3_Sheet3" xfId="8264"/>
    <cellStyle name="_Fuel Prices 4-14_4 32 Regulatory Assets and Liabilities  7 06- Exhibit D 4" xfId="8265"/>
    <cellStyle name="_Fuel Prices 4-14_4 32 Regulatory Assets and Liabilities  7 06- Exhibit D 4_Sheet3" xfId="8266"/>
    <cellStyle name="_Fuel Prices 4-14_4 32 Regulatory Assets and Liabilities  7 06- Exhibit D_DEM-WP(C) ENERG10C--ctn Mid-C_042010 2010GRC" xfId="8267"/>
    <cellStyle name="_Fuel Prices 4-14_4 32 Regulatory Assets and Liabilities  7 06- Exhibit D_DEM-WP(C) ENERG10C--ctn Mid-C_042010 2010GRC 2" xfId="8268"/>
    <cellStyle name="_Fuel Prices 4-14_4 32 Regulatory Assets and Liabilities  7 06- Exhibit D_DEM-WP(C) ENERG10C--ctn Mid-C_042010 2010GRC 2_Sheet3" xfId="8269"/>
    <cellStyle name="_Fuel Prices 4-14_4 32 Regulatory Assets and Liabilities  7 06- Exhibit D_DEM-WP(C) ENERG10C--ctn Mid-C_042010 2010GRC_Sheet3" xfId="8270"/>
    <cellStyle name="_Fuel Prices 4-14_4 32 Regulatory Assets and Liabilities  7 06- Exhibit D_NIM Summary" xfId="8271"/>
    <cellStyle name="_Fuel Prices 4-14_4 32 Regulatory Assets and Liabilities  7 06- Exhibit D_NIM Summary 2" xfId="8272"/>
    <cellStyle name="_Fuel Prices 4-14_4 32 Regulatory Assets and Liabilities  7 06- Exhibit D_NIM Summary 2 2" xfId="8273"/>
    <cellStyle name="_Fuel Prices 4-14_4 32 Regulatory Assets and Liabilities  7 06- Exhibit D_NIM Summary 2 2 2" xfId="8274"/>
    <cellStyle name="_Fuel Prices 4-14_4 32 Regulatory Assets and Liabilities  7 06- Exhibit D_NIM Summary 2 2 2_Sheet3" xfId="8275"/>
    <cellStyle name="_Fuel Prices 4-14_4 32 Regulatory Assets and Liabilities  7 06- Exhibit D_NIM Summary 2 2_Sheet3" xfId="8276"/>
    <cellStyle name="_Fuel Prices 4-14_4 32 Regulatory Assets and Liabilities  7 06- Exhibit D_NIM Summary 2 3" xfId="8277"/>
    <cellStyle name="_Fuel Prices 4-14_4 32 Regulatory Assets and Liabilities  7 06- Exhibit D_NIM Summary 2 3_Sheet3" xfId="8278"/>
    <cellStyle name="_Fuel Prices 4-14_4 32 Regulatory Assets and Liabilities  7 06- Exhibit D_NIM Summary 2_Sheet3" xfId="8279"/>
    <cellStyle name="_Fuel Prices 4-14_4 32 Regulatory Assets and Liabilities  7 06- Exhibit D_NIM Summary 3" xfId="8280"/>
    <cellStyle name="_Fuel Prices 4-14_4 32 Regulatory Assets and Liabilities  7 06- Exhibit D_NIM Summary 3 2" xfId="8281"/>
    <cellStyle name="_Fuel Prices 4-14_4 32 Regulatory Assets and Liabilities  7 06- Exhibit D_NIM Summary 3 2_Sheet3" xfId="8282"/>
    <cellStyle name="_Fuel Prices 4-14_4 32 Regulatory Assets and Liabilities  7 06- Exhibit D_NIM Summary 3_Sheet3" xfId="8283"/>
    <cellStyle name="_Fuel Prices 4-14_4 32 Regulatory Assets and Liabilities  7 06- Exhibit D_NIM Summary 4" xfId="8284"/>
    <cellStyle name="_Fuel Prices 4-14_4 32 Regulatory Assets and Liabilities  7 06- Exhibit D_NIM Summary 4_Sheet3" xfId="8285"/>
    <cellStyle name="_Fuel Prices 4-14_4 32 Regulatory Assets and Liabilities  7 06- Exhibit D_NIM Summary_DEM-WP(C) ENERG10C--ctn Mid-C_042010 2010GRC" xfId="8286"/>
    <cellStyle name="_Fuel Prices 4-14_4 32 Regulatory Assets and Liabilities  7 06- Exhibit D_NIM Summary_DEM-WP(C) ENERG10C--ctn Mid-C_042010 2010GRC 2" xfId="8287"/>
    <cellStyle name="_Fuel Prices 4-14_4 32 Regulatory Assets and Liabilities  7 06- Exhibit D_NIM Summary_DEM-WP(C) ENERG10C--ctn Mid-C_042010 2010GRC 2_Sheet3" xfId="8288"/>
    <cellStyle name="_Fuel Prices 4-14_4 32 Regulatory Assets and Liabilities  7 06- Exhibit D_NIM Summary_DEM-WP(C) ENERG10C--ctn Mid-C_042010 2010GRC_Sheet3" xfId="8289"/>
    <cellStyle name="_Fuel Prices 4-14_4 32 Regulatory Assets and Liabilities  7 06- Exhibit D_NIM Summary_Sheet3" xfId="8290"/>
    <cellStyle name="_Fuel Prices 4-14_4 32 Regulatory Assets and Liabilities  7 06- Exhibit D_NIM+O&amp;M" xfId="8291"/>
    <cellStyle name="_Fuel Prices 4-14_4 32 Regulatory Assets and Liabilities  7 06- Exhibit D_NIM+O&amp;M 2" xfId="8292"/>
    <cellStyle name="_Fuel Prices 4-14_4 32 Regulatory Assets and Liabilities  7 06- Exhibit D_NIM+O&amp;M 2_Sheet3" xfId="8293"/>
    <cellStyle name="_Fuel Prices 4-14_4 32 Regulatory Assets and Liabilities  7 06- Exhibit D_NIM+O&amp;M Monthly" xfId="8294"/>
    <cellStyle name="_Fuel Prices 4-14_4 32 Regulatory Assets and Liabilities  7 06- Exhibit D_NIM+O&amp;M Monthly 2" xfId="8295"/>
    <cellStyle name="_Fuel Prices 4-14_4 32 Regulatory Assets and Liabilities  7 06- Exhibit D_NIM+O&amp;M Monthly 2_Sheet3" xfId="8296"/>
    <cellStyle name="_Fuel Prices 4-14_4 32 Regulatory Assets and Liabilities  7 06- Exhibit D_NIM+O&amp;M Monthly_Sheet3" xfId="8297"/>
    <cellStyle name="_Fuel Prices 4-14_4 32 Regulatory Assets and Liabilities  7 06- Exhibit D_NIM+O&amp;M_Sheet3" xfId="8298"/>
    <cellStyle name="_Fuel Prices 4-14_4 32 Regulatory Assets and Liabilities  7 06- Exhibit D_Sheet3" xfId="8299"/>
    <cellStyle name="_Fuel Prices 4-14_AURORA Total New" xfId="8300"/>
    <cellStyle name="_Fuel Prices 4-14_AURORA Total New 2" xfId="8301"/>
    <cellStyle name="_Fuel Prices 4-14_AURORA Total New 2 2" xfId="8302"/>
    <cellStyle name="_Fuel Prices 4-14_AURORA Total New 2 2 2" xfId="8303"/>
    <cellStyle name="_Fuel Prices 4-14_AURORA Total New 2 2 2_Sheet3" xfId="8304"/>
    <cellStyle name="_Fuel Prices 4-14_AURORA Total New 2 2_Sheet3" xfId="8305"/>
    <cellStyle name="_Fuel Prices 4-14_AURORA Total New 2 3" xfId="8306"/>
    <cellStyle name="_Fuel Prices 4-14_AURORA Total New 2 3_Sheet3" xfId="8307"/>
    <cellStyle name="_Fuel Prices 4-14_AURORA Total New 2_Sheet3" xfId="8308"/>
    <cellStyle name="_Fuel Prices 4-14_AURORA Total New 3" xfId="8309"/>
    <cellStyle name="_Fuel Prices 4-14_AURORA Total New 3 2" xfId="8310"/>
    <cellStyle name="_Fuel Prices 4-14_AURORA Total New 3 2_Sheet3" xfId="8311"/>
    <cellStyle name="_Fuel Prices 4-14_AURORA Total New 3_Sheet3" xfId="8312"/>
    <cellStyle name="_Fuel Prices 4-14_AURORA Total New 4" xfId="8313"/>
    <cellStyle name="_Fuel Prices 4-14_AURORA Total New 4_Sheet3" xfId="8314"/>
    <cellStyle name="_Fuel Prices 4-14_AURORA Total New_Sheet3" xfId="8315"/>
    <cellStyle name="_Fuel Prices 4-14_Book2" xfId="8316"/>
    <cellStyle name="_Fuel Prices 4-14_Book2 2" xfId="8317"/>
    <cellStyle name="_Fuel Prices 4-14_Book2 2 2" xfId="8318"/>
    <cellStyle name="_Fuel Prices 4-14_Book2 2 2 2" xfId="8319"/>
    <cellStyle name="_Fuel Prices 4-14_Book2 2 2 2_Sheet3" xfId="8320"/>
    <cellStyle name="_Fuel Prices 4-14_Book2 2 2_Sheet3" xfId="8321"/>
    <cellStyle name="_Fuel Prices 4-14_Book2 2 3" xfId="8322"/>
    <cellStyle name="_Fuel Prices 4-14_Book2 2 3_Sheet3" xfId="8323"/>
    <cellStyle name="_Fuel Prices 4-14_Book2 2_Sheet3" xfId="8324"/>
    <cellStyle name="_Fuel Prices 4-14_Book2 3" xfId="8325"/>
    <cellStyle name="_Fuel Prices 4-14_Book2 3 2" xfId="8326"/>
    <cellStyle name="_Fuel Prices 4-14_Book2 3 2_Sheet3" xfId="8327"/>
    <cellStyle name="_Fuel Prices 4-14_Book2 3_Sheet3" xfId="8328"/>
    <cellStyle name="_Fuel Prices 4-14_Book2 4" xfId="8329"/>
    <cellStyle name="_Fuel Prices 4-14_Book2 4_Sheet3" xfId="8330"/>
    <cellStyle name="_Fuel Prices 4-14_Book2_Adj Bench DR 3 for Initial Briefs (Electric)" xfId="8331"/>
    <cellStyle name="_Fuel Prices 4-14_Book2_Adj Bench DR 3 for Initial Briefs (Electric) 2" xfId="8332"/>
    <cellStyle name="_Fuel Prices 4-14_Book2_Adj Bench DR 3 for Initial Briefs (Electric) 2 2" xfId="8333"/>
    <cellStyle name="_Fuel Prices 4-14_Book2_Adj Bench DR 3 for Initial Briefs (Electric) 2 2 2" xfId="8334"/>
    <cellStyle name="_Fuel Prices 4-14_Book2_Adj Bench DR 3 for Initial Briefs (Electric) 2 2 2_Sheet3" xfId="8335"/>
    <cellStyle name="_Fuel Prices 4-14_Book2_Adj Bench DR 3 for Initial Briefs (Electric) 2 2_Sheet3" xfId="8336"/>
    <cellStyle name="_Fuel Prices 4-14_Book2_Adj Bench DR 3 for Initial Briefs (Electric) 2 3" xfId="8337"/>
    <cellStyle name="_Fuel Prices 4-14_Book2_Adj Bench DR 3 for Initial Briefs (Electric) 2 3_Sheet3" xfId="8338"/>
    <cellStyle name="_Fuel Prices 4-14_Book2_Adj Bench DR 3 for Initial Briefs (Electric) 2_Sheet3" xfId="8339"/>
    <cellStyle name="_Fuel Prices 4-14_Book2_Adj Bench DR 3 for Initial Briefs (Electric) 3" xfId="8340"/>
    <cellStyle name="_Fuel Prices 4-14_Book2_Adj Bench DR 3 for Initial Briefs (Electric) 3 2" xfId="8341"/>
    <cellStyle name="_Fuel Prices 4-14_Book2_Adj Bench DR 3 for Initial Briefs (Electric) 3 2_Sheet3" xfId="8342"/>
    <cellStyle name="_Fuel Prices 4-14_Book2_Adj Bench DR 3 for Initial Briefs (Electric) 3_Sheet3" xfId="8343"/>
    <cellStyle name="_Fuel Prices 4-14_Book2_Adj Bench DR 3 for Initial Briefs (Electric) 4" xfId="8344"/>
    <cellStyle name="_Fuel Prices 4-14_Book2_Adj Bench DR 3 for Initial Briefs (Electric) 4_Sheet3" xfId="8345"/>
    <cellStyle name="_Fuel Prices 4-14_Book2_Adj Bench DR 3 for Initial Briefs (Electric)_DEM-WP(C) ENERG10C--ctn Mid-C_042010 2010GRC" xfId="8346"/>
    <cellStyle name="_Fuel Prices 4-14_Book2_Adj Bench DR 3 for Initial Briefs (Electric)_DEM-WP(C) ENERG10C--ctn Mid-C_042010 2010GRC 2" xfId="8347"/>
    <cellStyle name="_Fuel Prices 4-14_Book2_Adj Bench DR 3 for Initial Briefs (Electric)_DEM-WP(C) ENERG10C--ctn Mid-C_042010 2010GRC 2_Sheet3" xfId="8348"/>
    <cellStyle name="_Fuel Prices 4-14_Book2_Adj Bench DR 3 for Initial Briefs (Electric)_DEM-WP(C) ENERG10C--ctn Mid-C_042010 2010GRC_Sheet3" xfId="8349"/>
    <cellStyle name="_Fuel Prices 4-14_Book2_Adj Bench DR 3 for Initial Briefs (Electric)_Sheet3" xfId="8350"/>
    <cellStyle name="_Fuel Prices 4-14_Book2_DEM-WP(C) ENERG10C--ctn Mid-C_042010 2010GRC" xfId="8351"/>
    <cellStyle name="_Fuel Prices 4-14_Book2_DEM-WP(C) ENERG10C--ctn Mid-C_042010 2010GRC 2" xfId="8352"/>
    <cellStyle name="_Fuel Prices 4-14_Book2_DEM-WP(C) ENERG10C--ctn Mid-C_042010 2010GRC 2_Sheet3" xfId="8353"/>
    <cellStyle name="_Fuel Prices 4-14_Book2_DEM-WP(C) ENERG10C--ctn Mid-C_042010 2010GRC_Sheet3" xfId="8354"/>
    <cellStyle name="_Fuel Prices 4-14_Book2_Electric Rev Req Model (2009 GRC) Rebuttal" xfId="8355"/>
    <cellStyle name="_Fuel Prices 4-14_Book2_Electric Rev Req Model (2009 GRC) Rebuttal 2" xfId="8356"/>
    <cellStyle name="_Fuel Prices 4-14_Book2_Electric Rev Req Model (2009 GRC) Rebuttal 2 2" xfId="8357"/>
    <cellStyle name="_Fuel Prices 4-14_Book2_Electric Rev Req Model (2009 GRC) Rebuttal 2 2_Sheet3" xfId="8358"/>
    <cellStyle name="_Fuel Prices 4-14_Book2_Electric Rev Req Model (2009 GRC) Rebuttal 2_Sheet3" xfId="8359"/>
    <cellStyle name="_Fuel Prices 4-14_Book2_Electric Rev Req Model (2009 GRC) Rebuttal 3" xfId="8360"/>
    <cellStyle name="_Fuel Prices 4-14_Book2_Electric Rev Req Model (2009 GRC) Rebuttal 3_Sheet3" xfId="8361"/>
    <cellStyle name="_Fuel Prices 4-14_Book2_Electric Rev Req Model (2009 GRC) Rebuttal REmoval of New  WH Solar AdjustMI" xfId="8362"/>
    <cellStyle name="_Fuel Prices 4-14_Book2_Electric Rev Req Model (2009 GRC) Rebuttal REmoval of New  WH Solar AdjustMI 2" xfId="8363"/>
    <cellStyle name="_Fuel Prices 4-14_Book2_Electric Rev Req Model (2009 GRC) Rebuttal REmoval of New  WH Solar AdjustMI 2 2" xfId="8364"/>
    <cellStyle name="_Fuel Prices 4-14_Book2_Electric Rev Req Model (2009 GRC) Rebuttal REmoval of New  WH Solar AdjustMI 2 2 2" xfId="8365"/>
    <cellStyle name="_Fuel Prices 4-14_Book2_Electric Rev Req Model (2009 GRC) Rebuttal REmoval of New  WH Solar AdjustMI 2 2 2_Sheet3" xfId="8366"/>
    <cellStyle name="_Fuel Prices 4-14_Book2_Electric Rev Req Model (2009 GRC) Rebuttal REmoval of New  WH Solar AdjustMI 2 2_Sheet3" xfId="8367"/>
    <cellStyle name="_Fuel Prices 4-14_Book2_Electric Rev Req Model (2009 GRC) Rebuttal REmoval of New  WH Solar AdjustMI 2 3" xfId="8368"/>
    <cellStyle name="_Fuel Prices 4-14_Book2_Electric Rev Req Model (2009 GRC) Rebuttal REmoval of New  WH Solar AdjustMI 2 3_Sheet3" xfId="8369"/>
    <cellStyle name="_Fuel Prices 4-14_Book2_Electric Rev Req Model (2009 GRC) Rebuttal REmoval of New  WH Solar AdjustMI 2_Sheet3" xfId="8370"/>
    <cellStyle name="_Fuel Prices 4-14_Book2_Electric Rev Req Model (2009 GRC) Rebuttal REmoval of New  WH Solar AdjustMI 3" xfId="8371"/>
    <cellStyle name="_Fuel Prices 4-14_Book2_Electric Rev Req Model (2009 GRC) Rebuttal REmoval of New  WH Solar AdjustMI 3 2" xfId="8372"/>
    <cellStyle name="_Fuel Prices 4-14_Book2_Electric Rev Req Model (2009 GRC) Rebuttal REmoval of New  WH Solar AdjustMI 3 2_Sheet3" xfId="8373"/>
    <cellStyle name="_Fuel Prices 4-14_Book2_Electric Rev Req Model (2009 GRC) Rebuttal REmoval of New  WH Solar AdjustMI 3_Sheet3" xfId="8374"/>
    <cellStyle name="_Fuel Prices 4-14_Book2_Electric Rev Req Model (2009 GRC) Rebuttal REmoval of New  WH Solar AdjustMI 4" xfId="8375"/>
    <cellStyle name="_Fuel Prices 4-14_Book2_Electric Rev Req Model (2009 GRC) Rebuttal REmoval of New  WH Solar AdjustMI 4_Sheet3" xfId="8376"/>
    <cellStyle name="_Fuel Prices 4-14_Book2_Electric Rev Req Model (2009 GRC) Rebuttal REmoval of New  WH Solar AdjustMI_DEM-WP(C) ENERG10C--ctn Mid-C_042010 2010GRC" xfId="8377"/>
    <cellStyle name="_Fuel Prices 4-14_Book2_Electric Rev Req Model (2009 GRC) Rebuttal REmoval of New  WH Solar AdjustMI_DEM-WP(C) ENERG10C--ctn Mid-C_042010 2010GRC 2" xfId="8378"/>
    <cellStyle name="_Fuel Prices 4-14_Book2_Electric Rev Req Model (2009 GRC) Rebuttal REmoval of New  WH Solar AdjustMI_DEM-WP(C) ENERG10C--ctn Mid-C_042010 2010GRC 2_Sheet3" xfId="8379"/>
    <cellStyle name="_Fuel Prices 4-14_Book2_Electric Rev Req Model (2009 GRC) Rebuttal REmoval of New  WH Solar AdjustMI_DEM-WP(C) ENERG10C--ctn Mid-C_042010 2010GRC_Sheet3" xfId="8380"/>
    <cellStyle name="_Fuel Prices 4-14_Book2_Electric Rev Req Model (2009 GRC) Rebuttal REmoval of New  WH Solar AdjustMI_Sheet3" xfId="8381"/>
    <cellStyle name="_Fuel Prices 4-14_Book2_Electric Rev Req Model (2009 GRC) Rebuttal_Sheet3" xfId="8382"/>
    <cellStyle name="_Fuel Prices 4-14_Book2_Electric Rev Req Model (2009 GRC) Revised 01-18-2010" xfId="8383"/>
    <cellStyle name="_Fuel Prices 4-14_Book2_Electric Rev Req Model (2009 GRC) Revised 01-18-2010 2" xfId="8384"/>
    <cellStyle name="_Fuel Prices 4-14_Book2_Electric Rev Req Model (2009 GRC) Revised 01-18-2010 2 2" xfId="8385"/>
    <cellStyle name="_Fuel Prices 4-14_Book2_Electric Rev Req Model (2009 GRC) Revised 01-18-2010 2 2 2" xfId="8386"/>
    <cellStyle name="_Fuel Prices 4-14_Book2_Electric Rev Req Model (2009 GRC) Revised 01-18-2010 2 2 2_Sheet3" xfId="8387"/>
    <cellStyle name="_Fuel Prices 4-14_Book2_Electric Rev Req Model (2009 GRC) Revised 01-18-2010 2 2_Sheet3" xfId="8388"/>
    <cellStyle name="_Fuel Prices 4-14_Book2_Electric Rev Req Model (2009 GRC) Revised 01-18-2010 2 3" xfId="8389"/>
    <cellStyle name="_Fuel Prices 4-14_Book2_Electric Rev Req Model (2009 GRC) Revised 01-18-2010 2 3_Sheet3" xfId="8390"/>
    <cellStyle name="_Fuel Prices 4-14_Book2_Electric Rev Req Model (2009 GRC) Revised 01-18-2010 2_Sheet3" xfId="8391"/>
    <cellStyle name="_Fuel Prices 4-14_Book2_Electric Rev Req Model (2009 GRC) Revised 01-18-2010 3" xfId="8392"/>
    <cellStyle name="_Fuel Prices 4-14_Book2_Electric Rev Req Model (2009 GRC) Revised 01-18-2010 3 2" xfId="8393"/>
    <cellStyle name="_Fuel Prices 4-14_Book2_Electric Rev Req Model (2009 GRC) Revised 01-18-2010 3 2_Sheet3" xfId="8394"/>
    <cellStyle name="_Fuel Prices 4-14_Book2_Electric Rev Req Model (2009 GRC) Revised 01-18-2010 3_Sheet3" xfId="8395"/>
    <cellStyle name="_Fuel Prices 4-14_Book2_Electric Rev Req Model (2009 GRC) Revised 01-18-2010 4" xfId="8396"/>
    <cellStyle name="_Fuel Prices 4-14_Book2_Electric Rev Req Model (2009 GRC) Revised 01-18-2010 4_Sheet3" xfId="8397"/>
    <cellStyle name="_Fuel Prices 4-14_Book2_Electric Rev Req Model (2009 GRC) Revised 01-18-2010_DEM-WP(C) ENERG10C--ctn Mid-C_042010 2010GRC" xfId="8398"/>
    <cellStyle name="_Fuel Prices 4-14_Book2_Electric Rev Req Model (2009 GRC) Revised 01-18-2010_DEM-WP(C) ENERG10C--ctn Mid-C_042010 2010GRC 2" xfId="8399"/>
    <cellStyle name="_Fuel Prices 4-14_Book2_Electric Rev Req Model (2009 GRC) Revised 01-18-2010_DEM-WP(C) ENERG10C--ctn Mid-C_042010 2010GRC 2_Sheet3" xfId="8400"/>
    <cellStyle name="_Fuel Prices 4-14_Book2_Electric Rev Req Model (2009 GRC) Revised 01-18-2010_DEM-WP(C) ENERG10C--ctn Mid-C_042010 2010GRC_Sheet3" xfId="8401"/>
    <cellStyle name="_Fuel Prices 4-14_Book2_Electric Rev Req Model (2009 GRC) Revised 01-18-2010_Sheet3" xfId="8402"/>
    <cellStyle name="_Fuel Prices 4-14_Book2_Final Order Electric EXHIBIT A-1" xfId="8403"/>
    <cellStyle name="_Fuel Prices 4-14_Book2_Final Order Electric EXHIBIT A-1 2" xfId="8404"/>
    <cellStyle name="_Fuel Prices 4-14_Book2_Final Order Electric EXHIBIT A-1 2 2" xfId="8405"/>
    <cellStyle name="_Fuel Prices 4-14_Book2_Final Order Electric EXHIBIT A-1 2 2_Sheet3" xfId="8406"/>
    <cellStyle name="_Fuel Prices 4-14_Book2_Final Order Electric EXHIBIT A-1 2_Sheet3" xfId="8407"/>
    <cellStyle name="_Fuel Prices 4-14_Book2_Final Order Electric EXHIBIT A-1 3" xfId="8408"/>
    <cellStyle name="_Fuel Prices 4-14_Book2_Final Order Electric EXHIBIT A-1 3_Sheet3" xfId="8409"/>
    <cellStyle name="_Fuel Prices 4-14_Book2_Final Order Electric EXHIBIT A-1_Sheet3" xfId="8410"/>
    <cellStyle name="_Fuel Prices 4-14_Book2_Sheet3" xfId="8411"/>
    <cellStyle name="_Fuel Prices 4-14_Book4" xfId="8412"/>
    <cellStyle name="_Fuel Prices 4-14_Book4 2" xfId="8413"/>
    <cellStyle name="_Fuel Prices 4-14_Book4 2 2" xfId="8414"/>
    <cellStyle name="_Fuel Prices 4-14_Book4 2 2 2" xfId="8415"/>
    <cellStyle name="_Fuel Prices 4-14_Book4 2 2 2_Sheet3" xfId="8416"/>
    <cellStyle name="_Fuel Prices 4-14_Book4 2 2_Sheet3" xfId="8417"/>
    <cellStyle name="_Fuel Prices 4-14_Book4 2 3" xfId="8418"/>
    <cellStyle name="_Fuel Prices 4-14_Book4 2 3_Sheet3" xfId="8419"/>
    <cellStyle name="_Fuel Prices 4-14_Book4 2_Sheet3" xfId="8420"/>
    <cellStyle name="_Fuel Prices 4-14_Book4 3" xfId="8421"/>
    <cellStyle name="_Fuel Prices 4-14_Book4 3 2" xfId="8422"/>
    <cellStyle name="_Fuel Prices 4-14_Book4 3 2_Sheet3" xfId="8423"/>
    <cellStyle name="_Fuel Prices 4-14_Book4 3_Sheet3" xfId="8424"/>
    <cellStyle name="_Fuel Prices 4-14_Book4 4" xfId="8425"/>
    <cellStyle name="_Fuel Prices 4-14_Book4 4_Sheet3" xfId="8426"/>
    <cellStyle name="_Fuel Prices 4-14_Book4_DEM-WP(C) ENERG10C--ctn Mid-C_042010 2010GRC" xfId="8427"/>
    <cellStyle name="_Fuel Prices 4-14_Book4_DEM-WP(C) ENERG10C--ctn Mid-C_042010 2010GRC 2" xfId="8428"/>
    <cellStyle name="_Fuel Prices 4-14_Book4_DEM-WP(C) ENERG10C--ctn Mid-C_042010 2010GRC 2_Sheet3" xfId="8429"/>
    <cellStyle name="_Fuel Prices 4-14_Book4_DEM-WP(C) ENERG10C--ctn Mid-C_042010 2010GRC_Sheet3" xfId="8430"/>
    <cellStyle name="_Fuel Prices 4-14_Book4_Sheet3" xfId="8431"/>
    <cellStyle name="_Fuel Prices 4-14_Book9" xfId="8432"/>
    <cellStyle name="_Fuel Prices 4-14_Book9 2" xfId="8433"/>
    <cellStyle name="_Fuel Prices 4-14_Book9 2 2" xfId="8434"/>
    <cellStyle name="_Fuel Prices 4-14_Book9 2 2 2" xfId="8435"/>
    <cellStyle name="_Fuel Prices 4-14_Book9 2 2 2_Sheet3" xfId="8436"/>
    <cellStyle name="_Fuel Prices 4-14_Book9 2 2_Sheet3" xfId="8437"/>
    <cellStyle name="_Fuel Prices 4-14_Book9 2 3" xfId="8438"/>
    <cellStyle name="_Fuel Prices 4-14_Book9 2 3_Sheet3" xfId="8439"/>
    <cellStyle name="_Fuel Prices 4-14_Book9 2_Sheet3" xfId="8440"/>
    <cellStyle name="_Fuel Prices 4-14_Book9 3" xfId="8441"/>
    <cellStyle name="_Fuel Prices 4-14_Book9 3 2" xfId="8442"/>
    <cellStyle name="_Fuel Prices 4-14_Book9 3 2_Sheet3" xfId="8443"/>
    <cellStyle name="_Fuel Prices 4-14_Book9 3_Sheet3" xfId="8444"/>
    <cellStyle name="_Fuel Prices 4-14_Book9 4" xfId="8445"/>
    <cellStyle name="_Fuel Prices 4-14_Book9 4_Sheet3" xfId="8446"/>
    <cellStyle name="_Fuel Prices 4-14_Book9_DEM-WP(C) ENERG10C--ctn Mid-C_042010 2010GRC" xfId="8447"/>
    <cellStyle name="_Fuel Prices 4-14_Book9_DEM-WP(C) ENERG10C--ctn Mid-C_042010 2010GRC 2" xfId="8448"/>
    <cellStyle name="_Fuel Prices 4-14_Book9_DEM-WP(C) ENERG10C--ctn Mid-C_042010 2010GRC 2_Sheet3" xfId="8449"/>
    <cellStyle name="_Fuel Prices 4-14_Book9_DEM-WP(C) ENERG10C--ctn Mid-C_042010 2010GRC_Sheet3" xfId="8450"/>
    <cellStyle name="_Fuel Prices 4-14_Book9_Sheet3" xfId="8451"/>
    <cellStyle name="_Fuel Prices 4-14_Chelan PUD Power Costs (8-10)" xfId="8452"/>
    <cellStyle name="_Fuel Prices 4-14_Chelan PUD Power Costs (8-10) 2" xfId="8453"/>
    <cellStyle name="_Fuel Prices 4-14_Chelan PUD Power Costs (8-10) 2_Sheet3" xfId="8454"/>
    <cellStyle name="_Fuel Prices 4-14_Chelan PUD Power Costs (8-10)_Sheet3" xfId="8455"/>
    <cellStyle name="_Fuel Prices 4-14_DEM-WP(C) Chelan Power Costs" xfId="8456"/>
    <cellStyle name="_Fuel Prices 4-14_DEM-WP(C) Chelan Power Costs 2" xfId="8457"/>
    <cellStyle name="_Fuel Prices 4-14_DEM-WP(C) Chelan Power Costs 2_Sheet3" xfId="8458"/>
    <cellStyle name="_Fuel Prices 4-14_DEM-WP(C) Chelan Power Costs_Sheet3" xfId="8459"/>
    <cellStyle name="_Fuel Prices 4-14_DEM-WP(C) ENERG10C--ctn Mid-C_042010 2010GRC" xfId="8460"/>
    <cellStyle name="_Fuel Prices 4-14_DEM-WP(C) ENERG10C--ctn Mid-C_042010 2010GRC 2" xfId="8461"/>
    <cellStyle name="_Fuel Prices 4-14_DEM-WP(C) ENERG10C--ctn Mid-C_042010 2010GRC 2_Sheet3" xfId="8462"/>
    <cellStyle name="_Fuel Prices 4-14_DEM-WP(C) ENERG10C--ctn Mid-C_042010 2010GRC_Sheet3" xfId="8463"/>
    <cellStyle name="_Fuel Prices 4-14_DEM-WP(C) Gas Transport 2010GRC" xfId="8464"/>
    <cellStyle name="_Fuel Prices 4-14_DEM-WP(C) Gas Transport 2010GRC 2" xfId="8465"/>
    <cellStyle name="_Fuel Prices 4-14_DEM-WP(C) Gas Transport 2010GRC 2_Sheet3" xfId="8466"/>
    <cellStyle name="_Fuel Prices 4-14_DEM-WP(C) Gas Transport 2010GRC_Sheet3" xfId="8467"/>
    <cellStyle name="_Fuel Prices 4-14_Exh A-1 resulting from UE-112050 effective Jan 1 2012" xfId="8468"/>
    <cellStyle name="_Fuel Prices 4-14_Exh A-1 resulting from UE-112050 effective Jan 1 2012 2" xfId="8469"/>
    <cellStyle name="_Fuel Prices 4-14_Exh A-1 resulting from UE-112050 effective Jan 1 2012 2_Sheet3" xfId="8470"/>
    <cellStyle name="_Fuel Prices 4-14_Exh A-1 resulting from UE-112050 effective Jan 1 2012_Sheet3" xfId="8471"/>
    <cellStyle name="_Fuel Prices 4-14_Exh G - Klamath Peaker PPA fr C Locke 2-12" xfId="8472"/>
    <cellStyle name="_Fuel Prices 4-14_Exh G - Klamath Peaker PPA fr C Locke 2-12 2" xfId="8473"/>
    <cellStyle name="_Fuel Prices 4-14_Exh G - Klamath Peaker PPA fr C Locke 2-12 2_Sheet3" xfId="8474"/>
    <cellStyle name="_Fuel Prices 4-14_Exh G - Klamath Peaker PPA fr C Locke 2-12_Sheet3" xfId="8475"/>
    <cellStyle name="_Fuel Prices 4-14_Exhibit A-1 effective 4-1-11 fr S Free 12-11" xfId="8476"/>
    <cellStyle name="_Fuel Prices 4-14_Exhibit A-1 effective 4-1-11 fr S Free 12-11 2" xfId="8477"/>
    <cellStyle name="_Fuel Prices 4-14_Exhibit A-1 effective 4-1-11 fr S Free 12-11 2_Sheet3" xfId="8478"/>
    <cellStyle name="_Fuel Prices 4-14_Exhibit A-1 effective 4-1-11 fr S Free 12-11_Sheet3" xfId="8479"/>
    <cellStyle name="_Fuel Prices 4-14_Mint Farm Generation BPA" xfId="8480"/>
    <cellStyle name="_Fuel Prices 4-14_Mint Farm Generation BPA_Sheet3" xfId="8481"/>
    <cellStyle name="_Fuel Prices 4-14_NIM Summary" xfId="8482"/>
    <cellStyle name="_Fuel Prices 4-14_NIM Summary 09GRC" xfId="8483"/>
    <cellStyle name="_Fuel Prices 4-14_NIM Summary 09GRC 2" xfId="8484"/>
    <cellStyle name="_Fuel Prices 4-14_NIM Summary 09GRC 2 2" xfId="8485"/>
    <cellStyle name="_Fuel Prices 4-14_NIM Summary 09GRC 2 2 2" xfId="8486"/>
    <cellStyle name="_Fuel Prices 4-14_NIM Summary 09GRC 2 2 2_Sheet3" xfId="8487"/>
    <cellStyle name="_Fuel Prices 4-14_NIM Summary 09GRC 2 2_Sheet3" xfId="8488"/>
    <cellStyle name="_Fuel Prices 4-14_NIM Summary 09GRC 2 3" xfId="8489"/>
    <cellStyle name="_Fuel Prices 4-14_NIM Summary 09GRC 2 3_Sheet3" xfId="8490"/>
    <cellStyle name="_Fuel Prices 4-14_NIM Summary 09GRC 2_Sheet3" xfId="8491"/>
    <cellStyle name="_Fuel Prices 4-14_NIM Summary 09GRC 3" xfId="8492"/>
    <cellStyle name="_Fuel Prices 4-14_NIM Summary 09GRC 3 2" xfId="8493"/>
    <cellStyle name="_Fuel Prices 4-14_NIM Summary 09GRC 3 2_Sheet3" xfId="8494"/>
    <cellStyle name="_Fuel Prices 4-14_NIM Summary 09GRC 3_Sheet3" xfId="8495"/>
    <cellStyle name="_Fuel Prices 4-14_NIM Summary 09GRC 4" xfId="8496"/>
    <cellStyle name="_Fuel Prices 4-14_NIM Summary 09GRC 4_Sheet3" xfId="8497"/>
    <cellStyle name="_Fuel Prices 4-14_NIM Summary 09GRC_DEM-WP(C) ENERG10C--ctn Mid-C_042010 2010GRC" xfId="8498"/>
    <cellStyle name="_Fuel Prices 4-14_NIM Summary 09GRC_DEM-WP(C) ENERG10C--ctn Mid-C_042010 2010GRC 2" xfId="8499"/>
    <cellStyle name="_Fuel Prices 4-14_NIM Summary 09GRC_DEM-WP(C) ENERG10C--ctn Mid-C_042010 2010GRC 2_Sheet3" xfId="8500"/>
    <cellStyle name="_Fuel Prices 4-14_NIM Summary 09GRC_DEM-WP(C) ENERG10C--ctn Mid-C_042010 2010GRC_Sheet3" xfId="8501"/>
    <cellStyle name="_Fuel Prices 4-14_NIM Summary 09GRC_Sheet3" xfId="8502"/>
    <cellStyle name="_Fuel Prices 4-14_NIM Summary 10" xfId="8503"/>
    <cellStyle name="_Fuel Prices 4-14_NIM Summary 10 2" xfId="8504"/>
    <cellStyle name="_Fuel Prices 4-14_NIM Summary 10 2_Sheet3" xfId="8505"/>
    <cellStyle name="_Fuel Prices 4-14_NIM Summary 10_Sheet3" xfId="8506"/>
    <cellStyle name="_Fuel Prices 4-14_NIM Summary 11" xfId="8507"/>
    <cellStyle name="_Fuel Prices 4-14_NIM Summary 11 2" xfId="8508"/>
    <cellStyle name="_Fuel Prices 4-14_NIM Summary 11 2_Sheet3" xfId="8509"/>
    <cellStyle name="_Fuel Prices 4-14_NIM Summary 11_Sheet3" xfId="8510"/>
    <cellStyle name="_Fuel Prices 4-14_NIM Summary 12" xfId="8511"/>
    <cellStyle name="_Fuel Prices 4-14_NIM Summary 12 2" xfId="8512"/>
    <cellStyle name="_Fuel Prices 4-14_NIM Summary 12 2_Sheet3" xfId="8513"/>
    <cellStyle name="_Fuel Prices 4-14_NIM Summary 12_Sheet3" xfId="8514"/>
    <cellStyle name="_Fuel Prices 4-14_NIM Summary 13" xfId="8515"/>
    <cellStyle name="_Fuel Prices 4-14_NIM Summary 13 2" xfId="8516"/>
    <cellStyle name="_Fuel Prices 4-14_NIM Summary 13 2_Sheet3" xfId="8517"/>
    <cellStyle name="_Fuel Prices 4-14_NIM Summary 13_Sheet3" xfId="8518"/>
    <cellStyle name="_Fuel Prices 4-14_NIM Summary 14" xfId="8519"/>
    <cellStyle name="_Fuel Prices 4-14_NIM Summary 14 2" xfId="8520"/>
    <cellStyle name="_Fuel Prices 4-14_NIM Summary 14 2_Sheet3" xfId="8521"/>
    <cellStyle name="_Fuel Prices 4-14_NIM Summary 14_Sheet3" xfId="8522"/>
    <cellStyle name="_Fuel Prices 4-14_NIM Summary 15" xfId="8523"/>
    <cellStyle name="_Fuel Prices 4-14_NIM Summary 15 2" xfId="8524"/>
    <cellStyle name="_Fuel Prices 4-14_NIM Summary 15 2_Sheet3" xfId="8525"/>
    <cellStyle name="_Fuel Prices 4-14_NIM Summary 15_Sheet3" xfId="8526"/>
    <cellStyle name="_Fuel Prices 4-14_NIM Summary 16" xfId="8527"/>
    <cellStyle name="_Fuel Prices 4-14_NIM Summary 16 2" xfId="8528"/>
    <cellStyle name="_Fuel Prices 4-14_NIM Summary 16 2_Sheet3" xfId="8529"/>
    <cellStyle name="_Fuel Prices 4-14_NIM Summary 16_Sheet3" xfId="8530"/>
    <cellStyle name="_Fuel Prices 4-14_NIM Summary 17" xfId="8531"/>
    <cellStyle name="_Fuel Prices 4-14_NIM Summary 17 2" xfId="8532"/>
    <cellStyle name="_Fuel Prices 4-14_NIM Summary 17 2_Sheet3" xfId="8533"/>
    <cellStyle name="_Fuel Prices 4-14_NIM Summary 17_Sheet3" xfId="8534"/>
    <cellStyle name="_Fuel Prices 4-14_NIM Summary 18" xfId="8535"/>
    <cellStyle name="_Fuel Prices 4-14_NIM Summary 18 2" xfId="8536"/>
    <cellStyle name="_Fuel Prices 4-14_NIM Summary 18 2_Sheet3" xfId="8537"/>
    <cellStyle name="_Fuel Prices 4-14_NIM Summary 18_Sheet3" xfId="8538"/>
    <cellStyle name="_Fuel Prices 4-14_NIM Summary 19" xfId="8539"/>
    <cellStyle name="_Fuel Prices 4-14_NIM Summary 19 2" xfId="8540"/>
    <cellStyle name="_Fuel Prices 4-14_NIM Summary 19 2_Sheet3" xfId="8541"/>
    <cellStyle name="_Fuel Prices 4-14_NIM Summary 19_Sheet3" xfId="8542"/>
    <cellStyle name="_Fuel Prices 4-14_NIM Summary 2" xfId="8543"/>
    <cellStyle name="_Fuel Prices 4-14_NIM Summary 2 2" xfId="8544"/>
    <cellStyle name="_Fuel Prices 4-14_NIM Summary 2 2 2" xfId="8545"/>
    <cellStyle name="_Fuel Prices 4-14_NIM Summary 2 2 2_Sheet3" xfId="8546"/>
    <cellStyle name="_Fuel Prices 4-14_NIM Summary 2 2_Sheet3" xfId="8547"/>
    <cellStyle name="_Fuel Prices 4-14_NIM Summary 2 3" xfId="8548"/>
    <cellStyle name="_Fuel Prices 4-14_NIM Summary 2 3_Sheet3" xfId="8549"/>
    <cellStyle name="_Fuel Prices 4-14_NIM Summary 2_Sheet3" xfId="8550"/>
    <cellStyle name="_Fuel Prices 4-14_NIM Summary 20" xfId="8551"/>
    <cellStyle name="_Fuel Prices 4-14_NIM Summary 20 2" xfId="8552"/>
    <cellStyle name="_Fuel Prices 4-14_NIM Summary 20 2_Sheet3" xfId="8553"/>
    <cellStyle name="_Fuel Prices 4-14_NIM Summary 20_Sheet3" xfId="8554"/>
    <cellStyle name="_Fuel Prices 4-14_NIM Summary 21" xfId="8555"/>
    <cellStyle name="_Fuel Prices 4-14_NIM Summary 21 2" xfId="8556"/>
    <cellStyle name="_Fuel Prices 4-14_NIM Summary 21 2_Sheet3" xfId="8557"/>
    <cellStyle name="_Fuel Prices 4-14_NIM Summary 21_Sheet3" xfId="8558"/>
    <cellStyle name="_Fuel Prices 4-14_NIM Summary 22" xfId="8559"/>
    <cellStyle name="_Fuel Prices 4-14_NIM Summary 22 2" xfId="8560"/>
    <cellStyle name="_Fuel Prices 4-14_NIM Summary 22 2_Sheet3" xfId="8561"/>
    <cellStyle name="_Fuel Prices 4-14_NIM Summary 22_Sheet3" xfId="8562"/>
    <cellStyle name="_Fuel Prices 4-14_NIM Summary 23" xfId="8563"/>
    <cellStyle name="_Fuel Prices 4-14_NIM Summary 23 2" xfId="8564"/>
    <cellStyle name="_Fuel Prices 4-14_NIM Summary 23 2_Sheet3" xfId="8565"/>
    <cellStyle name="_Fuel Prices 4-14_NIM Summary 23_Sheet3" xfId="8566"/>
    <cellStyle name="_Fuel Prices 4-14_NIM Summary 24" xfId="8567"/>
    <cellStyle name="_Fuel Prices 4-14_NIM Summary 24 2" xfId="8568"/>
    <cellStyle name="_Fuel Prices 4-14_NIM Summary 24 2_Sheet3" xfId="8569"/>
    <cellStyle name="_Fuel Prices 4-14_NIM Summary 24_Sheet3" xfId="8570"/>
    <cellStyle name="_Fuel Prices 4-14_NIM Summary 25" xfId="8571"/>
    <cellStyle name="_Fuel Prices 4-14_NIM Summary 25 2" xfId="8572"/>
    <cellStyle name="_Fuel Prices 4-14_NIM Summary 25 2_Sheet3" xfId="8573"/>
    <cellStyle name="_Fuel Prices 4-14_NIM Summary 25_Sheet3" xfId="8574"/>
    <cellStyle name="_Fuel Prices 4-14_NIM Summary 26" xfId="8575"/>
    <cellStyle name="_Fuel Prices 4-14_NIM Summary 26 2" xfId="8576"/>
    <cellStyle name="_Fuel Prices 4-14_NIM Summary 26 2_Sheet3" xfId="8577"/>
    <cellStyle name="_Fuel Prices 4-14_NIM Summary 26_Sheet3" xfId="8578"/>
    <cellStyle name="_Fuel Prices 4-14_NIM Summary 27" xfId="8579"/>
    <cellStyle name="_Fuel Prices 4-14_NIM Summary 27 2" xfId="8580"/>
    <cellStyle name="_Fuel Prices 4-14_NIM Summary 27 2_Sheet3" xfId="8581"/>
    <cellStyle name="_Fuel Prices 4-14_NIM Summary 27_Sheet3" xfId="8582"/>
    <cellStyle name="_Fuel Prices 4-14_NIM Summary 28" xfId="8583"/>
    <cellStyle name="_Fuel Prices 4-14_NIM Summary 28 2" xfId="8584"/>
    <cellStyle name="_Fuel Prices 4-14_NIM Summary 28 2_Sheet3" xfId="8585"/>
    <cellStyle name="_Fuel Prices 4-14_NIM Summary 28_Sheet3" xfId="8586"/>
    <cellStyle name="_Fuel Prices 4-14_NIM Summary 29" xfId="8587"/>
    <cellStyle name="_Fuel Prices 4-14_NIM Summary 29 2" xfId="8588"/>
    <cellStyle name="_Fuel Prices 4-14_NIM Summary 29 2_Sheet3" xfId="8589"/>
    <cellStyle name="_Fuel Prices 4-14_NIM Summary 29_Sheet3" xfId="8590"/>
    <cellStyle name="_Fuel Prices 4-14_NIM Summary 3" xfId="8591"/>
    <cellStyle name="_Fuel Prices 4-14_NIM Summary 3 2" xfId="8592"/>
    <cellStyle name="_Fuel Prices 4-14_NIM Summary 3 2_Sheet3" xfId="8593"/>
    <cellStyle name="_Fuel Prices 4-14_NIM Summary 3_Sheet3" xfId="8594"/>
    <cellStyle name="_Fuel Prices 4-14_NIM Summary 30" xfId="8595"/>
    <cellStyle name="_Fuel Prices 4-14_NIM Summary 30 2" xfId="8596"/>
    <cellStyle name="_Fuel Prices 4-14_NIM Summary 30 2_Sheet3" xfId="8597"/>
    <cellStyle name="_Fuel Prices 4-14_NIM Summary 30_Sheet3" xfId="8598"/>
    <cellStyle name="_Fuel Prices 4-14_NIM Summary 31" xfId="8599"/>
    <cellStyle name="_Fuel Prices 4-14_NIM Summary 31 2" xfId="8600"/>
    <cellStyle name="_Fuel Prices 4-14_NIM Summary 31 2_Sheet3" xfId="8601"/>
    <cellStyle name="_Fuel Prices 4-14_NIM Summary 31_Sheet3" xfId="8602"/>
    <cellStyle name="_Fuel Prices 4-14_NIM Summary 32" xfId="8603"/>
    <cellStyle name="_Fuel Prices 4-14_NIM Summary 32 2" xfId="8604"/>
    <cellStyle name="_Fuel Prices 4-14_NIM Summary 32 2_Sheet3" xfId="8605"/>
    <cellStyle name="_Fuel Prices 4-14_NIM Summary 32_Sheet3" xfId="8606"/>
    <cellStyle name="_Fuel Prices 4-14_NIM Summary 33" xfId="8607"/>
    <cellStyle name="_Fuel Prices 4-14_NIM Summary 33 2" xfId="8608"/>
    <cellStyle name="_Fuel Prices 4-14_NIM Summary 33 2_Sheet3" xfId="8609"/>
    <cellStyle name="_Fuel Prices 4-14_NIM Summary 33_Sheet3" xfId="8610"/>
    <cellStyle name="_Fuel Prices 4-14_NIM Summary 34" xfId="8611"/>
    <cellStyle name="_Fuel Prices 4-14_NIM Summary 34 2" xfId="8612"/>
    <cellStyle name="_Fuel Prices 4-14_NIM Summary 34 2_Sheet3" xfId="8613"/>
    <cellStyle name="_Fuel Prices 4-14_NIM Summary 34_Sheet3" xfId="8614"/>
    <cellStyle name="_Fuel Prices 4-14_NIM Summary 35" xfId="8615"/>
    <cellStyle name="_Fuel Prices 4-14_NIM Summary 35 2" xfId="8616"/>
    <cellStyle name="_Fuel Prices 4-14_NIM Summary 35 2_Sheet3" xfId="8617"/>
    <cellStyle name="_Fuel Prices 4-14_NIM Summary 35_Sheet3" xfId="8618"/>
    <cellStyle name="_Fuel Prices 4-14_NIM Summary 36" xfId="8619"/>
    <cellStyle name="_Fuel Prices 4-14_NIM Summary 36 2" xfId="8620"/>
    <cellStyle name="_Fuel Prices 4-14_NIM Summary 36 2_Sheet3" xfId="8621"/>
    <cellStyle name="_Fuel Prices 4-14_NIM Summary 36_Sheet3" xfId="8622"/>
    <cellStyle name="_Fuel Prices 4-14_NIM Summary 37" xfId="8623"/>
    <cellStyle name="_Fuel Prices 4-14_NIM Summary 37 2" xfId="8624"/>
    <cellStyle name="_Fuel Prices 4-14_NIM Summary 37 2_Sheet3" xfId="8625"/>
    <cellStyle name="_Fuel Prices 4-14_NIM Summary 37_Sheet3" xfId="8626"/>
    <cellStyle name="_Fuel Prices 4-14_NIM Summary 38" xfId="8627"/>
    <cellStyle name="_Fuel Prices 4-14_NIM Summary 38 2" xfId="8628"/>
    <cellStyle name="_Fuel Prices 4-14_NIM Summary 38 2_Sheet3" xfId="8629"/>
    <cellStyle name="_Fuel Prices 4-14_NIM Summary 38_Sheet3" xfId="8630"/>
    <cellStyle name="_Fuel Prices 4-14_NIM Summary 39" xfId="8631"/>
    <cellStyle name="_Fuel Prices 4-14_NIM Summary 39 2" xfId="8632"/>
    <cellStyle name="_Fuel Prices 4-14_NIM Summary 39 2_Sheet3" xfId="8633"/>
    <cellStyle name="_Fuel Prices 4-14_NIM Summary 39_Sheet3" xfId="8634"/>
    <cellStyle name="_Fuel Prices 4-14_NIM Summary 4" xfId="8635"/>
    <cellStyle name="_Fuel Prices 4-14_NIM Summary 4 2" xfId="8636"/>
    <cellStyle name="_Fuel Prices 4-14_NIM Summary 4 2_Sheet3" xfId="8637"/>
    <cellStyle name="_Fuel Prices 4-14_NIM Summary 4_Sheet3" xfId="8638"/>
    <cellStyle name="_Fuel Prices 4-14_NIM Summary 40" xfId="8639"/>
    <cellStyle name="_Fuel Prices 4-14_NIM Summary 40 2" xfId="8640"/>
    <cellStyle name="_Fuel Prices 4-14_NIM Summary 40 2_Sheet3" xfId="8641"/>
    <cellStyle name="_Fuel Prices 4-14_NIM Summary 40_Sheet3" xfId="8642"/>
    <cellStyle name="_Fuel Prices 4-14_NIM Summary 41" xfId="8643"/>
    <cellStyle name="_Fuel Prices 4-14_NIM Summary 41 2" xfId="8644"/>
    <cellStyle name="_Fuel Prices 4-14_NIM Summary 41 2_Sheet3" xfId="8645"/>
    <cellStyle name="_Fuel Prices 4-14_NIM Summary 41_Sheet3" xfId="8646"/>
    <cellStyle name="_Fuel Prices 4-14_NIM Summary 42" xfId="8647"/>
    <cellStyle name="_Fuel Prices 4-14_NIM Summary 42 2" xfId="8648"/>
    <cellStyle name="_Fuel Prices 4-14_NIM Summary 42 2_Sheet3" xfId="8649"/>
    <cellStyle name="_Fuel Prices 4-14_NIM Summary 42_Sheet3" xfId="8650"/>
    <cellStyle name="_Fuel Prices 4-14_NIM Summary 43" xfId="8651"/>
    <cellStyle name="_Fuel Prices 4-14_NIM Summary 43 2" xfId="8652"/>
    <cellStyle name="_Fuel Prices 4-14_NIM Summary 43 2_Sheet3" xfId="8653"/>
    <cellStyle name="_Fuel Prices 4-14_NIM Summary 43_Sheet3" xfId="8654"/>
    <cellStyle name="_Fuel Prices 4-14_NIM Summary 44" xfId="8655"/>
    <cellStyle name="_Fuel Prices 4-14_NIM Summary 44 2" xfId="8656"/>
    <cellStyle name="_Fuel Prices 4-14_NIM Summary 44 2_Sheet3" xfId="8657"/>
    <cellStyle name="_Fuel Prices 4-14_NIM Summary 44_Sheet3" xfId="8658"/>
    <cellStyle name="_Fuel Prices 4-14_NIM Summary 45" xfId="8659"/>
    <cellStyle name="_Fuel Prices 4-14_NIM Summary 45 2" xfId="8660"/>
    <cellStyle name="_Fuel Prices 4-14_NIM Summary 45 2_Sheet3" xfId="8661"/>
    <cellStyle name="_Fuel Prices 4-14_NIM Summary 45_Sheet3" xfId="8662"/>
    <cellStyle name="_Fuel Prices 4-14_NIM Summary 46" xfId="8663"/>
    <cellStyle name="_Fuel Prices 4-14_NIM Summary 46 2" xfId="8664"/>
    <cellStyle name="_Fuel Prices 4-14_NIM Summary 46 2_Sheet3" xfId="8665"/>
    <cellStyle name="_Fuel Prices 4-14_NIM Summary 46_Sheet3" xfId="8666"/>
    <cellStyle name="_Fuel Prices 4-14_NIM Summary 47" xfId="8667"/>
    <cellStyle name="_Fuel Prices 4-14_NIM Summary 47 2" xfId="8668"/>
    <cellStyle name="_Fuel Prices 4-14_NIM Summary 47 2_Sheet3" xfId="8669"/>
    <cellStyle name="_Fuel Prices 4-14_NIM Summary 47_Sheet3" xfId="8670"/>
    <cellStyle name="_Fuel Prices 4-14_NIM Summary 48" xfId="8671"/>
    <cellStyle name="_Fuel Prices 4-14_NIM Summary 48_Sheet3" xfId="8672"/>
    <cellStyle name="_Fuel Prices 4-14_NIM Summary 49" xfId="8673"/>
    <cellStyle name="_Fuel Prices 4-14_NIM Summary 49_Sheet3" xfId="8674"/>
    <cellStyle name="_Fuel Prices 4-14_NIM Summary 5" xfId="8675"/>
    <cellStyle name="_Fuel Prices 4-14_NIM Summary 5 2" xfId="8676"/>
    <cellStyle name="_Fuel Prices 4-14_NIM Summary 5 2_Sheet3" xfId="8677"/>
    <cellStyle name="_Fuel Prices 4-14_NIM Summary 5_Sheet3" xfId="8678"/>
    <cellStyle name="_Fuel Prices 4-14_NIM Summary 50" xfId="8679"/>
    <cellStyle name="_Fuel Prices 4-14_NIM Summary 50_Sheet3" xfId="8680"/>
    <cellStyle name="_Fuel Prices 4-14_NIM Summary 51" xfId="8681"/>
    <cellStyle name="_Fuel Prices 4-14_NIM Summary 51_Sheet3" xfId="8682"/>
    <cellStyle name="_Fuel Prices 4-14_NIM Summary 52" xfId="8683"/>
    <cellStyle name="_Fuel Prices 4-14_NIM Summary 52_Sheet3" xfId="8684"/>
    <cellStyle name="_Fuel Prices 4-14_NIM Summary 6" xfId="8685"/>
    <cellStyle name="_Fuel Prices 4-14_NIM Summary 6 2" xfId="8686"/>
    <cellStyle name="_Fuel Prices 4-14_NIM Summary 6 2_Sheet3" xfId="8687"/>
    <cellStyle name="_Fuel Prices 4-14_NIM Summary 6_Sheet3" xfId="8688"/>
    <cellStyle name="_Fuel Prices 4-14_NIM Summary 7" xfId="8689"/>
    <cellStyle name="_Fuel Prices 4-14_NIM Summary 7 2" xfId="8690"/>
    <cellStyle name="_Fuel Prices 4-14_NIM Summary 7 2_Sheet3" xfId="8691"/>
    <cellStyle name="_Fuel Prices 4-14_NIM Summary 7_Sheet3" xfId="8692"/>
    <cellStyle name="_Fuel Prices 4-14_NIM Summary 8" xfId="8693"/>
    <cellStyle name="_Fuel Prices 4-14_NIM Summary 8 2" xfId="8694"/>
    <cellStyle name="_Fuel Prices 4-14_NIM Summary 8 2_Sheet3" xfId="8695"/>
    <cellStyle name="_Fuel Prices 4-14_NIM Summary 8_Sheet3" xfId="8696"/>
    <cellStyle name="_Fuel Prices 4-14_NIM Summary 9" xfId="8697"/>
    <cellStyle name="_Fuel Prices 4-14_NIM Summary 9 2" xfId="8698"/>
    <cellStyle name="_Fuel Prices 4-14_NIM Summary 9 2_Sheet3" xfId="8699"/>
    <cellStyle name="_Fuel Prices 4-14_NIM Summary 9_Sheet3" xfId="8700"/>
    <cellStyle name="_Fuel Prices 4-14_NIM Summary_DEM-WP(C) ENERG10C--ctn Mid-C_042010 2010GRC" xfId="8701"/>
    <cellStyle name="_Fuel Prices 4-14_NIM Summary_DEM-WP(C) ENERG10C--ctn Mid-C_042010 2010GRC 2" xfId="8702"/>
    <cellStyle name="_Fuel Prices 4-14_NIM Summary_DEM-WP(C) ENERG10C--ctn Mid-C_042010 2010GRC 2_Sheet3" xfId="8703"/>
    <cellStyle name="_Fuel Prices 4-14_NIM Summary_DEM-WP(C) ENERG10C--ctn Mid-C_042010 2010GRC_Sheet3" xfId="8704"/>
    <cellStyle name="_Fuel Prices 4-14_NIM Summary_Sheet3" xfId="8705"/>
    <cellStyle name="_Fuel Prices 4-14_NIM+O&amp;M" xfId="8706"/>
    <cellStyle name="_Fuel Prices 4-14_NIM+O&amp;M 2" xfId="8707"/>
    <cellStyle name="_Fuel Prices 4-14_NIM+O&amp;M 2 2" xfId="8708"/>
    <cellStyle name="_Fuel Prices 4-14_NIM+O&amp;M 2 2_Sheet3" xfId="8709"/>
    <cellStyle name="_Fuel Prices 4-14_NIM+O&amp;M 2_Sheet3" xfId="8710"/>
    <cellStyle name="_Fuel Prices 4-14_NIM+O&amp;M 3" xfId="8711"/>
    <cellStyle name="_Fuel Prices 4-14_NIM+O&amp;M 3_Sheet3" xfId="8712"/>
    <cellStyle name="_Fuel Prices 4-14_NIM+O&amp;M Monthly" xfId="8713"/>
    <cellStyle name="_Fuel Prices 4-14_NIM+O&amp;M Monthly 2" xfId="8714"/>
    <cellStyle name="_Fuel Prices 4-14_NIM+O&amp;M Monthly 2 2" xfId="8715"/>
    <cellStyle name="_Fuel Prices 4-14_NIM+O&amp;M Monthly 2 2_Sheet3" xfId="8716"/>
    <cellStyle name="_Fuel Prices 4-14_NIM+O&amp;M Monthly 2_Sheet3" xfId="8717"/>
    <cellStyle name="_Fuel Prices 4-14_NIM+O&amp;M Monthly 3" xfId="8718"/>
    <cellStyle name="_Fuel Prices 4-14_NIM+O&amp;M Monthly 3_Sheet3" xfId="8719"/>
    <cellStyle name="_Fuel Prices 4-14_NIM+O&amp;M Monthly_Sheet3" xfId="8720"/>
    <cellStyle name="_Fuel Prices 4-14_NIM+O&amp;M_Sheet3" xfId="8721"/>
    <cellStyle name="_Fuel Prices 4-14_PCA 10 -  Exhibit D Dec 2011" xfId="8722"/>
    <cellStyle name="_Fuel Prices 4-14_PCA 10 -  Exhibit D Dec 2011 2" xfId="8723"/>
    <cellStyle name="_Fuel Prices 4-14_PCA 10 -  Exhibit D Dec 2011 2_Sheet3" xfId="8724"/>
    <cellStyle name="_Fuel Prices 4-14_PCA 10 -  Exhibit D Dec 2011_Sheet3" xfId="8725"/>
    <cellStyle name="_Fuel Prices 4-14_PCA 10 -  Exhibit D from A Kellogg Jan 2011" xfId="8726"/>
    <cellStyle name="_Fuel Prices 4-14_PCA 10 -  Exhibit D from A Kellogg Jan 2011 2" xfId="8727"/>
    <cellStyle name="_Fuel Prices 4-14_PCA 10 -  Exhibit D from A Kellogg Jan 2011 2_Sheet3" xfId="8728"/>
    <cellStyle name="_Fuel Prices 4-14_PCA 10 -  Exhibit D from A Kellogg Jan 2011_Sheet3" xfId="8729"/>
    <cellStyle name="_Fuel Prices 4-14_PCA 10 -  Exhibit D from A Kellogg July 2011" xfId="8730"/>
    <cellStyle name="_Fuel Prices 4-14_PCA 10 -  Exhibit D from A Kellogg July 2011 2" xfId="8731"/>
    <cellStyle name="_Fuel Prices 4-14_PCA 10 -  Exhibit D from A Kellogg July 2011 2_Sheet3" xfId="8732"/>
    <cellStyle name="_Fuel Prices 4-14_PCA 10 -  Exhibit D from A Kellogg July 2011_Sheet3" xfId="8733"/>
    <cellStyle name="_Fuel Prices 4-14_PCA 10 -  Exhibit D from S Free Rcv'd 12-11" xfId="8734"/>
    <cellStyle name="_Fuel Prices 4-14_PCA 10 -  Exhibit D from S Free Rcv'd 12-11 2" xfId="8735"/>
    <cellStyle name="_Fuel Prices 4-14_PCA 10 -  Exhibit D from S Free Rcv'd 12-11 2_Sheet3" xfId="8736"/>
    <cellStyle name="_Fuel Prices 4-14_PCA 10 -  Exhibit D from S Free Rcv'd 12-11_Sheet3" xfId="8737"/>
    <cellStyle name="_Fuel Prices 4-14_PCA 11 -  Exhibit D Jan 2012 fr A Kellogg" xfId="8738"/>
    <cellStyle name="_Fuel Prices 4-14_PCA 11 -  Exhibit D Jan 2012 fr A Kellogg 2" xfId="8739"/>
    <cellStyle name="_Fuel Prices 4-14_PCA 11 -  Exhibit D Jan 2012 fr A Kellogg 2_Sheet3" xfId="8740"/>
    <cellStyle name="_Fuel Prices 4-14_PCA 11 -  Exhibit D Jan 2012 fr A Kellogg_Sheet3" xfId="8741"/>
    <cellStyle name="_Fuel Prices 4-14_PCA 11 -  Exhibit D Jan 2012 WF" xfId="8742"/>
    <cellStyle name="_Fuel Prices 4-14_PCA 11 -  Exhibit D Jan 2012 WF 2" xfId="8743"/>
    <cellStyle name="_Fuel Prices 4-14_PCA 11 -  Exhibit D Jan 2012 WF 2_Sheet3" xfId="8744"/>
    <cellStyle name="_Fuel Prices 4-14_PCA 11 -  Exhibit D Jan 2012 WF_Sheet3" xfId="8745"/>
    <cellStyle name="_Fuel Prices 4-14_PCA 9 -  Exhibit D April 2010" xfId="8746"/>
    <cellStyle name="_Fuel Prices 4-14_PCA 9 -  Exhibit D April 2010 (3)" xfId="8747"/>
    <cellStyle name="_Fuel Prices 4-14_PCA 9 -  Exhibit D April 2010 (3) 2" xfId="8748"/>
    <cellStyle name="_Fuel Prices 4-14_PCA 9 -  Exhibit D April 2010 (3) 2 2" xfId="8749"/>
    <cellStyle name="_Fuel Prices 4-14_PCA 9 -  Exhibit D April 2010 (3) 2 2 2" xfId="8750"/>
    <cellStyle name="_Fuel Prices 4-14_PCA 9 -  Exhibit D April 2010 (3) 2 2 2_Sheet3" xfId="8751"/>
    <cellStyle name="_Fuel Prices 4-14_PCA 9 -  Exhibit D April 2010 (3) 2 2_Sheet3" xfId="8752"/>
    <cellStyle name="_Fuel Prices 4-14_PCA 9 -  Exhibit D April 2010 (3) 2 3" xfId="8753"/>
    <cellStyle name="_Fuel Prices 4-14_PCA 9 -  Exhibit D April 2010 (3) 2 3_Sheet3" xfId="8754"/>
    <cellStyle name="_Fuel Prices 4-14_PCA 9 -  Exhibit D April 2010 (3) 2_Sheet3" xfId="8755"/>
    <cellStyle name="_Fuel Prices 4-14_PCA 9 -  Exhibit D April 2010 (3) 3" xfId="8756"/>
    <cellStyle name="_Fuel Prices 4-14_PCA 9 -  Exhibit D April 2010 (3) 3 2" xfId="8757"/>
    <cellStyle name="_Fuel Prices 4-14_PCA 9 -  Exhibit D April 2010 (3) 3 2_Sheet3" xfId="8758"/>
    <cellStyle name="_Fuel Prices 4-14_PCA 9 -  Exhibit D April 2010 (3) 3_Sheet3" xfId="8759"/>
    <cellStyle name="_Fuel Prices 4-14_PCA 9 -  Exhibit D April 2010 (3) 4" xfId="8760"/>
    <cellStyle name="_Fuel Prices 4-14_PCA 9 -  Exhibit D April 2010 (3) 4_Sheet3" xfId="8761"/>
    <cellStyle name="_Fuel Prices 4-14_PCA 9 -  Exhibit D April 2010 (3)_DEM-WP(C) ENERG10C--ctn Mid-C_042010 2010GRC" xfId="8762"/>
    <cellStyle name="_Fuel Prices 4-14_PCA 9 -  Exhibit D April 2010 (3)_DEM-WP(C) ENERG10C--ctn Mid-C_042010 2010GRC 2" xfId="8763"/>
    <cellStyle name="_Fuel Prices 4-14_PCA 9 -  Exhibit D April 2010 (3)_DEM-WP(C) ENERG10C--ctn Mid-C_042010 2010GRC 2_Sheet3" xfId="8764"/>
    <cellStyle name="_Fuel Prices 4-14_PCA 9 -  Exhibit D April 2010 (3)_DEM-WP(C) ENERG10C--ctn Mid-C_042010 2010GRC_Sheet3" xfId="8765"/>
    <cellStyle name="_Fuel Prices 4-14_PCA 9 -  Exhibit D April 2010 (3)_Sheet3" xfId="8766"/>
    <cellStyle name="_Fuel Prices 4-14_PCA 9 -  Exhibit D April 2010 2" xfId="8767"/>
    <cellStyle name="_Fuel Prices 4-14_PCA 9 -  Exhibit D April 2010 2 2" xfId="8768"/>
    <cellStyle name="_Fuel Prices 4-14_PCA 9 -  Exhibit D April 2010 2 2_Sheet3" xfId="8769"/>
    <cellStyle name="_Fuel Prices 4-14_PCA 9 -  Exhibit D April 2010 2_Sheet3" xfId="8770"/>
    <cellStyle name="_Fuel Prices 4-14_PCA 9 -  Exhibit D April 2010 3" xfId="8771"/>
    <cellStyle name="_Fuel Prices 4-14_PCA 9 -  Exhibit D April 2010 3 2" xfId="8772"/>
    <cellStyle name="_Fuel Prices 4-14_PCA 9 -  Exhibit D April 2010 3 2_Sheet3" xfId="8773"/>
    <cellStyle name="_Fuel Prices 4-14_PCA 9 -  Exhibit D April 2010 3_Sheet3" xfId="8774"/>
    <cellStyle name="_Fuel Prices 4-14_PCA 9 -  Exhibit D April 2010 4" xfId="8775"/>
    <cellStyle name="_Fuel Prices 4-14_PCA 9 -  Exhibit D April 2010 4 2" xfId="8776"/>
    <cellStyle name="_Fuel Prices 4-14_PCA 9 -  Exhibit D April 2010 4 2_Sheet3" xfId="8777"/>
    <cellStyle name="_Fuel Prices 4-14_PCA 9 -  Exhibit D April 2010 4_Sheet3" xfId="8778"/>
    <cellStyle name="_Fuel Prices 4-14_PCA 9 -  Exhibit D April 2010 5" xfId="8779"/>
    <cellStyle name="_Fuel Prices 4-14_PCA 9 -  Exhibit D April 2010 5 2" xfId="8780"/>
    <cellStyle name="_Fuel Prices 4-14_PCA 9 -  Exhibit D April 2010 5 2_Sheet3" xfId="8781"/>
    <cellStyle name="_Fuel Prices 4-14_PCA 9 -  Exhibit D April 2010 5_Sheet3" xfId="8782"/>
    <cellStyle name="_Fuel Prices 4-14_PCA 9 -  Exhibit D April 2010 6" xfId="8783"/>
    <cellStyle name="_Fuel Prices 4-14_PCA 9 -  Exhibit D April 2010 6 2" xfId="8784"/>
    <cellStyle name="_Fuel Prices 4-14_PCA 9 -  Exhibit D April 2010 6 2_Sheet3" xfId="8785"/>
    <cellStyle name="_Fuel Prices 4-14_PCA 9 -  Exhibit D April 2010 6_Sheet3" xfId="8786"/>
    <cellStyle name="_Fuel Prices 4-14_PCA 9 -  Exhibit D April 2010 7" xfId="8787"/>
    <cellStyle name="_Fuel Prices 4-14_PCA 9 -  Exhibit D April 2010 7_Sheet3" xfId="8788"/>
    <cellStyle name="_Fuel Prices 4-14_PCA 9 -  Exhibit D April 2010_Sheet3" xfId="8789"/>
    <cellStyle name="_Fuel Prices 4-14_PCA 9 -  Exhibit D Nov 2010" xfId="8790"/>
    <cellStyle name="_Fuel Prices 4-14_PCA 9 -  Exhibit D Nov 2010 2" xfId="8791"/>
    <cellStyle name="_Fuel Prices 4-14_PCA 9 -  Exhibit D Nov 2010 2 2" xfId="8792"/>
    <cellStyle name="_Fuel Prices 4-14_PCA 9 -  Exhibit D Nov 2010 2 2_Sheet3" xfId="8793"/>
    <cellStyle name="_Fuel Prices 4-14_PCA 9 -  Exhibit D Nov 2010 2_Sheet3" xfId="8794"/>
    <cellStyle name="_Fuel Prices 4-14_PCA 9 -  Exhibit D Nov 2010 3" xfId="8795"/>
    <cellStyle name="_Fuel Prices 4-14_PCA 9 -  Exhibit D Nov 2010 3_Sheet3" xfId="8796"/>
    <cellStyle name="_Fuel Prices 4-14_PCA 9 -  Exhibit D Nov 2010_Sheet3" xfId="8797"/>
    <cellStyle name="_Fuel Prices 4-14_PCA 9 - Exhibit D at August 2010" xfId="8798"/>
    <cellStyle name="_Fuel Prices 4-14_PCA 9 - Exhibit D at August 2010 2" xfId="8799"/>
    <cellStyle name="_Fuel Prices 4-14_PCA 9 - Exhibit D at August 2010 2 2" xfId="8800"/>
    <cellStyle name="_Fuel Prices 4-14_PCA 9 - Exhibit D at August 2010 2 2_Sheet3" xfId="8801"/>
    <cellStyle name="_Fuel Prices 4-14_PCA 9 - Exhibit D at August 2010 2_Sheet3" xfId="8802"/>
    <cellStyle name="_Fuel Prices 4-14_PCA 9 - Exhibit D at August 2010 3" xfId="8803"/>
    <cellStyle name="_Fuel Prices 4-14_PCA 9 - Exhibit D at August 2010 3_Sheet3" xfId="8804"/>
    <cellStyle name="_Fuel Prices 4-14_PCA 9 - Exhibit D at August 2010_Sheet3" xfId="8805"/>
    <cellStyle name="_Fuel Prices 4-14_PCA 9 - Exhibit D June 2010 GRC" xfId="8806"/>
    <cellStyle name="_Fuel Prices 4-14_PCA 9 - Exhibit D June 2010 GRC 2" xfId="8807"/>
    <cellStyle name="_Fuel Prices 4-14_PCA 9 - Exhibit D June 2010 GRC 2 2" xfId="8808"/>
    <cellStyle name="_Fuel Prices 4-14_PCA 9 - Exhibit D June 2010 GRC 2 2_Sheet3" xfId="8809"/>
    <cellStyle name="_Fuel Prices 4-14_PCA 9 - Exhibit D June 2010 GRC 2_Sheet3" xfId="8810"/>
    <cellStyle name="_Fuel Prices 4-14_PCA 9 - Exhibit D June 2010 GRC 3" xfId="8811"/>
    <cellStyle name="_Fuel Prices 4-14_PCA 9 - Exhibit D June 2010 GRC 3_Sheet3" xfId="8812"/>
    <cellStyle name="_Fuel Prices 4-14_PCA 9 - Exhibit D June 2010 GRC_Sheet3" xfId="8813"/>
    <cellStyle name="_Fuel Prices 4-14_Power Costs - Comparison bx Rbtl-Staff-Jt-PC" xfId="8814"/>
    <cellStyle name="_Fuel Prices 4-14_Power Costs - Comparison bx Rbtl-Staff-Jt-PC 2" xfId="8815"/>
    <cellStyle name="_Fuel Prices 4-14_Power Costs - Comparison bx Rbtl-Staff-Jt-PC 2 2" xfId="8816"/>
    <cellStyle name="_Fuel Prices 4-14_Power Costs - Comparison bx Rbtl-Staff-Jt-PC 2 2 2" xfId="8817"/>
    <cellStyle name="_Fuel Prices 4-14_Power Costs - Comparison bx Rbtl-Staff-Jt-PC 2 2 2_Sheet3" xfId="8818"/>
    <cellStyle name="_Fuel Prices 4-14_Power Costs - Comparison bx Rbtl-Staff-Jt-PC 2 2_Sheet3" xfId="8819"/>
    <cellStyle name="_Fuel Prices 4-14_Power Costs - Comparison bx Rbtl-Staff-Jt-PC 2 3" xfId="8820"/>
    <cellStyle name="_Fuel Prices 4-14_Power Costs - Comparison bx Rbtl-Staff-Jt-PC 2 3_Sheet3" xfId="8821"/>
    <cellStyle name="_Fuel Prices 4-14_Power Costs - Comparison bx Rbtl-Staff-Jt-PC 2_Sheet3" xfId="8822"/>
    <cellStyle name="_Fuel Prices 4-14_Power Costs - Comparison bx Rbtl-Staff-Jt-PC 3" xfId="8823"/>
    <cellStyle name="_Fuel Prices 4-14_Power Costs - Comparison bx Rbtl-Staff-Jt-PC 3 2" xfId="8824"/>
    <cellStyle name="_Fuel Prices 4-14_Power Costs - Comparison bx Rbtl-Staff-Jt-PC 3 2_Sheet3" xfId="8825"/>
    <cellStyle name="_Fuel Prices 4-14_Power Costs - Comparison bx Rbtl-Staff-Jt-PC 3_Sheet3" xfId="8826"/>
    <cellStyle name="_Fuel Prices 4-14_Power Costs - Comparison bx Rbtl-Staff-Jt-PC 4" xfId="8827"/>
    <cellStyle name="_Fuel Prices 4-14_Power Costs - Comparison bx Rbtl-Staff-Jt-PC 4_Sheet3" xfId="8828"/>
    <cellStyle name="_Fuel Prices 4-14_Power Costs - Comparison bx Rbtl-Staff-Jt-PC_Adj Bench DR 3 for Initial Briefs (Electric)" xfId="8829"/>
    <cellStyle name="_Fuel Prices 4-14_Power Costs - Comparison bx Rbtl-Staff-Jt-PC_Adj Bench DR 3 for Initial Briefs (Electric) 2" xfId="8830"/>
    <cellStyle name="_Fuel Prices 4-14_Power Costs - Comparison bx Rbtl-Staff-Jt-PC_Adj Bench DR 3 for Initial Briefs (Electric) 2 2" xfId="8831"/>
    <cellStyle name="_Fuel Prices 4-14_Power Costs - Comparison bx Rbtl-Staff-Jt-PC_Adj Bench DR 3 for Initial Briefs (Electric) 2 2 2" xfId="8832"/>
    <cellStyle name="_Fuel Prices 4-14_Power Costs - Comparison bx Rbtl-Staff-Jt-PC_Adj Bench DR 3 for Initial Briefs (Electric) 2 2 2_Sheet3" xfId="8833"/>
    <cellStyle name="_Fuel Prices 4-14_Power Costs - Comparison bx Rbtl-Staff-Jt-PC_Adj Bench DR 3 for Initial Briefs (Electric) 2 2_Sheet3" xfId="8834"/>
    <cellStyle name="_Fuel Prices 4-14_Power Costs - Comparison bx Rbtl-Staff-Jt-PC_Adj Bench DR 3 for Initial Briefs (Electric) 2 3" xfId="8835"/>
    <cellStyle name="_Fuel Prices 4-14_Power Costs - Comparison bx Rbtl-Staff-Jt-PC_Adj Bench DR 3 for Initial Briefs (Electric) 2 3_Sheet3" xfId="8836"/>
    <cellStyle name="_Fuel Prices 4-14_Power Costs - Comparison bx Rbtl-Staff-Jt-PC_Adj Bench DR 3 for Initial Briefs (Electric) 2_Sheet3" xfId="8837"/>
    <cellStyle name="_Fuel Prices 4-14_Power Costs - Comparison bx Rbtl-Staff-Jt-PC_Adj Bench DR 3 for Initial Briefs (Electric) 3" xfId="8838"/>
    <cellStyle name="_Fuel Prices 4-14_Power Costs - Comparison bx Rbtl-Staff-Jt-PC_Adj Bench DR 3 for Initial Briefs (Electric) 3 2" xfId="8839"/>
    <cellStyle name="_Fuel Prices 4-14_Power Costs - Comparison bx Rbtl-Staff-Jt-PC_Adj Bench DR 3 for Initial Briefs (Electric) 3 2_Sheet3" xfId="8840"/>
    <cellStyle name="_Fuel Prices 4-14_Power Costs - Comparison bx Rbtl-Staff-Jt-PC_Adj Bench DR 3 for Initial Briefs (Electric) 3_Sheet3" xfId="8841"/>
    <cellStyle name="_Fuel Prices 4-14_Power Costs - Comparison bx Rbtl-Staff-Jt-PC_Adj Bench DR 3 for Initial Briefs (Electric) 4" xfId="8842"/>
    <cellStyle name="_Fuel Prices 4-14_Power Costs - Comparison bx Rbtl-Staff-Jt-PC_Adj Bench DR 3 for Initial Briefs (Electric) 4_Sheet3" xfId="8843"/>
    <cellStyle name="_Fuel Prices 4-14_Power Costs - Comparison bx Rbtl-Staff-Jt-PC_Adj Bench DR 3 for Initial Briefs (Electric)_DEM-WP(C) ENERG10C--ctn Mid-C_042010 2010GRC" xfId="8844"/>
    <cellStyle name="_Fuel Prices 4-14_Power Costs - Comparison bx Rbtl-Staff-Jt-PC_Adj Bench DR 3 for Initial Briefs (Electric)_DEM-WP(C) ENERG10C--ctn Mid-C_042010 2010GRC 2" xfId="8845"/>
    <cellStyle name="_Fuel Prices 4-14_Power Costs - Comparison bx Rbtl-Staff-Jt-PC_Adj Bench DR 3 for Initial Briefs (Electric)_DEM-WP(C) ENERG10C--ctn Mid-C_042010 2010GRC 2_Sheet3" xfId="8846"/>
    <cellStyle name="_Fuel Prices 4-14_Power Costs - Comparison bx Rbtl-Staff-Jt-PC_Adj Bench DR 3 for Initial Briefs (Electric)_DEM-WP(C) ENERG10C--ctn Mid-C_042010 2010GRC_Sheet3" xfId="8847"/>
    <cellStyle name="_Fuel Prices 4-14_Power Costs - Comparison bx Rbtl-Staff-Jt-PC_Adj Bench DR 3 for Initial Briefs (Electric)_Sheet3" xfId="8848"/>
    <cellStyle name="_Fuel Prices 4-14_Power Costs - Comparison bx Rbtl-Staff-Jt-PC_DEM-WP(C) ENERG10C--ctn Mid-C_042010 2010GRC" xfId="8849"/>
    <cellStyle name="_Fuel Prices 4-14_Power Costs - Comparison bx Rbtl-Staff-Jt-PC_DEM-WP(C) ENERG10C--ctn Mid-C_042010 2010GRC 2" xfId="8850"/>
    <cellStyle name="_Fuel Prices 4-14_Power Costs - Comparison bx Rbtl-Staff-Jt-PC_DEM-WP(C) ENERG10C--ctn Mid-C_042010 2010GRC 2_Sheet3" xfId="8851"/>
    <cellStyle name="_Fuel Prices 4-14_Power Costs - Comparison bx Rbtl-Staff-Jt-PC_DEM-WP(C) ENERG10C--ctn Mid-C_042010 2010GRC_Sheet3" xfId="8852"/>
    <cellStyle name="_Fuel Prices 4-14_Power Costs - Comparison bx Rbtl-Staff-Jt-PC_Electric Rev Req Model (2009 GRC) Rebuttal" xfId="8853"/>
    <cellStyle name="_Fuel Prices 4-14_Power Costs - Comparison bx Rbtl-Staff-Jt-PC_Electric Rev Req Model (2009 GRC) Rebuttal 2" xfId="8854"/>
    <cellStyle name="_Fuel Prices 4-14_Power Costs - Comparison bx Rbtl-Staff-Jt-PC_Electric Rev Req Model (2009 GRC) Rebuttal 2 2" xfId="8855"/>
    <cellStyle name="_Fuel Prices 4-14_Power Costs - Comparison bx Rbtl-Staff-Jt-PC_Electric Rev Req Model (2009 GRC) Rebuttal 2 2_Sheet3" xfId="8856"/>
    <cellStyle name="_Fuel Prices 4-14_Power Costs - Comparison bx Rbtl-Staff-Jt-PC_Electric Rev Req Model (2009 GRC) Rebuttal 2_Sheet3" xfId="8857"/>
    <cellStyle name="_Fuel Prices 4-14_Power Costs - Comparison bx Rbtl-Staff-Jt-PC_Electric Rev Req Model (2009 GRC) Rebuttal 3" xfId="8858"/>
    <cellStyle name="_Fuel Prices 4-14_Power Costs - Comparison bx Rbtl-Staff-Jt-PC_Electric Rev Req Model (2009 GRC) Rebuttal 3_Sheet3" xfId="8859"/>
    <cellStyle name="_Fuel Prices 4-14_Power Costs - Comparison bx Rbtl-Staff-Jt-PC_Electric Rev Req Model (2009 GRC) Rebuttal REmoval of New  WH Solar AdjustMI" xfId="8860"/>
    <cellStyle name="_Fuel Prices 4-14_Power Costs - Comparison bx Rbtl-Staff-Jt-PC_Electric Rev Req Model (2009 GRC) Rebuttal REmoval of New  WH Solar AdjustMI 2" xfId="8861"/>
    <cellStyle name="_Fuel Prices 4-14_Power Costs - Comparison bx Rbtl-Staff-Jt-PC_Electric Rev Req Model (2009 GRC) Rebuttal REmoval of New  WH Solar AdjustMI 2 2" xfId="8862"/>
    <cellStyle name="_Fuel Prices 4-14_Power Costs - Comparison bx Rbtl-Staff-Jt-PC_Electric Rev Req Model (2009 GRC) Rebuttal REmoval of New  WH Solar AdjustMI 2 2 2" xfId="8863"/>
    <cellStyle name="_Fuel Prices 4-14_Power Costs - Comparison bx Rbtl-Staff-Jt-PC_Electric Rev Req Model (2009 GRC) Rebuttal REmoval of New  WH Solar AdjustMI 2 2 2_Sheet3" xfId="8864"/>
    <cellStyle name="_Fuel Prices 4-14_Power Costs - Comparison bx Rbtl-Staff-Jt-PC_Electric Rev Req Model (2009 GRC) Rebuttal REmoval of New  WH Solar AdjustMI 2 2_Sheet3" xfId="8865"/>
    <cellStyle name="_Fuel Prices 4-14_Power Costs - Comparison bx Rbtl-Staff-Jt-PC_Electric Rev Req Model (2009 GRC) Rebuttal REmoval of New  WH Solar AdjustMI 2 3" xfId="8866"/>
    <cellStyle name="_Fuel Prices 4-14_Power Costs - Comparison bx Rbtl-Staff-Jt-PC_Electric Rev Req Model (2009 GRC) Rebuttal REmoval of New  WH Solar AdjustMI 2 3_Sheet3" xfId="8867"/>
    <cellStyle name="_Fuel Prices 4-14_Power Costs - Comparison bx Rbtl-Staff-Jt-PC_Electric Rev Req Model (2009 GRC) Rebuttal REmoval of New  WH Solar AdjustMI 2_Sheet3" xfId="8868"/>
    <cellStyle name="_Fuel Prices 4-14_Power Costs - Comparison bx Rbtl-Staff-Jt-PC_Electric Rev Req Model (2009 GRC) Rebuttal REmoval of New  WH Solar AdjustMI 3" xfId="8869"/>
    <cellStyle name="_Fuel Prices 4-14_Power Costs - Comparison bx Rbtl-Staff-Jt-PC_Electric Rev Req Model (2009 GRC) Rebuttal REmoval of New  WH Solar AdjustMI 3 2" xfId="8870"/>
    <cellStyle name="_Fuel Prices 4-14_Power Costs - Comparison bx Rbtl-Staff-Jt-PC_Electric Rev Req Model (2009 GRC) Rebuttal REmoval of New  WH Solar AdjustMI 3 2_Sheet3" xfId="8871"/>
    <cellStyle name="_Fuel Prices 4-14_Power Costs - Comparison bx Rbtl-Staff-Jt-PC_Electric Rev Req Model (2009 GRC) Rebuttal REmoval of New  WH Solar AdjustMI 3_Sheet3" xfId="8872"/>
    <cellStyle name="_Fuel Prices 4-14_Power Costs - Comparison bx Rbtl-Staff-Jt-PC_Electric Rev Req Model (2009 GRC) Rebuttal REmoval of New  WH Solar AdjustMI 4" xfId="8873"/>
    <cellStyle name="_Fuel Prices 4-14_Power Costs - Comparison bx Rbtl-Staff-Jt-PC_Electric Rev Req Model (2009 GRC) Rebuttal REmoval of New  WH Solar AdjustMI 4_Sheet3" xfId="8874"/>
    <cellStyle name="_Fuel Prices 4-14_Power Costs - Comparison bx Rbtl-Staff-Jt-PC_Electric Rev Req Model (2009 GRC) Rebuttal REmoval of New  WH Solar AdjustMI_DEM-WP(C) ENERG10C--ctn Mid-C_042010 2010GRC" xfId="8875"/>
    <cellStyle name="_Fuel Prices 4-14_Power Costs - Comparison bx Rbtl-Staff-Jt-PC_Electric Rev Req Model (2009 GRC) Rebuttal REmoval of New  WH Solar AdjustMI_DEM-WP(C) ENERG10C--ctn Mid-C_042010 2010GRC 2" xfId="8876"/>
    <cellStyle name="_Fuel Prices 4-14_Power Costs - Comparison bx Rbtl-Staff-Jt-PC_Electric Rev Req Model (2009 GRC) Rebuttal REmoval of New  WH Solar AdjustMI_DEM-WP(C) ENERG10C--ctn Mid-C_042010 2010GRC 2_Sheet3" xfId="8877"/>
    <cellStyle name="_Fuel Prices 4-14_Power Costs - Comparison bx Rbtl-Staff-Jt-PC_Electric Rev Req Model (2009 GRC) Rebuttal REmoval of New  WH Solar AdjustMI_DEM-WP(C) ENERG10C--ctn Mid-C_042010 2010GRC_Sheet3" xfId="8878"/>
    <cellStyle name="_Fuel Prices 4-14_Power Costs - Comparison bx Rbtl-Staff-Jt-PC_Electric Rev Req Model (2009 GRC) Rebuttal REmoval of New  WH Solar AdjustMI_Sheet3" xfId="8879"/>
    <cellStyle name="_Fuel Prices 4-14_Power Costs - Comparison bx Rbtl-Staff-Jt-PC_Electric Rev Req Model (2009 GRC) Rebuttal_Sheet3" xfId="8880"/>
    <cellStyle name="_Fuel Prices 4-14_Power Costs - Comparison bx Rbtl-Staff-Jt-PC_Electric Rev Req Model (2009 GRC) Revised 01-18-2010" xfId="8881"/>
    <cellStyle name="_Fuel Prices 4-14_Power Costs - Comparison bx Rbtl-Staff-Jt-PC_Electric Rev Req Model (2009 GRC) Revised 01-18-2010 2" xfId="8882"/>
    <cellStyle name="_Fuel Prices 4-14_Power Costs - Comparison bx Rbtl-Staff-Jt-PC_Electric Rev Req Model (2009 GRC) Revised 01-18-2010 2 2" xfId="8883"/>
    <cellStyle name="_Fuel Prices 4-14_Power Costs - Comparison bx Rbtl-Staff-Jt-PC_Electric Rev Req Model (2009 GRC) Revised 01-18-2010 2 2 2" xfId="8884"/>
    <cellStyle name="_Fuel Prices 4-14_Power Costs - Comparison bx Rbtl-Staff-Jt-PC_Electric Rev Req Model (2009 GRC) Revised 01-18-2010 2 2 2_Sheet3" xfId="8885"/>
    <cellStyle name="_Fuel Prices 4-14_Power Costs - Comparison bx Rbtl-Staff-Jt-PC_Electric Rev Req Model (2009 GRC) Revised 01-18-2010 2 2_Sheet3" xfId="8886"/>
    <cellStyle name="_Fuel Prices 4-14_Power Costs - Comparison bx Rbtl-Staff-Jt-PC_Electric Rev Req Model (2009 GRC) Revised 01-18-2010 2 3" xfId="8887"/>
    <cellStyle name="_Fuel Prices 4-14_Power Costs - Comparison bx Rbtl-Staff-Jt-PC_Electric Rev Req Model (2009 GRC) Revised 01-18-2010 2 3_Sheet3" xfId="8888"/>
    <cellStyle name="_Fuel Prices 4-14_Power Costs - Comparison bx Rbtl-Staff-Jt-PC_Electric Rev Req Model (2009 GRC) Revised 01-18-2010 2_Sheet3" xfId="8889"/>
    <cellStyle name="_Fuel Prices 4-14_Power Costs - Comparison bx Rbtl-Staff-Jt-PC_Electric Rev Req Model (2009 GRC) Revised 01-18-2010 3" xfId="8890"/>
    <cellStyle name="_Fuel Prices 4-14_Power Costs - Comparison bx Rbtl-Staff-Jt-PC_Electric Rev Req Model (2009 GRC) Revised 01-18-2010 3 2" xfId="8891"/>
    <cellStyle name="_Fuel Prices 4-14_Power Costs - Comparison bx Rbtl-Staff-Jt-PC_Electric Rev Req Model (2009 GRC) Revised 01-18-2010 3 2_Sheet3" xfId="8892"/>
    <cellStyle name="_Fuel Prices 4-14_Power Costs - Comparison bx Rbtl-Staff-Jt-PC_Electric Rev Req Model (2009 GRC) Revised 01-18-2010 3_Sheet3" xfId="8893"/>
    <cellStyle name="_Fuel Prices 4-14_Power Costs - Comparison bx Rbtl-Staff-Jt-PC_Electric Rev Req Model (2009 GRC) Revised 01-18-2010 4" xfId="8894"/>
    <cellStyle name="_Fuel Prices 4-14_Power Costs - Comparison bx Rbtl-Staff-Jt-PC_Electric Rev Req Model (2009 GRC) Revised 01-18-2010 4_Sheet3" xfId="8895"/>
    <cellStyle name="_Fuel Prices 4-14_Power Costs - Comparison bx Rbtl-Staff-Jt-PC_Electric Rev Req Model (2009 GRC) Revised 01-18-2010_DEM-WP(C) ENERG10C--ctn Mid-C_042010 2010GRC" xfId="8896"/>
    <cellStyle name="_Fuel Prices 4-14_Power Costs - Comparison bx Rbtl-Staff-Jt-PC_Electric Rev Req Model (2009 GRC) Revised 01-18-2010_DEM-WP(C) ENERG10C--ctn Mid-C_042010 2010GRC 2" xfId="8897"/>
    <cellStyle name="_Fuel Prices 4-14_Power Costs - Comparison bx Rbtl-Staff-Jt-PC_Electric Rev Req Model (2009 GRC) Revised 01-18-2010_DEM-WP(C) ENERG10C--ctn Mid-C_042010 2010GRC 2_Sheet3" xfId="8898"/>
    <cellStyle name="_Fuel Prices 4-14_Power Costs - Comparison bx Rbtl-Staff-Jt-PC_Electric Rev Req Model (2009 GRC) Revised 01-18-2010_DEM-WP(C) ENERG10C--ctn Mid-C_042010 2010GRC_Sheet3" xfId="8899"/>
    <cellStyle name="_Fuel Prices 4-14_Power Costs - Comparison bx Rbtl-Staff-Jt-PC_Electric Rev Req Model (2009 GRC) Revised 01-18-2010_Sheet3" xfId="8900"/>
    <cellStyle name="_Fuel Prices 4-14_Power Costs - Comparison bx Rbtl-Staff-Jt-PC_Final Order Electric EXHIBIT A-1" xfId="8901"/>
    <cellStyle name="_Fuel Prices 4-14_Power Costs - Comparison bx Rbtl-Staff-Jt-PC_Final Order Electric EXHIBIT A-1 2" xfId="8902"/>
    <cellStyle name="_Fuel Prices 4-14_Power Costs - Comparison bx Rbtl-Staff-Jt-PC_Final Order Electric EXHIBIT A-1 2 2" xfId="8903"/>
    <cellStyle name="_Fuel Prices 4-14_Power Costs - Comparison bx Rbtl-Staff-Jt-PC_Final Order Electric EXHIBIT A-1 2 2_Sheet3" xfId="8904"/>
    <cellStyle name="_Fuel Prices 4-14_Power Costs - Comparison bx Rbtl-Staff-Jt-PC_Final Order Electric EXHIBIT A-1 2_Sheet3" xfId="8905"/>
    <cellStyle name="_Fuel Prices 4-14_Power Costs - Comparison bx Rbtl-Staff-Jt-PC_Final Order Electric EXHIBIT A-1 3" xfId="8906"/>
    <cellStyle name="_Fuel Prices 4-14_Power Costs - Comparison bx Rbtl-Staff-Jt-PC_Final Order Electric EXHIBIT A-1 3_Sheet3" xfId="8907"/>
    <cellStyle name="_Fuel Prices 4-14_Power Costs - Comparison bx Rbtl-Staff-Jt-PC_Final Order Electric EXHIBIT A-1_Sheet3" xfId="8908"/>
    <cellStyle name="_Fuel Prices 4-14_Power Costs - Comparison bx Rbtl-Staff-Jt-PC_Sheet3" xfId="8909"/>
    <cellStyle name="_Fuel Prices 4-14_Rebuttal Power Costs" xfId="8910"/>
    <cellStyle name="_Fuel Prices 4-14_Rebuttal Power Costs 2" xfId="8911"/>
    <cellStyle name="_Fuel Prices 4-14_Rebuttal Power Costs 2 2" xfId="8912"/>
    <cellStyle name="_Fuel Prices 4-14_Rebuttal Power Costs 2 2 2" xfId="8913"/>
    <cellStyle name="_Fuel Prices 4-14_Rebuttal Power Costs 2 2 2_Sheet3" xfId="8914"/>
    <cellStyle name="_Fuel Prices 4-14_Rebuttal Power Costs 2 2_Sheet3" xfId="8915"/>
    <cellStyle name="_Fuel Prices 4-14_Rebuttal Power Costs 2 3" xfId="8916"/>
    <cellStyle name="_Fuel Prices 4-14_Rebuttal Power Costs 2 3_Sheet3" xfId="8917"/>
    <cellStyle name="_Fuel Prices 4-14_Rebuttal Power Costs 2_Sheet3" xfId="8918"/>
    <cellStyle name="_Fuel Prices 4-14_Rebuttal Power Costs 3" xfId="8919"/>
    <cellStyle name="_Fuel Prices 4-14_Rebuttal Power Costs 3 2" xfId="8920"/>
    <cellStyle name="_Fuel Prices 4-14_Rebuttal Power Costs 3 2_Sheet3" xfId="8921"/>
    <cellStyle name="_Fuel Prices 4-14_Rebuttal Power Costs 3_Sheet3" xfId="8922"/>
    <cellStyle name="_Fuel Prices 4-14_Rebuttal Power Costs 4" xfId="8923"/>
    <cellStyle name="_Fuel Prices 4-14_Rebuttal Power Costs 4_Sheet3" xfId="8924"/>
    <cellStyle name="_Fuel Prices 4-14_Rebuttal Power Costs_Adj Bench DR 3 for Initial Briefs (Electric)" xfId="8925"/>
    <cellStyle name="_Fuel Prices 4-14_Rebuttal Power Costs_Adj Bench DR 3 for Initial Briefs (Electric) 2" xfId="8926"/>
    <cellStyle name="_Fuel Prices 4-14_Rebuttal Power Costs_Adj Bench DR 3 for Initial Briefs (Electric) 2 2" xfId="8927"/>
    <cellStyle name="_Fuel Prices 4-14_Rebuttal Power Costs_Adj Bench DR 3 for Initial Briefs (Electric) 2 2 2" xfId="8928"/>
    <cellStyle name="_Fuel Prices 4-14_Rebuttal Power Costs_Adj Bench DR 3 for Initial Briefs (Electric) 2 2 2_Sheet3" xfId="8929"/>
    <cellStyle name="_Fuel Prices 4-14_Rebuttal Power Costs_Adj Bench DR 3 for Initial Briefs (Electric) 2 2_Sheet3" xfId="8930"/>
    <cellStyle name="_Fuel Prices 4-14_Rebuttal Power Costs_Adj Bench DR 3 for Initial Briefs (Electric) 2 3" xfId="8931"/>
    <cellStyle name="_Fuel Prices 4-14_Rebuttal Power Costs_Adj Bench DR 3 for Initial Briefs (Electric) 2 3_Sheet3" xfId="8932"/>
    <cellStyle name="_Fuel Prices 4-14_Rebuttal Power Costs_Adj Bench DR 3 for Initial Briefs (Electric) 2_Sheet3" xfId="8933"/>
    <cellStyle name="_Fuel Prices 4-14_Rebuttal Power Costs_Adj Bench DR 3 for Initial Briefs (Electric) 3" xfId="8934"/>
    <cellStyle name="_Fuel Prices 4-14_Rebuttal Power Costs_Adj Bench DR 3 for Initial Briefs (Electric) 3 2" xfId="8935"/>
    <cellStyle name="_Fuel Prices 4-14_Rebuttal Power Costs_Adj Bench DR 3 for Initial Briefs (Electric) 3 2_Sheet3" xfId="8936"/>
    <cellStyle name="_Fuel Prices 4-14_Rebuttal Power Costs_Adj Bench DR 3 for Initial Briefs (Electric) 3_Sheet3" xfId="8937"/>
    <cellStyle name="_Fuel Prices 4-14_Rebuttal Power Costs_Adj Bench DR 3 for Initial Briefs (Electric) 4" xfId="8938"/>
    <cellStyle name="_Fuel Prices 4-14_Rebuttal Power Costs_Adj Bench DR 3 for Initial Briefs (Electric) 4_Sheet3" xfId="8939"/>
    <cellStyle name="_Fuel Prices 4-14_Rebuttal Power Costs_Adj Bench DR 3 for Initial Briefs (Electric)_DEM-WP(C) ENERG10C--ctn Mid-C_042010 2010GRC" xfId="8940"/>
    <cellStyle name="_Fuel Prices 4-14_Rebuttal Power Costs_Adj Bench DR 3 for Initial Briefs (Electric)_DEM-WP(C) ENERG10C--ctn Mid-C_042010 2010GRC 2" xfId="8941"/>
    <cellStyle name="_Fuel Prices 4-14_Rebuttal Power Costs_Adj Bench DR 3 for Initial Briefs (Electric)_DEM-WP(C) ENERG10C--ctn Mid-C_042010 2010GRC 2_Sheet3" xfId="8942"/>
    <cellStyle name="_Fuel Prices 4-14_Rebuttal Power Costs_Adj Bench DR 3 for Initial Briefs (Electric)_DEM-WP(C) ENERG10C--ctn Mid-C_042010 2010GRC_Sheet3" xfId="8943"/>
    <cellStyle name="_Fuel Prices 4-14_Rebuttal Power Costs_Adj Bench DR 3 for Initial Briefs (Electric)_Sheet3" xfId="8944"/>
    <cellStyle name="_Fuel Prices 4-14_Rebuttal Power Costs_DEM-WP(C) ENERG10C--ctn Mid-C_042010 2010GRC" xfId="8945"/>
    <cellStyle name="_Fuel Prices 4-14_Rebuttal Power Costs_DEM-WP(C) ENERG10C--ctn Mid-C_042010 2010GRC 2" xfId="8946"/>
    <cellStyle name="_Fuel Prices 4-14_Rebuttal Power Costs_DEM-WP(C) ENERG10C--ctn Mid-C_042010 2010GRC 2_Sheet3" xfId="8947"/>
    <cellStyle name="_Fuel Prices 4-14_Rebuttal Power Costs_DEM-WP(C) ENERG10C--ctn Mid-C_042010 2010GRC_Sheet3" xfId="8948"/>
    <cellStyle name="_Fuel Prices 4-14_Rebuttal Power Costs_Electric Rev Req Model (2009 GRC) Rebuttal" xfId="8949"/>
    <cellStyle name="_Fuel Prices 4-14_Rebuttal Power Costs_Electric Rev Req Model (2009 GRC) Rebuttal 2" xfId="8950"/>
    <cellStyle name="_Fuel Prices 4-14_Rebuttal Power Costs_Electric Rev Req Model (2009 GRC) Rebuttal 2 2" xfId="8951"/>
    <cellStyle name="_Fuel Prices 4-14_Rebuttal Power Costs_Electric Rev Req Model (2009 GRC) Rebuttal 2 2_Sheet3" xfId="8952"/>
    <cellStyle name="_Fuel Prices 4-14_Rebuttal Power Costs_Electric Rev Req Model (2009 GRC) Rebuttal 2_Sheet3" xfId="8953"/>
    <cellStyle name="_Fuel Prices 4-14_Rebuttal Power Costs_Electric Rev Req Model (2009 GRC) Rebuttal 3" xfId="8954"/>
    <cellStyle name="_Fuel Prices 4-14_Rebuttal Power Costs_Electric Rev Req Model (2009 GRC) Rebuttal 3_Sheet3" xfId="8955"/>
    <cellStyle name="_Fuel Prices 4-14_Rebuttal Power Costs_Electric Rev Req Model (2009 GRC) Rebuttal REmoval of New  WH Solar AdjustMI" xfId="8956"/>
    <cellStyle name="_Fuel Prices 4-14_Rebuttal Power Costs_Electric Rev Req Model (2009 GRC) Rebuttal REmoval of New  WH Solar AdjustMI 2" xfId="8957"/>
    <cellStyle name="_Fuel Prices 4-14_Rebuttal Power Costs_Electric Rev Req Model (2009 GRC) Rebuttal REmoval of New  WH Solar AdjustMI 2 2" xfId="8958"/>
    <cellStyle name="_Fuel Prices 4-14_Rebuttal Power Costs_Electric Rev Req Model (2009 GRC) Rebuttal REmoval of New  WH Solar AdjustMI 2 2 2" xfId="8959"/>
    <cellStyle name="_Fuel Prices 4-14_Rebuttal Power Costs_Electric Rev Req Model (2009 GRC) Rebuttal REmoval of New  WH Solar AdjustMI 2 2 2_Sheet3" xfId="8960"/>
    <cellStyle name="_Fuel Prices 4-14_Rebuttal Power Costs_Electric Rev Req Model (2009 GRC) Rebuttal REmoval of New  WH Solar AdjustMI 2 2_Sheet3" xfId="8961"/>
    <cellStyle name="_Fuel Prices 4-14_Rebuttal Power Costs_Electric Rev Req Model (2009 GRC) Rebuttal REmoval of New  WH Solar AdjustMI 2 3" xfId="8962"/>
    <cellStyle name="_Fuel Prices 4-14_Rebuttal Power Costs_Electric Rev Req Model (2009 GRC) Rebuttal REmoval of New  WH Solar AdjustMI 2 3_Sheet3" xfId="8963"/>
    <cellStyle name="_Fuel Prices 4-14_Rebuttal Power Costs_Electric Rev Req Model (2009 GRC) Rebuttal REmoval of New  WH Solar AdjustMI 2_Sheet3" xfId="8964"/>
    <cellStyle name="_Fuel Prices 4-14_Rebuttal Power Costs_Electric Rev Req Model (2009 GRC) Rebuttal REmoval of New  WH Solar AdjustMI 3" xfId="8965"/>
    <cellStyle name="_Fuel Prices 4-14_Rebuttal Power Costs_Electric Rev Req Model (2009 GRC) Rebuttal REmoval of New  WH Solar AdjustMI 3 2" xfId="8966"/>
    <cellStyle name="_Fuel Prices 4-14_Rebuttal Power Costs_Electric Rev Req Model (2009 GRC) Rebuttal REmoval of New  WH Solar AdjustMI 3 2_Sheet3" xfId="8967"/>
    <cellStyle name="_Fuel Prices 4-14_Rebuttal Power Costs_Electric Rev Req Model (2009 GRC) Rebuttal REmoval of New  WH Solar AdjustMI 3_Sheet3" xfId="8968"/>
    <cellStyle name="_Fuel Prices 4-14_Rebuttal Power Costs_Electric Rev Req Model (2009 GRC) Rebuttal REmoval of New  WH Solar AdjustMI 4" xfId="8969"/>
    <cellStyle name="_Fuel Prices 4-14_Rebuttal Power Costs_Electric Rev Req Model (2009 GRC) Rebuttal REmoval of New  WH Solar AdjustMI 4_Sheet3" xfId="8970"/>
    <cellStyle name="_Fuel Prices 4-14_Rebuttal Power Costs_Electric Rev Req Model (2009 GRC) Rebuttal REmoval of New  WH Solar AdjustMI_DEM-WP(C) ENERG10C--ctn Mid-C_042010 2010GRC" xfId="8971"/>
    <cellStyle name="_Fuel Prices 4-14_Rebuttal Power Costs_Electric Rev Req Model (2009 GRC) Rebuttal REmoval of New  WH Solar AdjustMI_DEM-WP(C) ENERG10C--ctn Mid-C_042010 2010GRC 2" xfId="8972"/>
    <cellStyle name="_Fuel Prices 4-14_Rebuttal Power Costs_Electric Rev Req Model (2009 GRC) Rebuttal REmoval of New  WH Solar AdjustMI_DEM-WP(C) ENERG10C--ctn Mid-C_042010 2010GRC 2_Sheet3" xfId="8973"/>
    <cellStyle name="_Fuel Prices 4-14_Rebuttal Power Costs_Electric Rev Req Model (2009 GRC) Rebuttal REmoval of New  WH Solar AdjustMI_DEM-WP(C) ENERG10C--ctn Mid-C_042010 2010GRC_Sheet3" xfId="8974"/>
    <cellStyle name="_Fuel Prices 4-14_Rebuttal Power Costs_Electric Rev Req Model (2009 GRC) Rebuttal REmoval of New  WH Solar AdjustMI_Sheet3" xfId="8975"/>
    <cellStyle name="_Fuel Prices 4-14_Rebuttal Power Costs_Electric Rev Req Model (2009 GRC) Rebuttal_Sheet3" xfId="8976"/>
    <cellStyle name="_Fuel Prices 4-14_Rebuttal Power Costs_Electric Rev Req Model (2009 GRC) Revised 01-18-2010" xfId="8977"/>
    <cellStyle name="_Fuel Prices 4-14_Rebuttal Power Costs_Electric Rev Req Model (2009 GRC) Revised 01-18-2010 2" xfId="8978"/>
    <cellStyle name="_Fuel Prices 4-14_Rebuttal Power Costs_Electric Rev Req Model (2009 GRC) Revised 01-18-2010 2 2" xfId="8979"/>
    <cellStyle name="_Fuel Prices 4-14_Rebuttal Power Costs_Electric Rev Req Model (2009 GRC) Revised 01-18-2010 2 2 2" xfId="8980"/>
    <cellStyle name="_Fuel Prices 4-14_Rebuttal Power Costs_Electric Rev Req Model (2009 GRC) Revised 01-18-2010 2 2 2_Sheet3" xfId="8981"/>
    <cellStyle name="_Fuel Prices 4-14_Rebuttal Power Costs_Electric Rev Req Model (2009 GRC) Revised 01-18-2010 2 2_Sheet3" xfId="8982"/>
    <cellStyle name="_Fuel Prices 4-14_Rebuttal Power Costs_Electric Rev Req Model (2009 GRC) Revised 01-18-2010 2 3" xfId="8983"/>
    <cellStyle name="_Fuel Prices 4-14_Rebuttal Power Costs_Electric Rev Req Model (2009 GRC) Revised 01-18-2010 2 3_Sheet3" xfId="8984"/>
    <cellStyle name="_Fuel Prices 4-14_Rebuttal Power Costs_Electric Rev Req Model (2009 GRC) Revised 01-18-2010 2_Sheet3" xfId="8985"/>
    <cellStyle name="_Fuel Prices 4-14_Rebuttal Power Costs_Electric Rev Req Model (2009 GRC) Revised 01-18-2010 3" xfId="8986"/>
    <cellStyle name="_Fuel Prices 4-14_Rebuttal Power Costs_Electric Rev Req Model (2009 GRC) Revised 01-18-2010 3 2" xfId="8987"/>
    <cellStyle name="_Fuel Prices 4-14_Rebuttal Power Costs_Electric Rev Req Model (2009 GRC) Revised 01-18-2010 3 2_Sheet3" xfId="8988"/>
    <cellStyle name="_Fuel Prices 4-14_Rebuttal Power Costs_Electric Rev Req Model (2009 GRC) Revised 01-18-2010 3_Sheet3" xfId="8989"/>
    <cellStyle name="_Fuel Prices 4-14_Rebuttal Power Costs_Electric Rev Req Model (2009 GRC) Revised 01-18-2010 4" xfId="8990"/>
    <cellStyle name="_Fuel Prices 4-14_Rebuttal Power Costs_Electric Rev Req Model (2009 GRC) Revised 01-18-2010 4_Sheet3" xfId="8991"/>
    <cellStyle name="_Fuel Prices 4-14_Rebuttal Power Costs_Electric Rev Req Model (2009 GRC) Revised 01-18-2010_DEM-WP(C) ENERG10C--ctn Mid-C_042010 2010GRC" xfId="8992"/>
    <cellStyle name="_Fuel Prices 4-14_Rebuttal Power Costs_Electric Rev Req Model (2009 GRC) Revised 01-18-2010_DEM-WP(C) ENERG10C--ctn Mid-C_042010 2010GRC 2" xfId="8993"/>
    <cellStyle name="_Fuel Prices 4-14_Rebuttal Power Costs_Electric Rev Req Model (2009 GRC) Revised 01-18-2010_DEM-WP(C) ENERG10C--ctn Mid-C_042010 2010GRC 2_Sheet3" xfId="8994"/>
    <cellStyle name="_Fuel Prices 4-14_Rebuttal Power Costs_Electric Rev Req Model (2009 GRC) Revised 01-18-2010_DEM-WP(C) ENERG10C--ctn Mid-C_042010 2010GRC_Sheet3" xfId="8995"/>
    <cellStyle name="_Fuel Prices 4-14_Rebuttal Power Costs_Electric Rev Req Model (2009 GRC) Revised 01-18-2010_Sheet3" xfId="8996"/>
    <cellStyle name="_Fuel Prices 4-14_Rebuttal Power Costs_Final Order Electric EXHIBIT A-1" xfId="8997"/>
    <cellStyle name="_Fuel Prices 4-14_Rebuttal Power Costs_Final Order Electric EXHIBIT A-1 2" xfId="8998"/>
    <cellStyle name="_Fuel Prices 4-14_Rebuttal Power Costs_Final Order Electric EXHIBIT A-1 2 2" xfId="8999"/>
    <cellStyle name="_Fuel Prices 4-14_Rebuttal Power Costs_Final Order Electric EXHIBIT A-1 2 2_Sheet3" xfId="9000"/>
    <cellStyle name="_Fuel Prices 4-14_Rebuttal Power Costs_Final Order Electric EXHIBIT A-1 2_Sheet3" xfId="9001"/>
    <cellStyle name="_Fuel Prices 4-14_Rebuttal Power Costs_Final Order Electric EXHIBIT A-1 3" xfId="9002"/>
    <cellStyle name="_Fuel Prices 4-14_Rebuttal Power Costs_Final Order Electric EXHIBIT A-1 3_Sheet3" xfId="9003"/>
    <cellStyle name="_Fuel Prices 4-14_Rebuttal Power Costs_Final Order Electric EXHIBIT A-1_Sheet3" xfId="9004"/>
    <cellStyle name="_Fuel Prices 4-14_Rebuttal Power Costs_Sheet3" xfId="9005"/>
    <cellStyle name="_Fuel Prices 4-14_Sheet3" xfId="9006"/>
    <cellStyle name="_Fuel Prices 4-14_Wind Integration 10GRC" xfId="9007"/>
    <cellStyle name="_Fuel Prices 4-14_Wind Integration 10GRC 2" xfId="9008"/>
    <cellStyle name="_Fuel Prices 4-14_Wind Integration 10GRC 2 2" xfId="9009"/>
    <cellStyle name="_Fuel Prices 4-14_Wind Integration 10GRC 2 2 2" xfId="9010"/>
    <cellStyle name="_Fuel Prices 4-14_Wind Integration 10GRC 2 2 2_Sheet3" xfId="9011"/>
    <cellStyle name="_Fuel Prices 4-14_Wind Integration 10GRC 2 2_Sheet3" xfId="9012"/>
    <cellStyle name="_Fuel Prices 4-14_Wind Integration 10GRC 2 3" xfId="9013"/>
    <cellStyle name="_Fuel Prices 4-14_Wind Integration 10GRC 2 3_Sheet3" xfId="9014"/>
    <cellStyle name="_Fuel Prices 4-14_Wind Integration 10GRC 2_Sheet3" xfId="9015"/>
    <cellStyle name="_Fuel Prices 4-14_Wind Integration 10GRC 3" xfId="9016"/>
    <cellStyle name="_Fuel Prices 4-14_Wind Integration 10GRC 3 2" xfId="9017"/>
    <cellStyle name="_Fuel Prices 4-14_Wind Integration 10GRC 3 2_Sheet3" xfId="9018"/>
    <cellStyle name="_Fuel Prices 4-14_Wind Integration 10GRC 3_Sheet3" xfId="9019"/>
    <cellStyle name="_Fuel Prices 4-14_Wind Integration 10GRC 4" xfId="9020"/>
    <cellStyle name="_Fuel Prices 4-14_Wind Integration 10GRC 4_Sheet3" xfId="9021"/>
    <cellStyle name="_Fuel Prices 4-14_Wind Integration 10GRC_DEM-WP(C) ENERG10C--ctn Mid-C_042010 2010GRC" xfId="9022"/>
    <cellStyle name="_Fuel Prices 4-14_Wind Integration 10GRC_DEM-WP(C) ENERG10C--ctn Mid-C_042010 2010GRC 2" xfId="9023"/>
    <cellStyle name="_Fuel Prices 4-14_Wind Integration 10GRC_DEM-WP(C) ENERG10C--ctn Mid-C_042010 2010GRC 2_Sheet3" xfId="9024"/>
    <cellStyle name="_Fuel Prices 4-14_Wind Integration 10GRC_DEM-WP(C) ENERG10C--ctn Mid-C_042010 2010GRC_Sheet3" xfId="9025"/>
    <cellStyle name="_Fuel Prices 4-14_Wind Integration 10GRC_Sheet3" xfId="9026"/>
    <cellStyle name="_Gas Transportation Charges_2009GRC_120308" xfId="9027"/>
    <cellStyle name="_Gas Transportation Charges_2009GRC_120308 2" xfId="9028"/>
    <cellStyle name="_Gas Transportation Charges_2009GRC_120308 2 2" xfId="9029"/>
    <cellStyle name="_Gas Transportation Charges_2009GRC_120308 2 2 2" xfId="9030"/>
    <cellStyle name="_Gas Transportation Charges_2009GRC_120308 2 2 2 2" xfId="9031"/>
    <cellStyle name="_Gas Transportation Charges_2009GRC_120308 2 2 2 2_Sheet3" xfId="9032"/>
    <cellStyle name="_Gas Transportation Charges_2009GRC_120308 2 2 2_Sheet3" xfId="9033"/>
    <cellStyle name="_Gas Transportation Charges_2009GRC_120308 2 2 3" xfId="9034"/>
    <cellStyle name="_Gas Transportation Charges_2009GRC_120308 2 2 3_Sheet3" xfId="9035"/>
    <cellStyle name="_Gas Transportation Charges_2009GRC_120308 2 2_Sheet3" xfId="9036"/>
    <cellStyle name="_Gas Transportation Charges_2009GRC_120308 2 3" xfId="9037"/>
    <cellStyle name="_Gas Transportation Charges_2009GRC_120308 2 3_Sheet3" xfId="9038"/>
    <cellStyle name="_Gas Transportation Charges_2009GRC_120308 2_Sheet3" xfId="9039"/>
    <cellStyle name="_Gas Transportation Charges_2009GRC_120308 3" xfId="9040"/>
    <cellStyle name="_Gas Transportation Charges_2009GRC_120308 3 2" xfId="9041"/>
    <cellStyle name="_Gas Transportation Charges_2009GRC_120308 3 2_Sheet3" xfId="9042"/>
    <cellStyle name="_Gas Transportation Charges_2009GRC_120308 3_Sheet3" xfId="9043"/>
    <cellStyle name="_Gas Transportation Charges_2009GRC_120308 4" xfId="9044"/>
    <cellStyle name="_Gas Transportation Charges_2009GRC_120308 4 2" xfId="9045"/>
    <cellStyle name="_Gas Transportation Charges_2009GRC_120308 4 2 2" xfId="9046"/>
    <cellStyle name="_Gas Transportation Charges_2009GRC_120308 4 2 2_Sheet3" xfId="9047"/>
    <cellStyle name="_Gas Transportation Charges_2009GRC_120308 4 2_Sheet3" xfId="9048"/>
    <cellStyle name="_Gas Transportation Charges_2009GRC_120308 4 3" xfId="9049"/>
    <cellStyle name="_Gas Transportation Charges_2009GRC_120308 4 3_Sheet3" xfId="9050"/>
    <cellStyle name="_Gas Transportation Charges_2009GRC_120308 4_Sheet3" xfId="9051"/>
    <cellStyle name="_Gas Transportation Charges_2009GRC_120308 5" xfId="9052"/>
    <cellStyle name="_Gas Transportation Charges_2009GRC_120308 5_Sheet3" xfId="9053"/>
    <cellStyle name="_Gas Transportation Charges_2009GRC_120308_4 31E Reg Asset  Liab and EXH D" xfId="9054"/>
    <cellStyle name="_Gas Transportation Charges_2009GRC_120308_4 31E Reg Asset  Liab and EXH D _ Aug 10 Filing (2)" xfId="9055"/>
    <cellStyle name="_Gas Transportation Charges_2009GRC_120308_4 31E Reg Asset  Liab and EXH D _ Aug 10 Filing (2) 2" xfId="9056"/>
    <cellStyle name="_Gas Transportation Charges_2009GRC_120308_4 31E Reg Asset  Liab and EXH D _ Aug 10 Filing (2) 2_Sheet3" xfId="9057"/>
    <cellStyle name="_Gas Transportation Charges_2009GRC_120308_4 31E Reg Asset  Liab and EXH D _ Aug 10 Filing (2)_Sheet3" xfId="9058"/>
    <cellStyle name="_Gas Transportation Charges_2009GRC_120308_4 31E Reg Asset  Liab and EXH D 2" xfId="9059"/>
    <cellStyle name="_Gas Transportation Charges_2009GRC_120308_4 31E Reg Asset  Liab and EXH D 2_Sheet3" xfId="9060"/>
    <cellStyle name="_Gas Transportation Charges_2009GRC_120308_4 31E Reg Asset  Liab and EXH D 3" xfId="9061"/>
    <cellStyle name="_Gas Transportation Charges_2009GRC_120308_4 31E Reg Asset  Liab and EXH D 3_Sheet3" xfId="9062"/>
    <cellStyle name="_Gas Transportation Charges_2009GRC_120308_4 31E Reg Asset  Liab and EXH D_Sheet3" xfId="9063"/>
    <cellStyle name="_Gas Transportation Charges_2009GRC_120308_Chelan PUD Power Costs (8-10)" xfId="9064"/>
    <cellStyle name="_Gas Transportation Charges_2009GRC_120308_Chelan PUD Power Costs (8-10) 2" xfId="9065"/>
    <cellStyle name="_Gas Transportation Charges_2009GRC_120308_Chelan PUD Power Costs (8-10) 2_Sheet3" xfId="9066"/>
    <cellStyle name="_Gas Transportation Charges_2009GRC_120308_Chelan PUD Power Costs (8-10)_Sheet3" xfId="9067"/>
    <cellStyle name="_Gas Transportation Charges_2009GRC_120308_compare wind integration" xfId="9068"/>
    <cellStyle name="_Gas Transportation Charges_2009GRC_120308_compare wind integration_Sheet3" xfId="9069"/>
    <cellStyle name="_Gas Transportation Charges_2009GRC_120308_DEM-WP(C) Chelan Power Costs" xfId="9070"/>
    <cellStyle name="_Gas Transportation Charges_2009GRC_120308_DEM-WP(C) Chelan Power Costs 2" xfId="9071"/>
    <cellStyle name="_Gas Transportation Charges_2009GRC_120308_DEM-WP(C) Chelan Power Costs 2_Sheet3" xfId="9072"/>
    <cellStyle name="_Gas Transportation Charges_2009GRC_120308_DEM-WP(C) Chelan Power Costs_Sheet3" xfId="9073"/>
    <cellStyle name="_Gas Transportation Charges_2009GRC_120308_DEM-WP(C) Costs Not In AURORA 2010GRC As Filed" xfId="9074"/>
    <cellStyle name="_Gas Transportation Charges_2009GRC_120308_DEM-WP(C) Costs Not In AURORA 2010GRC As Filed 2" xfId="9075"/>
    <cellStyle name="_Gas Transportation Charges_2009GRC_120308_DEM-WP(C) Costs Not In AURORA 2010GRC As Filed 2 2" xfId="9076"/>
    <cellStyle name="_Gas Transportation Charges_2009GRC_120308_DEM-WP(C) Costs Not In AURORA 2010GRC As Filed 2 2_Sheet3" xfId="9077"/>
    <cellStyle name="_Gas Transportation Charges_2009GRC_120308_DEM-WP(C) Costs Not In AURORA 2010GRC As Filed 2 3" xfId="9078"/>
    <cellStyle name="_Gas Transportation Charges_2009GRC_120308_DEM-WP(C) Costs Not In AURORA 2010GRC As Filed 2 3_Sheet3" xfId="9079"/>
    <cellStyle name="_Gas Transportation Charges_2009GRC_120308_DEM-WP(C) Costs Not In AURORA 2010GRC As Filed 2_Sheet3" xfId="9080"/>
    <cellStyle name="_Gas Transportation Charges_2009GRC_120308_DEM-WP(C) Costs Not In AURORA 2010GRC As Filed 3" xfId="9081"/>
    <cellStyle name="_Gas Transportation Charges_2009GRC_120308_DEM-WP(C) Costs Not In AURORA 2010GRC As Filed 3 2" xfId="9082"/>
    <cellStyle name="_Gas Transportation Charges_2009GRC_120308_DEM-WP(C) Costs Not In AURORA 2010GRC As Filed 3 2_Sheet3" xfId="9083"/>
    <cellStyle name="_Gas Transportation Charges_2009GRC_120308_DEM-WP(C) Costs Not In AURORA 2010GRC As Filed 3_Sheet3" xfId="9084"/>
    <cellStyle name="_Gas Transportation Charges_2009GRC_120308_DEM-WP(C) Costs Not In AURORA 2010GRC As Filed 4" xfId="9085"/>
    <cellStyle name="_Gas Transportation Charges_2009GRC_120308_DEM-WP(C) Costs Not In AURORA 2010GRC As Filed 4 2" xfId="9086"/>
    <cellStyle name="_Gas Transportation Charges_2009GRC_120308_DEM-WP(C) Costs Not In AURORA 2010GRC As Filed 4 2_Sheet3" xfId="9087"/>
    <cellStyle name="_Gas Transportation Charges_2009GRC_120308_DEM-WP(C) Costs Not In AURORA 2010GRC As Filed 4_Sheet3" xfId="9088"/>
    <cellStyle name="_Gas Transportation Charges_2009GRC_120308_DEM-WP(C) Costs Not In AURORA 2010GRC As Filed 5" xfId="9089"/>
    <cellStyle name="_Gas Transportation Charges_2009GRC_120308_DEM-WP(C) Costs Not In AURORA 2010GRC As Filed 5 2" xfId="9090"/>
    <cellStyle name="_Gas Transportation Charges_2009GRC_120308_DEM-WP(C) Costs Not In AURORA 2010GRC As Filed 5 2_Sheet3" xfId="9091"/>
    <cellStyle name="_Gas Transportation Charges_2009GRC_120308_DEM-WP(C) Costs Not In AURORA 2010GRC As Filed 5_Sheet3" xfId="9092"/>
    <cellStyle name="_Gas Transportation Charges_2009GRC_120308_DEM-WP(C) Costs Not In AURORA 2010GRC As Filed 6" xfId="9093"/>
    <cellStyle name="_Gas Transportation Charges_2009GRC_120308_DEM-WP(C) Costs Not In AURORA 2010GRC As Filed 6 2" xfId="9094"/>
    <cellStyle name="_Gas Transportation Charges_2009GRC_120308_DEM-WP(C) Costs Not In AURORA 2010GRC As Filed 6 2_Sheet3" xfId="9095"/>
    <cellStyle name="_Gas Transportation Charges_2009GRC_120308_DEM-WP(C) Costs Not In AURORA 2010GRC As Filed 6_Sheet3" xfId="9096"/>
    <cellStyle name="_Gas Transportation Charges_2009GRC_120308_DEM-WP(C) Costs Not In AURORA 2010GRC As Filed_DEM-WP(C) ENERG10C--ctn Mid-C_042010 2010GRC" xfId="9097"/>
    <cellStyle name="_Gas Transportation Charges_2009GRC_120308_DEM-WP(C) Costs Not In AURORA 2010GRC As Filed_DEM-WP(C) ENERG10C--ctn Mid-C_042010 2010GRC 2" xfId="9098"/>
    <cellStyle name="_Gas Transportation Charges_2009GRC_120308_DEM-WP(C) Costs Not In AURORA 2010GRC As Filed_DEM-WP(C) ENERG10C--ctn Mid-C_042010 2010GRC 2_Sheet3" xfId="9099"/>
    <cellStyle name="_Gas Transportation Charges_2009GRC_120308_DEM-WP(C) Costs Not In AURORA 2010GRC As Filed_DEM-WP(C) ENERG10C--ctn Mid-C_042010 2010GRC_Sheet3" xfId="9100"/>
    <cellStyle name="_Gas Transportation Charges_2009GRC_120308_DEM-WP(C) Costs Not In AURORA 2010GRC As Filed_Sheet3" xfId="9101"/>
    <cellStyle name="_Gas Transportation Charges_2009GRC_120308_DEM-WP(C) ENERG10C--ctn Mid-C_042010 2010GRC" xfId="9102"/>
    <cellStyle name="_Gas Transportation Charges_2009GRC_120308_DEM-WP(C) ENERG10C--ctn Mid-C_042010 2010GRC 2" xfId="9103"/>
    <cellStyle name="_Gas Transportation Charges_2009GRC_120308_DEM-WP(C) ENERG10C--ctn Mid-C_042010 2010GRC 2_Sheet3" xfId="9104"/>
    <cellStyle name="_Gas Transportation Charges_2009GRC_120308_DEM-WP(C) ENERG10C--ctn Mid-C_042010 2010GRC_Sheet3" xfId="9105"/>
    <cellStyle name="_Gas Transportation Charges_2009GRC_120308_DEM-WP(C) Gas Transport 2010GRC" xfId="9106"/>
    <cellStyle name="_Gas Transportation Charges_2009GRC_120308_DEM-WP(C) Gas Transport 2010GRC 2" xfId="9107"/>
    <cellStyle name="_Gas Transportation Charges_2009GRC_120308_DEM-WP(C) Gas Transport 2010GRC 2_Sheet3" xfId="9108"/>
    <cellStyle name="_Gas Transportation Charges_2009GRC_120308_DEM-WP(C) Gas Transport 2010GRC_Sheet3" xfId="9109"/>
    <cellStyle name="_Gas Transportation Charges_2009GRC_120308_NIM Summary" xfId="9110"/>
    <cellStyle name="_Gas Transportation Charges_2009GRC_120308_NIM Summary 09GRC" xfId="9111"/>
    <cellStyle name="_Gas Transportation Charges_2009GRC_120308_NIM Summary 09GRC 2" xfId="9112"/>
    <cellStyle name="_Gas Transportation Charges_2009GRC_120308_NIM Summary 09GRC 2 2" xfId="9113"/>
    <cellStyle name="_Gas Transportation Charges_2009GRC_120308_NIM Summary 09GRC 2 2 2" xfId="9114"/>
    <cellStyle name="_Gas Transportation Charges_2009GRC_120308_NIM Summary 09GRC 2 2 2_Sheet3" xfId="9115"/>
    <cellStyle name="_Gas Transportation Charges_2009GRC_120308_NIM Summary 09GRC 2 2_Sheet3" xfId="9116"/>
    <cellStyle name="_Gas Transportation Charges_2009GRC_120308_NIM Summary 09GRC 2 3" xfId="9117"/>
    <cellStyle name="_Gas Transportation Charges_2009GRC_120308_NIM Summary 09GRC 2 3_Sheet3" xfId="9118"/>
    <cellStyle name="_Gas Transportation Charges_2009GRC_120308_NIM Summary 09GRC 2_Sheet3" xfId="9119"/>
    <cellStyle name="_Gas Transportation Charges_2009GRC_120308_NIM Summary 09GRC 3" xfId="9120"/>
    <cellStyle name="_Gas Transportation Charges_2009GRC_120308_NIM Summary 09GRC 3 2" xfId="9121"/>
    <cellStyle name="_Gas Transportation Charges_2009GRC_120308_NIM Summary 09GRC 3 2_Sheet3" xfId="9122"/>
    <cellStyle name="_Gas Transportation Charges_2009GRC_120308_NIM Summary 09GRC 3_Sheet3" xfId="9123"/>
    <cellStyle name="_Gas Transportation Charges_2009GRC_120308_NIM Summary 09GRC 4" xfId="9124"/>
    <cellStyle name="_Gas Transportation Charges_2009GRC_120308_NIM Summary 09GRC 4_Sheet3" xfId="9125"/>
    <cellStyle name="_Gas Transportation Charges_2009GRC_120308_NIM Summary 09GRC_DEM-WP(C) ENERG10C--ctn Mid-C_042010 2010GRC" xfId="9126"/>
    <cellStyle name="_Gas Transportation Charges_2009GRC_120308_NIM Summary 09GRC_DEM-WP(C) ENERG10C--ctn Mid-C_042010 2010GRC 2" xfId="9127"/>
    <cellStyle name="_Gas Transportation Charges_2009GRC_120308_NIM Summary 09GRC_DEM-WP(C) ENERG10C--ctn Mid-C_042010 2010GRC 2_Sheet3" xfId="9128"/>
    <cellStyle name="_Gas Transportation Charges_2009GRC_120308_NIM Summary 09GRC_DEM-WP(C) ENERG10C--ctn Mid-C_042010 2010GRC_Sheet3" xfId="9129"/>
    <cellStyle name="_Gas Transportation Charges_2009GRC_120308_NIM Summary 09GRC_Sheet3" xfId="9130"/>
    <cellStyle name="_Gas Transportation Charges_2009GRC_120308_NIM Summary 10" xfId="9131"/>
    <cellStyle name="_Gas Transportation Charges_2009GRC_120308_NIM Summary 10 2" xfId="9132"/>
    <cellStyle name="_Gas Transportation Charges_2009GRC_120308_NIM Summary 10 2_Sheet3" xfId="9133"/>
    <cellStyle name="_Gas Transportation Charges_2009GRC_120308_NIM Summary 10_Sheet3" xfId="9134"/>
    <cellStyle name="_Gas Transportation Charges_2009GRC_120308_NIM Summary 11" xfId="9135"/>
    <cellStyle name="_Gas Transportation Charges_2009GRC_120308_NIM Summary 11 2" xfId="9136"/>
    <cellStyle name="_Gas Transportation Charges_2009GRC_120308_NIM Summary 11 2_Sheet3" xfId="9137"/>
    <cellStyle name="_Gas Transportation Charges_2009GRC_120308_NIM Summary 11_Sheet3" xfId="9138"/>
    <cellStyle name="_Gas Transportation Charges_2009GRC_120308_NIM Summary 12" xfId="9139"/>
    <cellStyle name="_Gas Transportation Charges_2009GRC_120308_NIM Summary 12 2" xfId="9140"/>
    <cellStyle name="_Gas Transportation Charges_2009GRC_120308_NIM Summary 12 2_Sheet3" xfId="9141"/>
    <cellStyle name="_Gas Transportation Charges_2009GRC_120308_NIM Summary 12_Sheet3" xfId="9142"/>
    <cellStyle name="_Gas Transportation Charges_2009GRC_120308_NIM Summary 13" xfId="9143"/>
    <cellStyle name="_Gas Transportation Charges_2009GRC_120308_NIM Summary 13 2" xfId="9144"/>
    <cellStyle name="_Gas Transportation Charges_2009GRC_120308_NIM Summary 13 2_Sheet3" xfId="9145"/>
    <cellStyle name="_Gas Transportation Charges_2009GRC_120308_NIM Summary 13_Sheet3" xfId="9146"/>
    <cellStyle name="_Gas Transportation Charges_2009GRC_120308_NIM Summary 14" xfId="9147"/>
    <cellStyle name="_Gas Transportation Charges_2009GRC_120308_NIM Summary 14 2" xfId="9148"/>
    <cellStyle name="_Gas Transportation Charges_2009GRC_120308_NIM Summary 14 2_Sheet3" xfId="9149"/>
    <cellStyle name="_Gas Transportation Charges_2009GRC_120308_NIM Summary 14_Sheet3" xfId="9150"/>
    <cellStyle name="_Gas Transportation Charges_2009GRC_120308_NIM Summary 15" xfId="9151"/>
    <cellStyle name="_Gas Transportation Charges_2009GRC_120308_NIM Summary 15 2" xfId="9152"/>
    <cellStyle name="_Gas Transportation Charges_2009GRC_120308_NIM Summary 15 2_Sheet3" xfId="9153"/>
    <cellStyle name="_Gas Transportation Charges_2009GRC_120308_NIM Summary 15_Sheet3" xfId="9154"/>
    <cellStyle name="_Gas Transportation Charges_2009GRC_120308_NIM Summary 16" xfId="9155"/>
    <cellStyle name="_Gas Transportation Charges_2009GRC_120308_NIM Summary 16 2" xfId="9156"/>
    <cellStyle name="_Gas Transportation Charges_2009GRC_120308_NIM Summary 16 2_Sheet3" xfId="9157"/>
    <cellStyle name="_Gas Transportation Charges_2009GRC_120308_NIM Summary 16_Sheet3" xfId="9158"/>
    <cellStyle name="_Gas Transportation Charges_2009GRC_120308_NIM Summary 17" xfId="9159"/>
    <cellStyle name="_Gas Transportation Charges_2009GRC_120308_NIM Summary 17 2" xfId="9160"/>
    <cellStyle name="_Gas Transportation Charges_2009GRC_120308_NIM Summary 17 2_Sheet3" xfId="9161"/>
    <cellStyle name="_Gas Transportation Charges_2009GRC_120308_NIM Summary 17_Sheet3" xfId="9162"/>
    <cellStyle name="_Gas Transportation Charges_2009GRC_120308_NIM Summary 18" xfId="9163"/>
    <cellStyle name="_Gas Transportation Charges_2009GRC_120308_NIM Summary 18 2" xfId="9164"/>
    <cellStyle name="_Gas Transportation Charges_2009GRC_120308_NIM Summary 18 2_Sheet3" xfId="9165"/>
    <cellStyle name="_Gas Transportation Charges_2009GRC_120308_NIM Summary 18_Sheet3" xfId="9166"/>
    <cellStyle name="_Gas Transportation Charges_2009GRC_120308_NIM Summary 19" xfId="9167"/>
    <cellStyle name="_Gas Transportation Charges_2009GRC_120308_NIM Summary 19 2" xfId="9168"/>
    <cellStyle name="_Gas Transportation Charges_2009GRC_120308_NIM Summary 19 2_Sheet3" xfId="9169"/>
    <cellStyle name="_Gas Transportation Charges_2009GRC_120308_NIM Summary 19_Sheet3" xfId="9170"/>
    <cellStyle name="_Gas Transportation Charges_2009GRC_120308_NIM Summary 2" xfId="9171"/>
    <cellStyle name="_Gas Transportation Charges_2009GRC_120308_NIM Summary 2 2" xfId="9172"/>
    <cellStyle name="_Gas Transportation Charges_2009GRC_120308_NIM Summary 2 2 2" xfId="9173"/>
    <cellStyle name="_Gas Transportation Charges_2009GRC_120308_NIM Summary 2 2 2_Sheet3" xfId="9174"/>
    <cellStyle name="_Gas Transportation Charges_2009GRC_120308_NIM Summary 2 2_Sheet3" xfId="9175"/>
    <cellStyle name="_Gas Transportation Charges_2009GRC_120308_NIM Summary 2 3" xfId="9176"/>
    <cellStyle name="_Gas Transportation Charges_2009GRC_120308_NIM Summary 2 3_Sheet3" xfId="9177"/>
    <cellStyle name="_Gas Transportation Charges_2009GRC_120308_NIM Summary 2_Sheet3" xfId="9178"/>
    <cellStyle name="_Gas Transportation Charges_2009GRC_120308_NIM Summary 20" xfId="9179"/>
    <cellStyle name="_Gas Transportation Charges_2009GRC_120308_NIM Summary 20 2" xfId="9180"/>
    <cellStyle name="_Gas Transportation Charges_2009GRC_120308_NIM Summary 20 2_Sheet3" xfId="9181"/>
    <cellStyle name="_Gas Transportation Charges_2009GRC_120308_NIM Summary 20_Sheet3" xfId="9182"/>
    <cellStyle name="_Gas Transportation Charges_2009GRC_120308_NIM Summary 21" xfId="9183"/>
    <cellStyle name="_Gas Transportation Charges_2009GRC_120308_NIM Summary 21 2" xfId="9184"/>
    <cellStyle name="_Gas Transportation Charges_2009GRC_120308_NIM Summary 21 2_Sheet3" xfId="9185"/>
    <cellStyle name="_Gas Transportation Charges_2009GRC_120308_NIM Summary 21_Sheet3" xfId="9186"/>
    <cellStyle name="_Gas Transportation Charges_2009GRC_120308_NIM Summary 22" xfId="9187"/>
    <cellStyle name="_Gas Transportation Charges_2009GRC_120308_NIM Summary 22 2" xfId="9188"/>
    <cellStyle name="_Gas Transportation Charges_2009GRC_120308_NIM Summary 22 2_Sheet3" xfId="9189"/>
    <cellStyle name="_Gas Transportation Charges_2009GRC_120308_NIM Summary 22_Sheet3" xfId="9190"/>
    <cellStyle name="_Gas Transportation Charges_2009GRC_120308_NIM Summary 23" xfId="9191"/>
    <cellStyle name="_Gas Transportation Charges_2009GRC_120308_NIM Summary 23 2" xfId="9192"/>
    <cellStyle name="_Gas Transportation Charges_2009GRC_120308_NIM Summary 23 2_Sheet3" xfId="9193"/>
    <cellStyle name="_Gas Transportation Charges_2009GRC_120308_NIM Summary 23_Sheet3" xfId="9194"/>
    <cellStyle name="_Gas Transportation Charges_2009GRC_120308_NIM Summary 24" xfId="9195"/>
    <cellStyle name="_Gas Transportation Charges_2009GRC_120308_NIM Summary 24 2" xfId="9196"/>
    <cellStyle name="_Gas Transportation Charges_2009GRC_120308_NIM Summary 24 2_Sheet3" xfId="9197"/>
    <cellStyle name="_Gas Transportation Charges_2009GRC_120308_NIM Summary 24_Sheet3" xfId="9198"/>
    <cellStyle name="_Gas Transportation Charges_2009GRC_120308_NIM Summary 25" xfId="9199"/>
    <cellStyle name="_Gas Transportation Charges_2009GRC_120308_NIM Summary 25 2" xfId="9200"/>
    <cellStyle name="_Gas Transportation Charges_2009GRC_120308_NIM Summary 25 2_Sheet3" xfId="9201"/>
    <cellStyle name="_Gas Transportation Charges_2009GRC_120308_NIM Summary 25_Sheet3" xfId="9202"/>
    <cellStyle name="_Gas Transportation Charges_2009GRC_120308_NIM Summary 26" xfId="9203"/>
    <cellStyle name="_Gas Transportation Charges_2009GRC_120308_NIM Summary 26 2" xfId="9204"/>
    <cellStyle name="_Gas Transportation Charges_2009GRC_120308_NIM Summary 26 2_Sheet3" xfId="9205"/>
    <cellStyle name="_Gas Transportation Charges_2009GRC_120308_NIM Summary 26_Sheet3" xfId="9206"/>
    <cellStyle name="_Gas Transportation Charges_2009GRC_120308_NIM Summary 27" xfId="9207"/>
    <cellStyle name="_Gas Transportation Charges_2009GRC_120308_NIM Summary 27 2" xfId="9208"/>
    <cellStyle name="_Gas Transportation Charges_2009GRC_120308_NIM Summary 27 2_Sheet3" xfId="9209"/>
    <cellStyle name="_Gas Transportation Charges_2009GRC_120308_NIM Summary 27_Sheet3" xfId="9210"/>
    <cellStyle name="_Gas Transportation Charges_2009GRC_120308_NIM Summary 28" xfId="9211"/>
    <cellStyle name="_Gas Transportation Charges_2009GRC_120308_NIM Summary 28 2" xfId="9212"/>
    <cellStyle name="_Gas Transportation Charges_2009GRC_120308_NIM Summary 28 2_Sheet3" xfId="9213"/>
    <cellStyle name="_Gas Transportation Charges_2009GRC_120308_NIM Summary 28_Sheet3" xfId="9214"/>
    <cellStyle name="_Gas Transportation Charges_2009GRC_120308_NIM Summary 29" xfId="9215"/>
    <cellStyle name="_Gas Transportation Charges_2009GRC_120308_NIM Summary 29 2" xfId="9216"/>
    <cellStyle name="_Gas Transportation Charges_2009GRC_120308_NIM Summary 29 2_Sheet3" xfId="9217"/>
    <cellStyle name="_Gas Transportation Charges_2009GRC_120308_NIM Summary 29_Sheet3" xfId="9218"/>
    <cellStyle name="_Gas Transportation Charges_2009GRC_120308_NIM Summary 3" xfId="9219"/>
    <cellStyle name="_Gas Transportation Charges_2009GRC_120308_NIM Summary 3 2" xfId="9220"/>
    <cellStyle name="_Gas Transportation Charges_2009GRC_120308_NIM Summary 3 2_Sheet3" xfId="9221"/>
    <cellStyle name="_Gas Transportation Charges_2009GRC_120308_NIM Summary 3_Sheet3" xfId="9222"/>
    <cellStyle name="_Gas Transportation Charges_2009GRC_120308_NIM Summary 30" xfId="9223"/>
    <cellStyle name="_Gas Transportation Charges_2009GRC_120308_NIM Summary 30 2" xfId="9224"/>
    <cellStyle name="_Gas Transportation Charges_2009GRC_120308_NIM Summary 30 2_Sheet3" xfId="9225"/>
    <cellStyle name="_Gas Transportation Charges_2009GRC_120308_NIM Summary 30_Sheet3" xfId="9226"/>
    <cellStyle name="_Gas Transportation Charges_2009GRC_120308_NIM Summary 31" xfId="9227"/>
    <cellStyle name="_Gas Transportation Charges_2009GRC_120308_NIM Summary 31 2" xfId="9228"/>
    <cellStyle name="_Gas Transportation Charges_2009GRC_120308_NIM Summary 31 2_Sheet3" xfId="9229"/>
    <cellStyle name="_Gas Transportation Charges_2009GRC_120308_NIM Summary 31_Sheet3" xfId="9230"/>
    <cellStyle name="_Gas Transportation Charges_2009GRC_120308_NIM Summary 32" xfId="9231"/>
    <cellStyle name="_Gas Transportation Charges_2009GRC_120308_NIM Summary 32 2" xfId="9232"/>
    <cellStyle name="_Gas Transportation Charges_2009GRC_120308_NIM Summary 32 2_Sheet3" xfId="9233"/>
    <cellStyle name="_Gas Transportation Charges_2009GRC_120308_NIM Summary 32_Sheet3" xfId="9234"/>
    <cellStyle name="_Gas Transportation Charges_2009GRC_120308_NIM Summary 33" xfId="9235"/>
    <cellStyle name="_Gas Transportation Charges_2009GRC_120308_NIM Summary 33 2" xfId="9236"/>
    <cellStyle name="_Gas Transportation Charges_2009GRC_120308_NIM Summary 33 2_Sheet3" xfId="9237"/>
    <cellStyle name="_Gas Transportation Charges_2009GRC_120308_NIM Summary 33_Sheet3" xfId="9238"/>
    <cellStyle name="_Gas Transportation Charges_2009GRC_120308_NIM Summary 34" xfId="9239"/>
    <cellStyle name="_Gas Transportation Charges_2009GRC_120308_NIM Summary 34 2" xfId="9240"/>
    <cellStyle name="_Gas Transportation Charges_2009GRC_120308_NIM Summary 34 2_Sheet3" xfId="9241"/>
    <cellStyle name="_Gas Transportation Charges_2009GRC_120308_NIM Summary 34_Sheet3" xfId="9242"/>
    <cellStyle name="_Gas Transportation Charges_2009GRC_120308_NIM Summary 35" xfId="9243"/>
    <cellStyle name="_Gas Transportation Charges_2009GRC_120308_NIM Summary 35 2" xfId="9244"/>
    <cellStyle name="_Gas Transportation Charges_2009GRC_120308_NIM Summary 35 2_Sheet3" xfId="9245"/>
    <cellStyle name="_Gas Transportation Charges_2009GRC_120308_NIM Summary 35_Sheet3" xfId="9246"/>
    <cellStyle name="_Gas Transportation Charges_2009GRC_120308_NIM Summary 36" xfId="9247"/>
    <cellStyle name="_Gas Transportation Charges_2009GRC_120308_NIM Summary 36 2" xfId="9248"/>
    <cellStyle name="_Gas Transportation Charges_2009GRC_120308_NIM Summary 36 2_Sheet3" xfId="9249"/>
    <cellStyle name="_Gas Transportation Charges_2009GRC_120308_NIM Summary 36_Sheet3" xfId="9250"/>
    <cellStyle name="_Gas Transportation Charges_2009GRC_120308_NIM Summary 37" xfId="9251"/>
    <cellStyle name="_Gas Transportation Charges_2009GRC_120308_NIM Summary 37 2" xfId="9252"/>
    <cellStyle name="_Gas Transportation Charges_2009GRC_120308_NIM Summary 37 2_Sheet3" xfId="9253"/>
    <cellStyle name="_Gas Transportation Charges_2009GRC_120308_NIM Summary 37_Sheet3" xfId="9254"/>
    <cellStyle name="_Gas Transportation Charges_2009GRC_120308_NIM Summary 38" xfId="9255"/>
    <cellStyle name="_Gas Transportation Charges_2009GRC_120308_NIM Summary 38 2" xfId="9256"/>
    <cellStyle name="_Gas Transportation Charges_2009GRC_120308_NIM Summary 38 2_Sheet3" xfId="9257"/>
    <cellStyle name="_Gas Transportation Charges_2009GRC_120308_NIM Summary 38_Sheet3" xfId="9258"/>
    <cellStyle name="_Gas Transportation Charges_2009GRC_120308_NIM Summary 39" xfId="9259"/>
    <cellStyle name="_Gas Transportation Charges_2009GRC_120308_NIM Summary 39 2" xfId="9260"/>
    <cellStyle name="_Gas Transportation Charges_2009GRC_120308_NIM Summary 39 2_Sheet3" xfId="9261"/>
    <cellStyle name="_Gas Transportation Charges_2009GRC_120308_NIM Summary 39_Sheet3" xfId="9262"/>
    <cellStyle name="_Gas Transportation Charges_2009GRC_120308_NIM Summary 4" xfId="9263"/>
    <cellStyle name="_Gas Transportation Charges_2009GRC_120308_NIM Summary 4 2" xfId="9264"/>
    <cellStyle name="_Gas Transportation Charges_2009GRC_120308_NIM Summary 4 2_Sheet3" xfId="9265"/>
    <cellStyle name="_Gas Transportation Charges_2009GRC_120308_NIM Summary 4_Sheet3" xfId="9266"/>
    <cellStyle name="_Gas Transportation Charges_2009GRC_120308_NIM Summary 40" xfId="9267"/>
    <cellStyle name="_Gas Transportation Charges_2009GRC_120308_NIM Summary 40 2" xfId="9268"/>
    <cellStyle name="_Gas Transportation Charges_2009GRC_120308_NIM Summary 40 2_Sheet3" xfId="9269"/>
    <cellStyle name="_Gas Transportation Charges_2009GRC_120308_NIM Summary 40_Sheet3" xfId="9270"/>
    <cellStyle name="_Gas Transportation Charges_2009GRC_120308_NIM Summary 41" xfId="9271"/>
    <cellStyle name="_Gas Transportation Charges_2009GRC_120308_NIM Summary 41 2" xfId="9272"/>
    <cellStyle name="_Gas Transportation Charges_2009GRC_120308_NIM Summary 41 2_Sheet3" xfId="9273"/>
    <cellStyle name="_Gas Transportation Charges_2009GRC_120308_NIM Summary 41_Sheet3" xfId="9274"/>
    <cellStyle name="_Gas Transportation Charges_2009GRC_120308_NIM Summary 42" xfId="9275"/>
    <cellStyle name="_Gas Transportation Charges_2009GRC_120308_NIM Summary 42 2" xfId="9276"/>
    <cellStyle name="_Gas Transportation Charges_2009GRC_120308_NIM Summary 42 2_Sheet3" xfId="9277"/>
    <cellStyle name="_Gas Transportation Charges_2009GRC_120308_NIM Summary 42_Sheet3" xfId="9278"/>
    <cellStyle name="_Gas Transportation Charges_2009GRC_120308_NIM Summary 43" xfId="9279"/>
    <cellStyle name="_Gas Transportation Charges_2009GRC_120308_NIM Summary 43 2" xfId="9280"/>
    <cellStyle name="_Gas Transportation Charges_2009GRC_120308_NIM Summary 43 2_Sheet3" xfId="9281"/>
    <cellStyle name="_Gas Transportation Charges_2009GRC_120308_NIM Summary 43_Sheet3" xfId="9282"/>
    <cellStyle name="_Gas Transportation Charges_2009GRC_120308_NIM Summary 44" xfId="9283"/>
    <cellStyle name="_Gas Transportation Charges_2009GRC_120308_NIM Summary 44 2" xfId="9284"/>
    <cellStyle name="_Gas Transportation Charges_2009GRC_120308_NIM Summary 44 2_Sheet3" xfId="9285"/>
    <cellStyle name="_Gas Transportation Charges_2009GRC_120308_NIM Summary 44_Sheet3" xfId="9286"/>
    <cellStyle name="_Gas Transportation Charges_2009GRC_120308_NIM Summary 45" xfId="9287"/>
    <cellStyle name="_Gas Transportation Charges_2009GRC_120308_NIM Summary 45 2" xfId="9288"/>
    <cellStyle name="_Gas Transportation Charges_2009GRC_120308_NIM Summary 45 2_Sheet3" xfId="9289"/>
    <cellStyle name="_Gas Transportation Charges_2009GRC_120308_NIM Summary 45_Sheet3" xfId="9290"/>
    <cellStyle name="_Gas Transportation Charges_2009GRC_120308_NIM Summary 46" xfId="9291"/>
    <cellStyle name="_Gas Transportation Charges_2009GRC_120308_NIM Summary 46 2" xfId="9292"/>
    <cellStyle name="_Gas Transportation Charges_2009GRC_120308_NIM Summary 46 2_Sheet3" xfId="9293"/>
    <cellStyle name="_Gas Transportation Charges_2009GRC_120308_NIM Summary 46_Sheet3" xfId="9294"/>
    <cellStyle name="_Gas Transportation Charges_2009GRC_120308_NIM Summary 47" xfId="9295"/>
    <cellStyle name="_Gas Transportation Charges_2009GRC_120308_NIM Summary 47 2" xfId="9296"/>
    <cellStyle name="_Gas Transportation Charges_2009GRC_120308_NIM Summary 47 2_Sheet3" xfId="9297"/>
    <cellStyle name="_Gas Transportation Charges_2009GRC_120308_NIM Summary 47_Sheet3" xfId="9298"/>
    <cellStyle name="_Gas Transportation Charges_2009GRC_120308_NIM Summary 48" xfId="9299"/>
    <cellStyle name="_Gas Transportation Charges_2009GRC_120308_NIM Summary 48_Sheet3" xfId="9300"/>
    <cellStyle name="_Gas Transportation Charges_2009GRC_120308_NIM Summary 49" xfId="9301"/>
    <cellStyle name="_Gas Transportation Charges_2009GRC_120308_NIM Summary 49_Sheet3" xfId="9302"/>
    <cellStyle name="_Gas Transportation Charges_2009GRC_120308_NIM Summary 5" xfId="9303"/>
    <cellStyle name="_Gas Transportation Charges_2009GRC_120308_NIM Summary 5 2" xfId="9304"/>
    <cellStyle name="_Gas Transportation Charges_2009GRC_120308_NIM Summary 5 2_Sheet3" xfId="9305"/>
    <cellStyle name="_Gas Transportation Charges_2009GRC_120308_NIM Summary 5_Sheet3" xfId="9306"/>
    <cellStyle name="_Gas Transportation Charges_2009GRC_120308_NIM Summary 50" xfId="9307"/>
    <cellStyle name="_Gas Transportation Charges_2009GRC_120308_NIM Summary 50_Sheet3" xfId="9308"/>
    <cellStyle name="_Gas Transportation Charges_2009GRC_120308_NIM Summary 51" xfId="9309"/>
    <cellStyle name="_Gas Transportation Charges_2009GRC_120308_NIM Summary 51_Sheet3" xfId="9310"/>
    <cellStyle name="_Gas Transportation Charges_2009GRC_120308_NIM Summary 52" xfId="9311"/>
    <cellStyle name="_Gas Transportation Charges_2009GRC_120308_NIM Summary 52_Sheet3" xfId="9312"/>
    <cellStyle name="_Gas Transportation Charges_2009GRC_120308_NIM Summary 6" xfId="9313"/>
    <cellStyle name="_Gas Transportation Charges_2009GRC_120308_NIM Summary 6 2" xfId="9314"/>
    <cellStyle name="_Gas Transportation Charges_2009GRC_120308_NIM Summary 6 2_Sheet3" xfId="9315"/>
    <cellStyle name="_Gas Transportation Charges_2009GRC_120308_NIM Summary 6_Sheet3" xfId="9316"/>
    <cellStyle name="_Gas Transportation Charges_2009GRC_120308_NIM Summary 7" xfId="9317"/>
    <cellStyle name="_Gas Transportation Charges_2009GRC_120308_NIM Summary 7 2" xfId="9318"/>
    <cellStyle name="_Gas Transportation Charges_2009GRC_120308_NIM Summary 7 2_Sheet3" xfId="9319"/>
    <cellStyle name="_Gas Transportation Charges_2009GRC_120308_NIM Summary 7_Sheet3" xfId="9320"/>
    <cellStyle name="_Gas Transportation Charges_2009GRC_120308_NIM Summary 8" xfId="9321"/>
    <cellStyle name="_Gas Transportation Charges_2009GRC_120308_NIM Summary 8 2" xfId="9322"/>
    <cellStyle name="_Gas Transportation Charges_2009GRC_120308_NIM Summary 8 2_Sheet3" xfId="9323"/>
    <cellStyle name="_Gas Transportation Charges_2009GRC_120308_NIM Summary 8_Sheet3" xfId="9324"/>
    <cellStyle name="_Gas Transportation Charges_2009GRC_120308_NIM Summary 9" xfId="9325"/>
    <cellStyle name="_Gas Transportation Charges_2009GRC_120308_NIM Summary 9 2" xfId="9326"/>
    <cellStyle name="_Gas Transportation Charges_2009GRC_120308_NIM Summary 9 2_Sheet3" xfId="9327"/>
    <cellStyle name="_Gas Transportation Charges_2009GRC_120308_NIM Summary 9_Sheet3" xfId="9328"/>
    <cellStyle name="_Gas Transportation Charges_2009GRC_120308_NIM Summary_DEM-WP(C) ENERG10C--ctn Mid-C_042010 2010GRC" xfId="9329"/>
    <cellStyle name="_Gas Transportation Charges_2009GRC_120308_NIM Summary_DEM-WP(C) ENERG10C--ctn Mid-C_042010 2010GRC 2" xfId="9330"/>
    <cellStyle name="_Gas Transportation Charges_2009GRC_120308_NIM Summary_DEM-WP(C) ENERG10C--ctn Mid-C_042010 2010GRC 2_Sheet3" xfId="9331"/>
    <cellStyle name="_Gas Transportation Charges_2009GRC_120308_NIM Summary_DEM-WP(C) ENERG10C--ctn Mid-C_042010 2010GRC_Sheet3" xfId="9332"/>
    <cellStyle name="_Gas Transportation Charges_2009GRC_120308_NIM Summary_Sheet3" xfId="9333"/>
    <cellStyle name="_Gas Transportation Charges_2009GRC_120308_NIM+O&amp;M" xfId="9334"/>
    <cellStyle name="_Gas Transportation Charges_2009GRC_120308_NIM+O&amp;M 2" xfId="9335"/>
    <cellStyle name="_Gas Transportation Charges_2009GRC_120308_NIM+O&amp;M 2 2" xfId="9336"/>
    <cellStyle name="_Gas Transportation Charges_2009GRC_120308_NIM+O&amp;M 2 2_Sheet3" xfId="9337"/>
    <cellStyle name="_Gas Transportation Charges_2009GRC_120308_NIM+O&amp;M 2_Sheet3" xfId="9338"/>
    <cellStyle name="_Gas Transportation Charges_2009GRC_120308_NIM+O&amp;M 3" xfId="9339"/>
    <cellStyle name="_Gas Transportation Charges_2009GRC_120308_NIM+O&amp;M 3_Sheet3" xfId="9340"/>
    <cellStyle name="_Gas Transportation Charges_2009GRC_120308_NIM+O&amp;M Monthly" xfId="9341"/>
    <cellStyle name="_Gas Transportation Charges_2009GRC_120308_NIM+O&amp;M Monthly 2" xfId="9342"/>
    <cellStyle name="_Gas Transportation Charges_2009GRC_120308_NIM+O&amp;M Monthly 2 2" xfId="9343"/>
    <cellStyle name="_Gas Transportation Charges_2009GRC_120308_NIM+O&amp;M Monthly 2 2_Sheet3" xfId="9344"/>
    <cellStyle name="_Gas Transportation Charges_2009GRC_120308_NIM+O&amp;M Monthly 2_Sheet3" xfId="9345"/>
    <cellStyle name="_Gas Transportation Charges_2009GRC_120308_NIM+O&amp;M Monthly 3" xfId="9346"/>
    <cellStyle name="_Gas Transportation Charges_2009GRC_120308_NIM+O&amp;M Monthly 3_Sheet3" xfId="9347"/>
    <cellStyle name="_Gas Transportation Charges_2009GRC_120308_NIM+O&amp;M Monthly_Sheet3" xfId="9348"/>
    <cellStyle name="_Gas Transportation Charges_2009GRC_120308_NIM+O&amp;M_Sheet3" xfId="9349"/>
    <cellStyle name="_Gas Transportation Charges_2009GRC_120308_PCA 9 -  Exhibit D April 2010 (3)" xfId="9350"/>
    <cellStyle name="_Gas Transportation Charges_2009GRC_120308_PCA 9 -  Exhibit D April 2010 (3) 2" xfId="9351"/>
    <cellStyle name="_Gas Transportation Charges_2009GRC_120308_PCA 9 -  Exhibit D April 2010 (3) 2 2" xfId="9352"/>
    <cellStyle name="_Gas Transportation Charges_2009GRC_120308_PCA 9 -  Exhibit D April 2010 (3) 2 2 2" xfId="9353"/>
    <cellStyle name="_Gas Transportation Charges_2009GRC_120308_PCA 9 -  Exhibit D April 2010 (3) 2 2 2_Sheet3" xfId="9354"/>
    <cellStyle name="_Gas Transportation Charges_2009GRC_120308_PCA 9 -  Exhibit D April 2010 (3) 2 2_Sheet3" xfId="9355"/>
    <cellStyle name="_Gas Transportation Charges_2009GRC_120308_PCA 9 -  Exhibit D April 2010 (3) 2 3" xfId="9356"/>
    <cellStyle name="_Gas Transportation Charges_2009GRC_120308_PCA 9 -  Exhibit D April 2010 (3) 2 3_Sheet3" xfId="9357"/>
    <cellStyle name="_Gas Transportation Charges_2009GRC_120308_PCA 9 -  Exhibit D April 2010 (3) 2_Sheet3" xfId="9358"/>
    <cellStyle name="_Gas Transportation Charges_2009GRC_120308_PCA 9 -  Exhibit D April 2010 (3) 3" xfId="9359"/>
    <cellStyle name="_Gas Transportation Charges_2009GRC_120308_PCA 9 -  Exhibit D April 2010 (3) 3 2" xfId="9360"/>
    <cellStyle name="_Gas Transportation Charges_2009GRC_120308_PCA 9 -  Exhibit D April 2010 (3) 3 2_Sheet3" xfId="9361"/>
    <cellStyle name="_Gas Transportation Charges_2009GRC_120308_PCA 9 -  Exhibit D April 2010 (3) 3_Sheet3" xfId="9362"/>
    <cellStyle name="_Gas Transportation Charges_2009GRC_120308_PCA 9 -  Exhibit D April 2010 (3) 4" xfId="9363"/>
    <cellStyle name="_Gas Transportation Charges_2009GRC_120308_PCA 9 -  Exhibit D April 2010 (3) 4_Sheet3" xfId="9364"/>
    <cellStyle name="_Gas Transportation Charges_2009GRC_120308_PCA 9 -  Exhibit D April 2010 (3)_DEM-WP(C) ENERG10C--ctn Mid-C_042010 2010GRC" xfId="9365"/>
    <cellStyle name="_Gas Transportation Charges_2009GRC_120308_PCA 9 -  Exhibit D April 2010 (3)_DEM-WP(C) ENERG10C--ctn Mid-C_042010 2010GRC 2" xfId="9366"/>
    <cellStyle name="_Gas Transportation Charges_2009GRC_120308_PCA 9 -  Exhibit D April 2010 (3)_DEM-WP(C) ENERG10C--ctn Mid-C_042010 2010GRC 2_Sheet3" xfId="9367"/>
    <cellStyle name="_Gas Transportation Charges_2009GRC_120308_PCA 9 -  Exhibit D April 2010 (3)_DEM-WP(C) ENERG10C--ctn Mid-C_042010 2010GRC_Sheet3" xfId="9368"/>
    <cellStyle name="_Gas Transportation Charges_2009GRC_120308_PCA 9 -  Exhibit D April 2010 (3)_Sheet3" xfId="9369"/>
    <cellStyle name="_Gas Transportation Charges_2009GRC_120308_Reconciliation" xfId="9370"/>
    <cellStyle name="_Gas Transportation Charges_2009GRC_120308_Reconciliation 2" xfId="9371"/>
    <cellStyle name="_Gas Transportation Charges_2009GRC_120308_Reconciliation 2 2" xfId="9372"/>
    <cellStyle name="_Gas Transportation Charges_2009GRC_120308_Reconciliation 2 2_Sheet3" xfId="9373"/>
    <cellStyle name="_Gas Transportation Charges_2009GRC_120308_Reconciliation 2 3" xfId="9374"/>
    <cellStyle name="_Gas Transportation Charges_2009GRC_120308_Reconciliation 2 3_Sheet3" xfId="9375"/>
    <cellStyle name="_Gas Transportation Charges_2009GRC_120308_Reconciliation 2_Sheet3" xfId="9376"/>
    <cellStyle name="_Gas Transportation Charges_2009GRC_120308_Reconciliation 3" xfId="9377"/>
    <cellStyle name="_Gas Transportation Charges_2009GRC_120308_Reconciliation 3 2" xfId="9378"/>
    <cellStyle name="_Gas Transportation Charges_2009GRC_120308_Reconciliation 3 2_Sheet3" xfId="9379"/>
    <cellStyle name="_Gas Transportation Charges_2009GRC_120308_Reconciliation 3_Sheet3" xfId="9380"/>
    <cellStyle name="_Gas Transportation Charges_2009GRC_120308_Reconciliation 4" xfId="9381"/>
    <cellStyle name="_Gas Transportation Charges_2009GRC_120308_Reconciliation 4 2" xfId="9382"/>
    <cellStyle name="_Gas Transportation Charges_2009GRC_120308_Reconciliation 4 2_Sheet3" xfId="9383"/>
    <cellStyle name="_Gas Transportation Charges_2009GRC_120308_Reconciliation 4_Sheet3" xfId="9384"/>
    <cellStyle name="_Gas Transportation Charges_2009GRC_120308_Reconciliation 5" xfId="9385"/>
    <cellStyle name="_Gas Transportation Charges_2009GRC_120308_Reconciliation 5 2" xfId="9386"/>
    <cellStyle name="_Gas Transportation Charges_2009GRC_120308_Reconciliation 5 2_Sheet3" xfId="9387"/>
    <cellStyle name="_Gas Transportation Charges_2009GRC_120308_Reconciliation 5_Sheet3" xfId="9388"/>
    <cellStyle name="_Gas Transportation Charges_2009GRC_120308_Reconciliation 6" xfId="9389"/>
    <cellStyle name="_Gas Transportation Charges_2009GRC_120308_Reconciliation 6 2" xfId="9390"/>
    <cellStyle name="_Gas Transportation Charges_2009GRC_120308_Reconciliation 6 2_Sheet3" xfId="9391"/>
    <cellStyle name="_Gas Transportation Charges_2009GRC_120308_Reconciliation 6_Sheet3" xfId="9392"/>
    <cellStyle name="_Gas Transportation Charges_2009GRC_120308_Reconciliation_DEM-WP(C) ENERG10C--ctn Mid-C_042010 2010GRC" xfId="9393"/>
    <cellStyle name="_Gas Transportation Charges_2009GRC_120308_Reconciliation_DEM-WP(C) ENERG10C--ctn Mid-C_042010 2010GRC 2" xfId="9394"/>
    <cellStyle name="_Gas Transportation Charges_2009GRC_120308_Reconciliation_DEM-WP(C) ENERG10C--ctn Mid-C_042010 2010GRC 2_Sheet3" xfId="9395"/>
    <cellStyle name="_Gas Transportation Charges_2009GRC_120308_Reconciliation_DEM-WP(C) ENERG10C--ctn Mid-C_042010 2010GRC_Sheet3" xfId="9396"/>
    <cellStyle name="_Gas Transportation Charges_2009GRC_120308_Reconciliation_Sheet3" xfId="9397"/>
    <cellStyle name="_Gas Transportation Charges_2009GRC_120308_Sheet3" xfId="9398"/>
    <cellStyle name="_Gas Transportation Charges_2009GRC_120308_Wind Integration 10GRC" xfId="9399"/>
    <cellStyle name="_Gas Transportation Charges_2009GRC_120308_Wind Integration 10GRC 2" xfId="9400"/>
    <cellStyle name="_Gas Transportation Charges_2009GRC_120308_Wind Integration 10GRC 2 2" xfId="9401"/>
    <cellStyle name="_Gas Transportation Charges_2009GRC_120308_Wind Integration 10GRC 2 2 2" xfId="9402"/>
    <cellStyle name="_Gas Transportation Charges_2009GRC_120308_Wind Integration 10GRC 2 2 2_Sheet3" xfId="9403"/>
    <cellStyle name="_Gas Transportation Charges_2009GRC_120308_Wind Integration 10GRC 2 2_Sheet3" xfId="9404"/>
    <cellStyle name="_Gas Transportation Charges_2009GRC_120308_Wind Integration 10GRC 2 3" xfId="9405"/>
    <cellStyle name="_Gas Transportation Charges_2009GRC_120308_Wind Integration 10GRC 2 3_Sheet3" xfId="9406"/>
    <cellStyle name="_Gas Transportation Charges_2009GRC_120308_Wind Integration 10GRC 2_Sheet3" xfId="9407"/>
    <cellStyle name="_Gas Transportation Charges_2009GRC_120308_Wind Integration 10GRC 3" xfId="9408"/>
    <cellStyle name="_Gas Transportation Charges_2009GRC_120308_Wind Integration 10GRC 3 2" xfId="9409"/>
    <cellStyle name="_Gas Transportation Charges_2009GRC_120308_Wind Integration 10GRC 3 2_Sheet3" xfId="9410"/>
    <cellStyle name="_Gas Transportation Charges_2009GRC_120308_Wind Integration 10GRC 3_Sheet3" xfId="9411"/>
    <cellStyle name="_Gas Transportation Charges_2009GRC_120308_Wind Integration 10GRC 4" xfId="9412"/>
    <cellStyle name="_Gas Transportation Charges_2009GRC_120308_Wind Integration 10GRC 4_Sheet3" xfId="9413"/>
    <cellStyle name="_Gas Transportation Charges_2009GRC_120308_Wind Integration 10GRC_DEM-WP(C) ENERG10C--ctn Mid-C_042010 2010GRC" xfId="9414"/>
    <cellStyle name="_Gas Transportation Charges_2009GRC_120308_Wind Integration 10GRC_DEM-WP(C) ENERG10C--ctn Mid-C_042010 2010GRC 2" xfId="9415"/>
    <cellStyle name="_Gas Transportation Charges_2009GRC_120308_Wind Integration 10GRC_DEM-WP(C) ENERG10C--ctn Mid-C_042010 2010GRC 2_Sheet3" xfId="9416"/>
    <cellStyle name="_Gas Transportation Charges_2009GRC_120308_Wind Integration 10GRC_DEM-WP(C) ENERG10C--ctn Mid-C_042010 2010GRC_Sheet3" xfId="9417"/>
    <cellStyle name="_Gas Transportation Charges_2009GRC_120308_Wind Integration 10GRC_Sheet3" xfId="9418"/>
    <cellStyle name="_x0013__LSRWEP LGIA like Acctg Petition Aug 2010" xfId="9419"/>
    <cellStyle name="_x0013__LSRWEP LGIA like Acctg Petition Aug 2010 2" xfId="9420"/>
    <cellStyle name="_x0013__LSRWEP LGIA like Acctg Petition Aug 2010 2_Sheet3" xfId="9421"/>
    <cellStyle name="_x0013__LSRWEP LGIA like Acctg Petition Aug 2010_Sheet3" xfId="9422"/>
    <cellStyle name="_Mid C 09GRC" xfId="9423"/>
    <cellStyle name="_Mid C 09GRC 2" xfId="9424"/>
    <cellStyle name="_Mid C 09GRC 2_Sheet3" xfId="9425"/>
    <cellStyle name="_Mid C 09GRC_Sheet3" xfId="9426"/>
    <cellStyle name="_Monthly Fixed Input" xfId="9427"/>
    <cellStyle name="_Monthly Fixed Input 2" xfId="9428"/>
    <cellStyle name="_Monthly Fixed Input 2 2" xfId="9429"/>
    <cellStyle name="_Monthly Fixed Input 2 2 2" xfId="9430"/>
    <cellStyle name="_Monthly Fixed Input 2 2 2_Sheet3" xfId="9431"/>
    <cellStyle name="_Monthly Fixed Input 2 2_Sheet3" xfId="9432"/>
    <cellStyle name="_Monthly Fixed Input 2 3" xfId="9433"/>
    <cellStyle name="_Monthly Fixed Input 2 3_Sheet3" xfId="9434"/>
    <cellStyle name="_Monthly Fixed Input 2_Sheet3" xfId="9435"/>
    <cellStyle name="_Monthly Fixed Input 3" xfId="9436"/>
    <cellStyle name="_Monthly Fixed Input 3 2" xfId="9437"/>
    <cellStyle name="_Monthly Fixed Input 3 2_Sheet3" xfId="9438"/>
    <cellStyle name="_Monthly Fixed Input 3_Sheet3" xfId="9439"/>
    <cellStyle name="_Monthly Fixed Input 4" xfId="9440"/>
    <cellStyle name="_Monthly Fixed Input 4_Sheet3" xfId="9441"/>
    <cellStyle name="_Monthly Fixed Input_DEM-WP(C) ENERG10C--ctn Mid-C_042010 2010GRC" xfId="9442"/>
    <cellStyle name="_Monthly Fixed Input_DEM-WP(C) ENERG10C--ctn Mid-C_042010 2010GRC 2" xfId="9443"/>
    <cellStyle name="_Monthly Fixed Input_DEM-WP(C) ENERG10C--ctn Mid-C_042010 2010GRC 2_Sheet3" xfId="9444"/>
    <cellStyle name="_Monthly Fixed Input_DEM-WP(C) ENERG10C--ctn Mid-C_042010 2010GRC_Sheet3" xfId="9445"/>
    <cellStyle name="_Monthly Fixed Input_NIM Summary" xfId="9446"/>
    <cellStyle name="_Monthly Fixed Input_NIM Summary 2" xfId="9447"/>
    <cellStyle name="_Monthly Fixed Input_NIM Summary 2 2" xfId="9448"/>
    <cellStyle name="_Monthly Fixed Input_NIM Summary 2 2 2" xfId="9449"/>
    <cellStyle name="_Monthly Fixed Input_NIM Summary 2 2 2_Sheet3" xfId="9450"/>
    <cellStyle name="_Monthly Fixed Input_NIM Summary 2 2_Sheet3" xfId="9451"/>
    <cellStyle name="_Monthly Fixed Input_NIM Summary 2 3" xfId="9452"/>
    <cellStyle name="_Monthly Fixed Input_NIM Summary 2 3_Sheet3" xfId="9453"/>
    <cellStyle name="_Monthly Fixed Input_NIM Summary 2_Sheet3" xfId="9454"/>
    <cellStyle name="_Monthly Fixed Input_NIM Summary 3" xfId="9455"/>
    <cellStyle name="_Monthly Fixed Input_NIM Summary 3 2" xfId="9456"/>
    <cellStyle name="_Monthly Fixed Input_NIM Summary 3 2_Sheet3" xfId="9457"/>
    <cellStyle name="_Monthly Fixed Input_NIM Summary 3_Sheet3" xfId="9458"/>
    <cellStyle name="_Monthly Fixed Input_NIM Summary 4" xfId="9459"/>
    <cellStyle name="_Monthly Fixed Input_NIM Summary 4_Sheet3" xfId="9460"/>
    <cellStyle name="_Monthly Fixed Input_NIM Summary_DEM-WP(C) ENERG10C--ctn Mid-C_042010 2010GRC" xfId="9461"/>
    <cellStyle name="_Monthly Fixed Input_NIM Summary_DEM-WP(C) ENERG10C--ctn Mid-C_042010 2010GRC 2" xfId="9462"/>
    <cellStyle name="_Monthly Fixed Input_NIM Summary_DEM-WP(C) ENERG10C--ctn Mid-C_042010 2010GRC 2_Sheet3" xfId="9463"/>
    <cellStyle name="_Monthly Fixed Input_NIM Summary_DEM-WP(C) ENERG10C--ctn Mid-C_042010 2010GRC_Sheet3" xfId="9464"/>
    <cellStyle name="_Monthly Fixed Input_NIM Summary_Sheet3" xfId="9465"/>
    <cellStyle name="_Monthly Fixed Input_Sheet3" xfId="9466"/>
    <cellStyle name="_NIM 06 Base Case Current Trends" xfId="9467"/>
    <cellStyle name="_NIM 06 Base Case Current Trends 2" xfId="9468"/>
    <cellStyle name="_NIM 06 Base Case Current Trends 2 2" xfId="9469"/>
    <cellStyle name="_NIM 06 Base Case Current Trends 2 2 2" xfId="9470"/>
    <cellStyle name="_NIM 06 Base Case Current Trends 2 2 2 2" xfId="9471"/>
    <cellStyle name="_NIM 06 Base Case Current Trends 2 2 2 2_Sheet3" xfId="9472"/>
    <cellStyle name="_NIM 06 Base Case Current Trends 2 2 2_Sheet3" xfId="9473"/>
    <cellStyle name="_NIM 06 Base Case Current Trends 2 2 3" xfId="9474"/>
    <cellStyle name="_NIM 06 Base Case Current Trends 2 2 3_Sheet3" xfId="9475"/>
    <cellStyle name="_NIM 06 Base Case Current Trends 2 2_Sheet3" xfId="9476"/>
    <cellStyle name="_NIM 06 Base Case Current Trends 2 3" xfId="9477"/>
    <cellStyle name="_NIM 06 Base Case Current Trends 2 3 2" xfId="9478"/>
    <cellStyle name="_NIM 06 Base Case Current Trends 2 3 2_Sheet3" xfId="9479"/>
    <cellStyle name="_NIM 06 Base Case Current Trends 2 3_Sheet3" xfId="9480"/>
    <cellStyle name="_NIM 06 Base Case Current Trends 2 4" xfId="9481"/>
    <cellStyle name="_NIM 06 Base Case Current Trends 2 4_Sheet3" xfId="9482"/>
    <cellStyle name="_NIM 06 Base Case Current Trends 2_Sheet3" xfId="9483"/>
    <cellStyle name="_NIM 06 Base Case Current Trends 3" xfId="9484"/>
    <cellStyle name="_NIM 06 Base Case Current Trends 3 2" xfId="9485"/>
    <cellStyle name="_NIM 06 Base Case Current Trends 3 2_Sheet3" xfId="9486"/>
    <cellStyle name="_NIM 06 Base Case Current Trends 3_Sheet3" xfId="9487"/>
    <cellStyle name="_NIM 06 Base Case Current Trends 4" xfId="9488"/>
    <cellStyle name="_NIM 06 Base Case Current Trends 4 2" xfId="9489"/>
    <cellStyle name="_NIM 06 Base Case Current Trends 4 2_Sheet3" xfId="9490"/>
    <cellStyle name="_NIM 06 Base Case Current Trends 4_Sheet3" xfId="9491"/>
    <cellStyle name="_NIM 06 Base Case Current Trends 5" xfId="9492"/>
    <cellStyle name="_NIM 06 Base Case Current Trends 5 2" xfId="9493"/>
    <cellStyle name="_NIM 06 Base Case Current Trends 5 2_Sheet3" xfId="9494"/>
    <cellStyle name="_NIM 06 Base Case Current Trends 5_Sheet3" xfId="9495"/>
    <cellStyle name="_NIM 06 Base Case Current Trends 6" xfId="9496"/>
    <cellStyle name="_NIM 06 Base Case Current Trends 6 2" xfId="9497"/>
    <cellStyle name="_NIM 06 Base Case Current Trends 6 2_Sheet3" xfId="9498"/>
    <cellStyle name="_NIM 06 Base Case Current Trends 6_Sheet3" xfId="9499"/>
    <cellStyle name="_NIM 06 Base Case Current Trends_Adj Bench DR 3 for Initial Briefs (Electric)" xfId="9500"/>
    <cellStyle name="_NIM 06 Base Case Current Trends_Adj Bench DR 3 for Initial Briefs (Electric) 2" xfId="9501"/>
    <cellStyle name="_NIM 06 Base Case Current Trends_Adj Bench DR 3 for Initial Briefs (Electric) 2 2" xfId="9502"/>
    <cellStyle name="_NIM 06 Base Case Current Trends_Adj Bench DR 3 for Initial Briefs (Electric) 2 2 2" xfId="9503"/>
    <cellStyle name="_NIM 06 Base Case Current Trends_Adj Bench DR 3 for Initial Briefs (Electric) 2 2 2_Sheet3" xfId="9504"/>
    <cellStyle name="_NIM 06 Base Case Current Trends_Adj Bench DR 3 for Initial Briefs (Electric) 2 2_Sheet3" xfId="9505"/>
    <cellStyle name="_NIM 06 Base Case Current Trends_Adj Bench DR 3 for Initial Briefs (Electric) 2 3" xfId="9506"/>
    <cellStyle name="_NIM 06 Base Case Current Trends_Adj Bench DR 3 for Initial Briefs (Electric) 2 3_Sheet3" xfId="9507"/>
    <cellStyle name="_NIM 06 Base Case Current Trends_Adj Bench DR 3 for Initial Briefs (Electric) 2_Sheet3" xfId="9508"/>
    <cellStyle name="_NIM 06 Base Case Current Trends_Adj Bench DR 3 for Initial Briefs (Electric) 3" xfId="9509"/>
    <cellStyle name="_NIM 06 Base Case Current Trends_Adj Bench DR 3 for Initial Briefs (Electric) 3 2" xfId="9510"/>
    <cellStyle name="_NIM 06 Base Case Current Trends_Adj Bench DR 3 for Initial Briefs (Electric) 3 2_Sheet3" xfId="9511"/>
    <cellStyle name="_NIM 06 Base Case Current Trends_Adj Bench DR 3 for Initial Briefs (Electric) 3_Sheet3" xfId="9512"/>
    <cellStyle name="_NIM 06 Base Case Current Trends_Adj Bench DR 3 for Initial Briefs (Electric) 4" xfId="9513"/>
    <cellStyle name="_NIM 06 Base Case Current Trends_Adj Bench DR 3 for Initial Briefs (Electric) 4_Sheet3" xfId="9514"/>
    <cellStyle name="_NIM 06 Base Case Current Trends_Adj Bench DR 3 for Initial Briefs (Electric)_DEM-WP(C) ENERG10C--ctn Mid-C_042010 2010GRC" xfId="9515"/>
    <cellStyle name="_NIM 06 Base Case Current Trends_Adj Bench DR 3 for Initial Briefs (Electric)_DEM-WP(C) ENERG10C--ctn Mid-C_042010 2010GRC 2" xfId="9516"/>
    <cellStyle name="_NIM 06 Base Case Current Trends_Adj Bench DR 3 for Initial Briefs (Electric)_DEM-WP(C) ENERG10C--ctn Mid-C_042010 2010GRC 2_Sheet3" xfId="9517"/>
    <cellStyle name="_NIM 06 Base Case Current Trends_Adj Bench DR 3 for Initial Briefs (Electric)_DEM-WP(C) ENERG10C--ctn Mid-C_042010 2010GRC_Sheet3" xfId="9518"/>
    <cellStyle name="_NIM 06 Base Case Current Trends_Adj Bench DR 3 for Initial Briefs (Electric)_Sheet3" xfId="9519"/>
    <cellStyle name="_NIM 06 Base Case Current Trends_Book1" xfId="9520"/>
    <cellStyle name="_NIM 06 Base Case Current Trends_Book1 2" xfId="9521"/>
    <cellStyle name="_NIM 06 Base Case Current Trends_Book1 2_Sheet3" xfId="9522"/>
    <cellStyle name="_NIM 06 Base Case Current Trends_Book1_Sheet3" xfId="9523"/>
    <cellStyle name="_NIM 06 Base Case Current Trends_Book2" xfId="9524"/>
    <cellStyle name="_NIM 06 Base Case Current Trends_Book2 2" xfId="9525"/>
    <cellStyle name="_NIM 06 Base Case Current Trends_Book2 2 2" xfId="9526"/>
    <cellStyle name="_NIM 06 Base Case Current Trends_Book2 2 2 2" xfId="9527"/>
    <cellStyle name="_NIM 06 Base Case Current Trends_Book2 2 2 2_Sheet3" xfId="9528"/>
    <cellStyle name="_NIM 06 Base Case Current Trends_Book2 2 2_Sheet3" xfId="9529"/>
    <cellStyle name="_NIM 06 Base Case Current Trends_Book2 2 3" xfId="9530"/>
    <cellStyle name="_NIM 06 Base Case Current Trends_Book2 2 3_Sheet3" xfId="9531"/>
    <cellStyle name="_NIM 06 Base Case Current Trends_Book2 2_Sheet3" xfId="9532"/>
    <cellStyle name="_NIM 06 Base Case Current Trends_Book2 3" xfId="9533"/>
    <cellStyle name="_NIM 06 Base Case Current Trends_Book2 3 2" xfId="9534"/>
    <cellStyle name="_NIM 06 Base Case Current Trends_Book2 3 2_Sheet3" xfId="9535"/>
    <cellStyle name="_NIM 06 Base Case Current Trends_Book2 3_Sheet3" xfId="9536"/>
    <cellStyle name="_NIM 06 Base Case Current Trends_Book2 4" xfId="9537"/>
    <cellStyle name="_NIM 06 Base Case Current Trends_Book2 4_Sheet3" xfId="9538"/>
    <cellStyle name="_NIM 06 Base Case Current Trends_Book2_Adj Bench DR 3 for Initial Briefs (Electric)" xfId="9539"/>
    <cellStyle name="_NIM 06 Base Case Current Trends_Book2_Adj Bench DR 3 for Initial Briefs (Electric) 2" xfId="9540"/>
    <cellStyle name="_NIM 06 Base Case Current Trends_Book2_Adj Bench DR 3 for Initial Briefs (Electric) 2 2" xfId="9541"/>
    <cellStyle name="_NIM 06 Base Case Current Trends_Book2_Adj Bench DR 3 for Initial Briefs (Electric) 2 2 2" xfId="9542"/>
    <cellStyle name="_NIM 06 Base Case Current Trends_Book2_Adj Bench DR 3 for Initial Briefs (Electric) 2 2 2_Sheet3" xfId="9543"/>
    <cellStyle name="_NIM 06 Base Case Current Trends_Book2_Adj Bench DR 3 for Initial Briefs (Electric) 2 2_Sheet3" xfId="9544"/>
    <cellStyle name="_NIM 06 Base Case Current Trends_Book2_Adj Bench DR 3 for Initial Briefs (Electric) 2 3" xfId="9545"/>
    <cellStyle name="_NIM 06 Base Case Current Trends_Book2_Adj Bench DR 3 for Initial Briefs (Electric) 2 3_Sheet3" xfId="9546"/>
    <cellStyle name="_NIM 06 Base Case Current Trends_Book2_Adj Bench DR 3 for Initial Briefs (Electric) 2_Sheet3" xfId="9547"/>
    <cellStyle name="_NIM 06 Base Case Current Trends_Book2_Adj Bench DR 3 for Initial Briefs (Electric) 3" xfId="9548"/>
    <cellStyle name="_NIM 06 Base Case Current Trends_Book2_Adj Bench DR 3 for Initial Briefs (Electric) 3 2" xfId="9549"/>
    <cellStyle name="_NIM 06 Base Case Current Trends_Book2_Adj Bench DR 3 for Initial Briefs (Electric) 3 2_Sheet3" xfId="9550"/>
    <cellStyle name="_NIM 06 Base Case Current Trends_Book2_Adj Bench DR 3 for Initial Briefs (Electric) 3_Sheet3" xfId="9551"/>
    <cellStyle name="_NIM 06 Base Case Current Trends_Book2_Adj Bench DR 3 for Initial Briefs (Electric) 4" xfId="9552"/>
    <cellStyle name="_NIM 06 Base Case Current Trends_Book2_Adj Bench DR 3 for Initial Briefs (Electric) 4_Sheet3" xfId="9553"/>
    <cellStyle name="_NIM 06 Base Case Current Trends_Book2_Adj Bench DR 3 for Initial Briefs (Electric)_DEM-WP(C) ENERG10C--ctn Mid-C_042010 2010GRC" xfId="9554"/>
    <cellStyle name="_NIM 06 Base Case Current Trends_Book2_Adj Bench DR 3 for Initial Briefs (Electric)_DEM-WP(C) ENERG10C--ctn Mid-C_042010 2010GRC 2" xfId="9555"/>
    <cellStyle name="_NIM 06 Base Case Current Trends_Book2_Adj Bench DR 3 for Initial Briefs (Electric)_DEM-WP(C) ENERG10C--ctn Mid-C_042010 2010GRC 2_Sheet3" xfId="9556"/>
    <cellStyle name="_NIM 06 Base Case Current Trends_Book2_Adj Bench DR 3 for Initial Briefs (Electric)_DEM-WP(C) ENERG10C--ctn Mid-C_042010 2010GRC_Sheet3" xfId="9557"/>
    <cellStyle name="_NIM 06 Base Case Current Trends_Book2_Adj Bench DR 3 for Initial Briefs (Electric)_Sheet3" xfId="9558"/>
    <cellStyle name="_NIM 06 Base Case Current Trends_Book2_DEM-WP(C) ENERG10C--ctn Mid-C_042010 2010GRC" xfId="9559"/>
    <cellStyle name="_NIM 06 Base Case Current Trends_Book2_DEM-WP(C) ENERG10C--ctn Mid-C_042010 2010GRC 2" xfId="9560"/>
    <cellStyle name="_NIM 06 Base Case Current Trends_Book2_DEM-WP(C) ENERG10C--ctn Mid-C_042010 2010GRC 2_Sheet3" xfId="9561"/>
    <cellStyle name="_NIM 06 Base Case Current Trends_Book2_DEM-WP(C) ENERG10C--ctn Mid-C_042010 2010GRC_Sheet3" xfId="9562"/>
    <cellStyle name="_NIM 06 Base Case Current Trends_Book2_Electric Rev Req Model (2009 GRC) Rebuttal" xfId="9563"/>
    <cellStyle name="_NIM 06 Base Case Current Trends_Book2_Electric Rev Req Model (2009 GRC) Rebuttal 2" xfId="9564"/>
    <cellStyle name="_NIM 06 Base Case Current Trends_Book2_Electric Rev Req Model (2009 GRC) Rebuttal 2 2" xfId="9565"/>
    <cellStyle name="_NIM 06 Base Case Current Trends_Book2_Electric Rev Req Model (2009 GRC) Rebuttal 2 2_Sheet3" xfId="9566"/>
    <cellStyle name="_NIM 06 Base Case Current Trends_Book2_Electric Rev Req Model (2009 GRC) Rebuttal 2_Sheet3" xfId="9567"/>
    <cellStyle name="_NIM 06 Base Case Current Trends_Book2_Electric Rev Req Model (2009 GRC) Rebuttal 3" xfId="9568"/>
    <cellStyle name="_NIM 06 Base Case Current Trends_Book2_Electric Rev Req Model (2009 GRC) Rebuttal 3_Sheet3" xfId="9569"/>
    <cellStyle name="_NIM 06 Base Case Current Trends_Book2_Electric Rev Req Model (2009 GRC) Rebuttal REmoval of New  WH Solar AdjustMI" xfId="9570"/>
    <cellStyle name="_NIM 06 Base Case Current Trends_Book2_Electric Rev Req Model (2009 GRC) Rebuttal REmoval of New  WH Solar AdjustMI 2" xfId="9571"/>
    <cellStyle name="_NIM 06 Base Case Current Trends_Book2_Electric Rev Req Model (2009 GRC) Rebuttal REmoval of New  WH Solar AdjustMI 2 2" xfId="9572"/>
    <cellStyle name="_NIM 06 Base Case Current Trends_Book2_Electric Rev Req Model (2009 GRC) Rebuttal REmoval of New  WH Solar AdjustMI 2 2 2" xfId="9573"/>
    <cellStyle name="_NIM 06 Base Case Current Trends_Book2_Electric Rev Req Model (2009 GRC) Rebuttal REmoval of New  WH Solar AdjustMI 2 2 2_Sheet3" xfId="9574"/>
    <cellStyle name="_NIM 06 Base Case Current Trends_Book2_Electric Rev Req Model (2009 GRC) Rebuttal REmoval of New  WH Solar AdjustMI 2 2_Sheet3" xfId="9575"/>
    <cellStyle name="_NIM 06 Base Case Current Trends_Book2_Electric Rev Req Model (2009 GRC) Rebuttal REmoval of New  WH Solar AdjustMI 2 3" xfId="9576"/>
    <cellStyle name="_NIM 06 Base Case Current Trends_Book2_Electric Rev Req Model (2009 GRC) Rebuttal REmoval of New  WH Solar AdjustMI 2 3_Sheet3" xfId="9577"/>
    <cellStyle name="_NIM 06 Base Case Current Trends_Book2_Electric Rev Req Model (2009 GRC) Rebuttal REmoval of New  WH Solar AdjustMI 2_Sheet3" xfId="9578"/>
    <cellStyle name="_NIM 06 Base Case Current Trends_Book2_Electric Rev Req Model (2009 GRC) Rebuttal REmoval of New  WH Solar AdjustMI 3" xfId="9579"/>
    <cellStyle name="_NIM 06 Base Case Current Trends_Book2_Electric Rev Req Model (2009 GRC) Rebuttal REmoval of New  WH Solar AdjustMI 3 2" xfId="9580"/>
    <cellStyle name="_NIM 06 Base Case Current Trends_Book2_Electric Rev Req Model (2009 GRC) Rebuttal REmoval of New  WH Solar AdjustMI 3 2_Sheet3" xfId="9581"/>
    <cellStyle name="_NIM 06 Base Case Current Trends_Book2_Electric Rev Req Model (2009 GRC) Rebuttal REmoval of New  WH Solar AdjustMI 3_Sheet3" xfId="9582"/>
    <cellStyle name="_NIM 06 Base Case Current Trends_Book2_Electric Rev Req Model (2009 GRC) Rebuttal REmoval of New  WH Solar AdjustMI 4" xfId="9583"/>
    <cellStyle name="_NIM 06 Base Case Current Trends_Book2_Electric Rev Req Model (2009 GRC) Rebuttal REmoval of New  WH Solar AdjustMI 4_Sheet3" xfId="9584"/>
    <cellStyle name="_NIM 06 Base Case Current Trends_Book2_Electric Rev Req Model (2009 GRC) Rebuttal REmoval of New  WH Solar AdjustMI_DEM-WP(C) ENERG10C--ctn Mid-C_042010 2010GRC" xfId="9585"/>
    <cellStyle name="_NIM 06 Base Case Current Trends_Book2_Electric Rev Req Model (2009 GRC) Rebuttal REmoval of New  WH Solar AdjustMI_DEM-WP(C) ENERG10C--ctn Mid-C_042010 2010GRC 2" xfId="9586"/>
    <cellStyle name="_NIM 06 Base Case Current Trends_Book2_Electric Rev Req Model (2009 GRC) Rebuttal REmoval of New  WH Solar AdjustMI_DEM-WP(C) ENERG10C--ctn Mid-C_042010 2010GRC 2_Sheet3" xfId="9587"/>
    <cellStyle name="_NIM 06 Base Case Current Trends_Book2_Electric Rev Req Model (2009 GRC) Rebuttal REmoval of New  WH Solar AdjustMI_DEM-WP(C) ENERG10C--ctn Mid-C_042010 2010GRC_Sheet3" xfId="9588"/>
    <cellStyle name="_NIM 06 Base Case Current Trends_Book2_Electric Rev Req Model (2009 GRC) Rebuttal REmoval of New  WH Solar AdjustMI_Sheet3" xfId="9589"/>
    <cellStyle name="_NIM 06 Base Case Current Trends_Book2_Electric Rev Req Model (2009 GRC) Rebuttal_Sheet3" xfId="9590"/>
    <cellStyle name="_NIM 06 Base Case Current Trends_Book2_Electric Rev Req Model (2009 GRC) Revised 01-18-2010" xfId="9591"/>
    <cellStyle name="_NIM 06 Base Case Current Trends_Book2_Electric Rev Req Model (2009 GRC) Revised 01-18-2010 2" xfId="9592"/>
    <cellStyle name="_NIM 06 Base Case Current Trends_Book2_Electric Rev Req Model (2009 GRC) Revised 01-18-2010 2 2" xfId="9593"/>
    <cellStyle name="_NIM 06 Base Case Current Trends_Book2_Electric Rev Req Model (2009 GRC) Revised 01-18-2010 2 2 2" xfId="9594"/>
    <cellStyle name="_NIM 06 Base Case Current Trends_Book2_Electric Rev Req Model (2009 GRC) Revised 01-18-2010 2 2 2_Sheet3" xfId="9595"/>
    <cellStyle name="_NIM 06 Base Case Current Trends_Book2_Electric Rev Req Model (2009 GRC) Revised 01-18-2010 2 2_Sheet3" xfId="9596"/>
    <cellStyle name="_NIM 06 Base Case Current Trends_Book2_Electric Rev Req Model (2009 GRC) Revised 01-18-2010 2 3" xfId="9597"/>
    <cellStyle name="_NIM 06 Base Case Current Trends_Book2_Electric Rev Req Model (2009 GRC) Revised 01-18-2010 2 3_Sheet3" xfId="9598"/>
    <cellStyle name="_NIM 06 Base Case Current Trends_Book2_Electric Rev Req Model (2009 GRC) Revised 01-18-2010 2_Sheet3" xfId="9599"/>
    <cellStyle name="_NIM 06 Base Case Current Trends_Book2_Electric Rev Req Model (2009 GRC) Revised 01-18-2010 3" xfId="9600"/>
    <cellStyle name="_NIM 06 Base Case Current Trends_Book2_Electric Rev Req Model (2009 GRC) Revised 01-18-2010 3 2" xfId="9601"/>
    <cellStyle name="_NIM 06 Base Case Current Trends_Book2_Electric Rev Req Model (2009 GRC) Revised 01-18-2010 3 2_Sheet3" xfId="9602"/>
    <cellStyle name="_NIM 06 Base Case Current Trends_Book2_Electric Rev Req Model (2009 GRC) Revised 01-18-2010 3_Sheet3" xfId="9603"/>
    <cellStyle name="_NIM 06 Base Case Current Trends_Book2_Electric Rev Req Model (2009 GRC) Revised 01-18-2010 4" xfId="9604"/>
    <cellStyle name="_NIM 06 Base Case Current Trends_Book2_Electric Rev Req Model (2009 GRC) Revised 01-18-2010 4_Sheet3" xfId="9605"/>
    <cellStyle name="_NIM 06 Base Case Current Trends_Book2_Electric Rev Req Model (2009 GRC) Revised 01-18-2010_DEM-WP(C) ENERG10C--ctn Mid-C_042010 2010GRC" xfId="9606"/>
    <cellStyle name="_NIM 06 Base Case Current Trends_Book2_Electric Rev Req Model (2009 GRC) Revised 01-18-2010_DEM-WP(C) ENERG10C--ctn Mid-C_042010 2010GRC 2" xfId="9607"/>
    <cellStyle name="_NIM 06 Base Case Current Trends_Book2_Electric Rev Req Model (2009 GRC) Revised 01-18-2010_DEM-WP(C) ENERG10C--ctn Mid-C_042010 2010GRC 2_Sheet3" xfId="9608"/>
    <cellStyle name="_NIM 06 Base Case Current Trends_Book2_Electric Rev Req Model (2009 GRC) Revised 01-18-2010_DEM-WP(C) ENERG10C--ctn Mid-C_042010 2010GRC_Sheet3" xfId="9609"/>
    <cellStyle name="_NIM 06 Base Case Current Trends_Book2_Electric Rev Req Model (2009 GRC) Revised 01-18-2010_Sheet3" xfId="9610"/>
    <cellStyle name="_NIM 06 Base Case Current Trends_Book2_Final Order Electric EXHIBIT A-1" xfId="9611"/>
    <cellStyle name="_NIM 06 Base Case Current Trends_Book2_Final Order Electric EXHIBIT A-1 2" xfId="9612"/>
    <cellStyle name="_NIM 06 Base Case Current Trends_Book2_Final Order Electric EXHIBIT A-1 2 2" xfId="9613"/>
    <cellStyle name="_NIM 06 Base Case Current Trends_Book2_Final Order Electric EXHIBIT A-1 2 2_Sheet3" xfId="9614"/>
    <cellStyle name="_NIM 06 Base Case Current Trends_Book2_Final Order Electric EXHIBIT A-1 2_Sheet3" xfId="9615"/>
    <cellStyle name="_NIM 06 Base Case Current Trends_Book2_Final Order Electric EXHIBIT A-1 3" xfId="9616"/>
    <cellStyle name="_NIM 06 Base Case Current Trends_Book2_Final Order Electric EXHIBIT A-1 3_Sheet3" xfId="9617"/>
    <cellStyle name="_NIM 06 Base Case Current Trends_Book2_Final Order Electric EXHIBIT A-1_Sheet3" xfId="9618"/>
    <cellStyle name="_NIM 06 Base Case Current Trends_Book2_Sheet3" xfId="9619"/>
    <cellStyle name="_NIM 06 Base Case Current Trends_Chelan PUD Power Costs (8-10)" xfId="9620"/>
    <cellStyle name="_NIM 06 Base Case Current Trends_Chelan PUD Power Costs (8-10) 2" xfId="9621"/>
    <cellStyle name="_NIM 06 Base Case Current Trends_Chelan PUD Power Costs (8-10) 2_Sheet3" xfId="9622"/>
    <cellStyle name="_NIM 06 Base Case Current Trends_Chelan PUD Power Costs (8-10)_Sheet3" xfId="9623"/>
    <cellStyle name="_NIM 06 Base Case Current Trends_Colstrip 1&amp;2 Annual O&amp;M Budgets" xfId="9624"/>
    <cellStyle name="_NIM 06 Base Case Current Trends_Colstrip 1&amp;2 Annual O&amp;M Budgets 2" xfId="9625"/>
    <cellStyle name="_NIM 06 Base Case Current Trends_Colstrip 1&amp;2 Annual O&amp;M Budgets 2_Sheet3" xfId="9626"/>
    <cellStyle name="_NIM 06 Base Case Current Trends_Colstrip 1&amp;2 Annual O&amp;M Budgets 3" xfId="9627"/>
    <cellStyle name="_NIM 06 Base Case Current Trends_Colstrip 1&amp;2 Annual O&amp;M Budgets 3_Sheet3" xfId="9628"/>
    <cellStyle name="_NIM 06 Base Case Current Trends_Colstrip 1&amp;2 Annual O&amp;M Budgets_Sheet3" xfId="9629"/>
    <cellStyle name="_NIM 06 Base Case Current Trends_Confidential Material" xfId="9630"/>
    <cellStyle name="_NIM 06 Base Case Current Trends_Confidential Material 2" xfId="9631"/>
    <cellStyle name="_NIM 06 Base Case Current Trends_Confidential Material 2_Sheet3" xfId="9632"/>
    <cellStyle name="_NIM 06 Base Case Current Trends_Confidential Material_Sheet3" xfId="9633"/>
    <cellStyle name="_NIM 06 Base Case Current Trends_DEM-WP(C) Colstrip 12 Coal Cost Forecast 2010GRC" xfId="9634"/>
    <cellStyle name="_NIM 06 Base Case Current Trends_DEM-WP(C) Colstrip 12 Coal Cost Forecast 2010GRC 2" xfId="9635"/>
    <cellStyle name="_NIM 06 Base Case Current Trends_DEM-WP(C) Colstrip 12 Coal Cost Forecast 2010GRC 2_Sheet3" xfId="9636"/>
    <cellStyle name="_NIM 06 Base Case Current Trends_DEM-WP(C) Colstrip 12 Coal Cost Forecast 2010GRC_Sheet3" xfId="9637"/>
    <cellStyle name="_NIM 06 Base Case Current Trends_DEM-WP(C) ENERG10C--ctn Mid-C_042010 2010GRC" xfId="9638"/>
    <cellStyle name="_NIM 06 Base Case Current Trends_DEM-WP(C) ENERG10C--ctn Mid-C_042010 2010GRC 2" xfId="9639"/>
    <cellStyle name="_NIM 06 Base Case Current Trends_DEM-WP(C) ENERG10C--ctn Mid-C_042010 2010GRC 2_Sheet3" xfId="9640"/>
    <cellStyle name="_NIM 06 Base Case Current Trends_DEM-WP(C) ENERG10C--ctn Mid-C_042010 2010GRC_Sheet3" xfId="9641"/>
    <cellStyle name="_NIM 06 Base Case Current Trends_DEM-WP(C) Production O&amp;M 2010GRC As-Filed" xfId="9642"/>
    <cellStyle name="_NIM 06 Base Case Current Trends_DEM-WP(C) Production O&amp;M 2010GRC As-Filed 2" xfId="9643"/>
    <cellStyle name="_NIM 06 Base Case Current Trends_DEM-WP(C) Production O&amp;M 2010GRC As-Filed 2 2" xfId="9644"/>
    <cellStyle name="_NIM 06 Base Case Current Trends_DEM-WP(C) Production O&amp;M 2010GRC As-Filed 2 2_Sheet3" xfId="9645"/>
    <cellStyle name="_NIM 06 Base Case Current Trends_DEM-WP(C) Production O&amp;M 2010GRC As-Filed 2 3" xfId="9646"/>
    <cellStyle name="_NIM 06 Base Case Current Trends_DEM-WP(C) Production O&amp;M 2010GRC As-Filed 2 3_Sheet3" xfId="9647"/>
    <cellStyle name="_NIM 06 Base Case Current Trends_DEM-WP(C) Production O&amp;M 2010GRC As-Filed 2_Sheet3" xfId="9648"/>
    <cellStyle name="_NIM 06 Base Case Current Trends_DEM-WP(C) Production O&amp;M 2010GRC As-Filed 3" xfId="9649"/>
    <cellStyle name="_NIM 06 Base Case Current Trends_DEM-WP(C) Production O&amp;M 2010GRC As-Filed 3 2" xfId="9650"/>
    <cellStyle name="_NIM 06 Base Case Current Trends_DEM-WP(C) Production O&amp;M 2010GRC As-Filed 3 2_Sheet3" xfId="9651"/>
    <cellStyle name="_NIM 06 Base Case Current Trends_DEM-WP(C) Production O&amp;M 2010GRC As-Filed 3_Sheet3" xfId="9652"/>
    <cellStyle name="_NIM 06 Base Case Current Trends_DEM-WP(C) Production O&amp;M 2010GRC As-Filed 4" xfId="9653"/>
    <cellStyle name="_NIM 06 Base Case Current Trends_DEM-WP(C) Production O&amp;M 2010GRC As-Filed 4 2" xfId="9654"/>
    <cellStyle name="_NIM 06 Base Case Current Trends_DEM-WP(C) Production O&amp;M 2010GRC As-Filed 4 2_Sheet3" xfId="9655"/>
    <cellStyle name="_NIM 06 Base Case Current Trends_DEM-WP(C) Production O&amp;M 2010GRC As-Filed 4_Sheet3" xfId="9656"/>
    <cellStyle name="_NIM 06 Base Case Current Trends_DEM-WP(C) Production O&amp;M 2010GRC As-Filed 5" xfId="9657"/>
    <cellStyle name="_NIM 06 Base Case Current Trends_DEM-WP(C) Production O&amp;M 2010GRC As-Filed 5 2" xfId="9658"/>
    <cellStyle name="_NIM 06 Base Case Current Trends_DEM-WP(C) Production O&amp;M 2010GRC As-Filed 5 2_Sheet3" xfId="9659"/>
    <cellStyle name="_NIM 06 Base Case Current Trends_DEM-WP(C) Production O&amp;M 2010GRC As-Filed 5_Sheet3" xfId="9660"/>
    <cellStyle name="_NIM 06 Base Case Current Trends_DEM-WP(C) Production O&amp;M 2010GRC As-Filed 6" xfId="9661"/>
    <cellStyle name="_NIM 06 Base Case Current Trends_DEM-WP(C) Production O&amp;M 2010GRC As-Filed 6 2" xfId="9662"/>
    <cellStyle name="_NIM 06 Base Case Current Trends_DEM-WP(C) Production O&amp;M 2010GRC As-Filed 6 2_Sheet3" xfId="9663"/>
    <cellStyle name="_NIM 06 Base Case Current Trends_DEM-WP(C) Production O&amp;M 2010GRC As-Filed 6_Sheet3" xfId="9664"/>
    <cellStyle name="_NIM 06 Base Case Current Trends_DEM-WP(C) Production O&amp;M 2010GRC As-Filed_Sheet3" xfId="9665"/>
    <cellStyle name="_NIM 06 Base Case Current Trends_Electric Rev Req Model (2009 GRC) " xfId="9666"/>
    <cellStyle name="_NIM 06 Base Case Current Trends_Electric Rev Req Model (2009 GRC)  2" xfId="9667"/>
    <cellStyle name="_NIM 06 Base Case Current Trends_Electric Rev Req Model (2009 GRC)  2 2" xfId="9668"/>
    <cellStyle name="_NIM 06 Base Case Current Trends_Electric Rev Req Model (2009 GRC)  2 2 2" xfId="9669"/>
    <cellStyle name="_NIM 06 Base Case Current Trends_Electric Rev Req Model (2009 GRC)  2 2 2_Sheet3" xfId="9670"/>
    <cellStyle name="_NIM 06 Base Case Current Trends_Electric Rev Req Model (2009 GRC)  2 2_Sheet3" xfId="9671"/>
    <cellStyle name="_NIM 06 Base Case Current Trends_Electric Rev Req Model (2009 GRC)  2 3" xfId="9672"/>
    <cellStyle name="_NIM 06 Base Case Current Trends_Electric Rev Req Model (2009 GRC)  2 3_Sheet3" xfId="9673"/>
    <cellStyle name="_NIM 06 Base Case Current Trends_Electric Rev Req Model (2009 GRC)  2_Sheet3" xfId="9674"/>
    <cellStyle name="_NIM 06 Base Case Current Trends_Electric Rev Req Model (2009 GRC)  3" xfId="9675"/>
    <cellStyle name="_NIM 06 Base Case Current Trends_Electric Rev Req Model (2009 GRC)  3 2" xfId="9676"/>
    <cellStyle name="_NIM 06 Base Case Current Trends_Electric Rev Req Model (2009 GRC)  3 2_Sheet3" xfId="9677"/>
    <cellStyle name="_NIM 06 Base Case Current Trends_Electric Rev Req Model (2009 GRC)  3_Sheet3" xfId="9678"/>
    <cellStyle name="_NIM 06 Base Case Current Trends_Electric Rev Req Model (2009 GRC)  4" xfId="9679"/>
    <cellStyle name="_NIM 06 Base Case Current Trends_Electric Rev Req Model (2009 GRC)  4_Sheet3" xfId="9680"/>
    <cellStyle name="_NIM 06 Base Case Current Trends_Electric Rev Req Model (2009 GRC) _DEM-WP(C) ENERG10C--ctn Mid-C_042010 2010GRC" xfId="9681"/>
    <cellStyle name="_NIM 06 Base Case Current Trends_Electric Rev Req Model (2009 GRC) _DEM-WP(C) ENERG10C--ctn Mid-C_042010 2010GRC 2" xfId="9682"/>
    <cellStyle name="_NIM 06 Base Case Current Trends_Electric Rev Req Model (2009 GRC) _DEM-WP(C) ENERG10C--ctn Mid-C_042010 2010GRC 2_Sheet3" xfId="9683"/>
    <cellStyle name="_NIM 06 Base Case Current Trends_Electric Rev Req Model (2009 GRC) _DEM-WP(C) ENERG10C--ctn Mid-C_042010 2010GRC_Sheet3" xfId="9684"/>
    <cellStyle name="_NIM 06 Base Case Current Trends_Electric Rev Req Model (2009 GRC) _Sheet3" xfId="9685"/>
    <cellStyle name="_NIM 06 Base Case Current Trends_Electric Rev Req Model (2009 GRC) Rebuttal" xfId="9686"/>
    <cellStyle name="_NIM 06 Base Case Current Trends_Electric Rev Req Model (2009 GRC) Rebuttal 2" xfId="9687"/>
    <cellStyle name="_NIM 06 Base Case Current Trends_Electric Rev Req Model (2009 GRC) Rebuttal 2 2" xfId="9688"/>
    <cellStyle name="_NIM 06 Base Case Current Trends_Electric Rev Req Model (2009 GRC) Rebuttal 2 2_Sheet3" xfId="9689"/>
    <cellStyle name="_NIM 06 Base Case Current Trends_Electric Rev Req Model (2009 GRC) Rebuttal 2_Sheet3" xfId="9690"/>
    <cellStyle name="_NIM 06 Base Case Current Trends_Electric Rev Req Model (2009 GRC) Rebuttal 3" xfId="9691"/>
    <cellStyle name="_NIM 06 Base Case Current Trends_Electric Rev Req Model (2009 GRC) Rebuttal 3_Sheet3" xfId="9692"/>
    <cellStyle name="_NIM 06 Base Case Current Trends_Electric Rev Req Model (2009 GRC) Rebuttal REmoval of New  WH Solar AdjustMI" xfId="9693"/>
    <cellStyle name="_NIM 06 Base Case Current Trends_Electric Rev Req Model (2009 GRC) Rebuttal REmoval of New  WH Solar AdjustMI 2" xfId="9694"/>
    <cellStyle name="_NIM 06 Base Case Current Trends_Electric Rev Req Model (2009 GRC) Rebuttal REmoval of New  WH Solar AdjustMI 2 2" xfId="9695"/>
    <cellStyle name="_NIM 06 Base Case Current Trends_Electric Rev Req Model (2009 GRC) Rebuttal REmoval of New  WH Solar AdjustMI 2 2 2" xfId="9696"/>
    <cellStyle name="_NIM 06 Base Case Current Trends_Electric Rev Req Model (2009 GRC) Rebuttal REmoval of New  WH Solar AdjustMI 2 2 2_Sheet3" xfId="9697"/>
    <cellStyle name="_NIM 06 Base Case Current Trends_Electric Rev Req Model (2009 GRC) Rebuttal REmoval of New  WH Solar AdjustMI 2 2_Sheet3" xfId="9698"/>
    <cellStyle name="_NIM 06 Base Case Current Trends_Electric Rev Req Model (2009 GRC) Rebuttal REmoval of New  WH Solar AdjustMI 2 3" xfId="9699"/>
    <cellStyle name="_NIM 06 Base Case Current Trends_Electric Rev Req Model (2009 GRC) Rebuttal REmoval of New  WH Solar AdjustMI 2 3_Sheet3" xfId="9700"/>
    <cellStyle name="_NIM 06 Base Case Current Trends_Electric Rev Req Model (2009 GRC) Rebuttal REmoval of New  WH Solar AdjustMI 2_Sheet3" xfId="9701"/>
    <cellStyle name="_NIM 06 Base Case Current Trends_Electric Rev Req Model (2009 GRC) Rebuttal REmoval of New  WH Solar AdjustMI 3" xfId="9702"/>
    <cellStyle name="_NIM 06 Base Case Current Trends_Electric Rev Req Model (2009 GRC) Rebuttal REmoval of New  WH Solar AdjustMI 3 2" xfId="9703"/>
    <cellStyle name="_NIM 06 Base Case Current Trends_Electric Rev Req Model (2009 GRC) Rebuttal REmoval of New  WH Solar AdjustMI 3 2_Sheet3" xfId="9704"/>
    <cellStyle name="_NIM 06 Base Case Current Trends_Electric Rev Req Model (2009 GRC) Rebuttal REmoval of New  WH Solar AdjustMI 3_Sheet3" xfId="9705"/>
    <cellStyle name="_NIM 06 Base Case Current Trends_Electric Rev Req Model (2009 GRC) Rebuttal REmoval of New  WH Solar AdjustMI 4" xfId="9706"/>
    <cellStyle name="_NIM 06 Base Case Current Trends_Electric Rev Req Model (2009 GRC) Rebuttal REmoval of New  WH Solar AdjustMI 4_Sheet3" xfId="9707"/>
    <cellStyle name="_NIM 06 Base Case Current Trends_Electric Rev Req Model (2009 GRC) Rebuttal REmoval of New  WH Solar AdjustMI_DEM-WP(C) ENERG10C--ctn Mid-C_042010 2010GRC" xfId="9708"/>
    <cellStyle name="_NIM 06 Base Case Current Trends_Electric Rev Req Model (2009 GRC) Rebuttal REmoval of New  WH Solar AdjustMI_DEM-WP(C) ENERG10C--ctn Mid-C_042010 2010GRC 2" xfId="9709"/>
    <cellStyle name="_NIM 06 Base Case Current Trends_Electric Rev Req Model (2009 GRC) Rebuttal REmoval of New  WH Solar AdjustMI_DEM-WP(C) ENERG10C--ctn Mid-C_042010 2010GRC 2_Sheet3" xfId="9710"/>
    <cellStyle name="_NIM 06 Base Case Current Trends_Electric Rev Req Model (2009 GRC) Rebuttal REmoval of New  WH Solar AdjustMI_DEM-WP(C) ENERG10C--ctn Mid-C_042010 2010GRC_Sheet3" xfId="9711"/>
    <cellStyle name="_NIM 06 Base Case Current Trends_Electric Rev Req Model (2009 GRC) Rebuttal REmoval of New  WH Solar AdjustMI_Sheet3" xfId="9712"/>
    <cellStyle name="_NIM 06 Base Case Current Trends_Electric Rev Req Model (2009 GRC) Rebuttal_Sheet3" xfId="9713"/>
    <cellStyle name="_NIM 06 Base Case Current Trends_Electric Rev Req Model (2009 GRC) Revised 01-18-2010" xfId="9714"/>
    <cellStyle name="_NIM 06 Base Case Current Trends_Electric Rev Req Model (2009 GRC) Revised 01-18-2010 2" xfId="9715"/>
    <cellStyle name="_NIM 06 Base Case Current Trends_Electric Rev Req Model (2009 GRC) Revised 01-18-2010 2 2" xfId="9716"/>
    <cellStyle name="_NIM 06 Base Case Current Trends_Electric Rev Req Model (2009 GRC) Revised 01-18-2010 2 2 2" xfId="9717"/>
    <cellStyle name="_NIM 06 Base Case Current Trends_Electric Rev Req Model (2009 GRC) Revised 01-18-2010 2 2 2_Sheet3" xfId="9718"/>
    <cellStyle name="_NIM 06 Base Case Current Trends_Electric Rev Req Model (2009 GRC) Revised 01-18-2010 2 2_Sheet3" xfId="9719"/>
    <cellStyle name="_NIM 06 Base Case Current Trends_Electric Rev Req Model (2009 GRC) Revised 01-18-2010 2 3" xfId="9720"/>
    <cellStyle name="_NIM 06 Base Case Current Trends_Electric Rev Req Model (2009 GRC) Revised 01-18-2010 2 3_Sheet3" xfId="9721"/>
    <cellStyle name="_NIM 06 Base Case Current Trends_Electric Rev Req Model (2009 GRC) Revised 01-18-2010 2_Sheet3" xfId="9722"/>
    <cellStyle name="_NIM 06 Base Case Current Trends_Electric Rev Req Model (2009 GRC) Revised 01-18-2010 3" xfId="9723"/>
    <cellStyle name="_NIM 06 Base Case Current Trends_Electric Rev Req Model (2009 GRC) Revised 01-18-2010 3 2" xfId="9724"/>
    <cellStyle name="_NIM 06 Base Case Current Trends_Electric Rev Req Model (2009 GRC) Revised 01-18-2010 3 2_Sheet3" xfId="9725"/>
    <cellStyle name="_NIM 06 Base Case Current Trends_Electric Rev Req Model (2009 GRC) Revised 01-18-2010 3_Sheet3" xfId="9726"/>
    <cellStyle name="_NIM 06 Base Case Current Trends_Electric Rev Req Model (2009 GRC) Revised 01-18-2010 4" xfId="9727"/>
    <cellStyle name="_NIM 06 Base Case Current Trends_Electric Rev Req Model (2009 GRC) Revised 01-18-2010 4_Sheet3" xfId="9728"/>
    <cellStyle name="_NIM 06 Base Case Current Trends_Electric Rev Req Model (2009 GRC) Revised 01-18-2010_DEM-WP(C) ENERG10C--ctn Mid-C_042010 2010GRC" xfId="9729"/>
    <cellStyle name="_NIM 06 Base Case Current Trends_Electric Rev Req Model (2009 GRC) Revised 01-18-2010_DEM-WP(C) ENERG10C--ctn Mid-C_042010 2010GRC 2" xfId="9730"/>
    <cellStyle name="_NIM 06 Base Case Current Trends_Electric Rev Req Model (2009 GRC) Revised 01-18-2010_DEM-WP(C) ENERG10C--ctn Mid-C_042010 2010GRC 2_Sheet3" xfId="9731"/>
    <cellStyle name="_NIM 06 Base Case Current Trends_Electric Rev Req Model (2009 GRC) Revised 01-18-2010_DEM-WP(C) ENERG10C--ctn Mid-C_042010 2010GRC_Sheet3" xfId="9732"/>
    <cellStyle name="_NIM 06 Base Case Current Trends_Electric Rev Req Model (2009 GRC) Revised 01-18-2010_Sheet3" xfId="9733"/>
    <cellStyle name="_NIM 06 Base Case Current Trends_Electric Rev Req Model (2010 GRC)" xfId="9734"/>
    <cellStyle name="_NIM 06 Base Case Current Trends_Electric Rev Req Model (2010 GRC) 2" xfId="9735"/>
    <cellStyle name="_NIM 06 Base Case Current Trends_Electric Rev Req Model (2010 GRC) 2_Sheet3" xfId="9736"/>
    <cellStyle name="_NIM 06 Base Case Current Trends_Electric Rev Req Model (2010 GRC) SF" xfId="9737"/>
    <cellStyle name="_NIM 06 Base Case Current Trends_Electric Rev Req Model (2010 GRC) SF 2" xfId="9738"/>
    <cellStyle name="_NIM 06 Base Case Current Trends_Electric Rev Req Model (2010 GRC) SF 2_Sheet3" xfId="9739"/>
    <cellStyle name="_NIM 06 Base Case Current Trends_Electric Rev Req Model (2010 GRC) SF_Sheet3" xfId="9740"/>
    <cellStyle name="_NIM 06 Base Case Current Trends_Electric Rev Req Model (2010 GRC)_Sheet3" xfId="9741"/>
    <cellStyle name="_NIM 06 Base Case Current Trends_Final Order Electric EXHIBIT A-1" xfId="9742"/>
    <cellStyle name="_NIM 06 Base Case Current Trends_Final Order Electric EXHIBIT A-1 2" xfId="9743"/>
    <cellStyle name="_NIM 06 Base Case Current Trends_Final Order Electric EXHIBIT A-1 2 2" xfId="9744"/>
    <cellStyle name="_NIM 06 Base Case Current Trends_Final Order Electric EXHIBIT A-1 2 2_Sheet3" xfId="9745"/>
    <cellStyle name="_NIM 06 Base Case Current Trends_Final Order Electric EXHIBIT A-1 2_Sheet3" xfId="9746"/>
    <cellStyle name="_NIM 06 Base Case Current Trends_Final Order Electric EXHIBIT A-1 3" xfId="9747"/>
    <cellStyle name="_NIM 06 Base Case Current Trends_Final Order Electric EXHIBIT A-1 3_Sheet3" xfId="9748"/>
    <cellStyle name="_NIM 06 Base Case Current Trends_Final Order Electric EXHIBIT A-1_Sheet3" xfId="9749"/>
    <cellStyle name="_NIM 06 Base Case Current Trends_NIM Summary" xfId="9750"/>
    <cellStyle name="_NIM 06 Base Case Current Trends_NIM Summary 2" xfId="9751"/>
    <cellStyle name="_NIM 06 Base Case Current Trends_NIM Summary 2 2" xfId="9752"/>
    <cellStyle name="_NIM 06 Base Case Current Trends_NIM Summary 2 2 2" xfId="9753"/>
    <cellStyle name="_NIM 06 Base Case Current Trends_NIM Summary 2 2 2_Sheet3" xfId="9754"/>
    <cellStyle name="_NIM 06 Base Case Current Trends_NIM Summary 2 2_Sheet3" xfId="9755"/>
    <cellStyle name="_NIM 06 Base Case Current Trends_NIM Summary 2 3" xfId="9756"/>
    <cellStyle name="_NIM 06 Base Case Current Trends_NIM Summary 2 3_Sheet3" xfId="9757"/>
    <cellStyle name="_NIM 06 Base Case Current Trends_NIM Summary 2_Sheet3" xfId="9758"/>
    <cellStyle name="_NIM 06 Base Case Current Trends_NIM Summary 3" xfId="9759"/>
    <cellStyle name="_NIM 06 Base Case Current Trends_NIM Summary 3 2" xfId="9760"/>
    <cellStyle name="_NIM 06 Base Case Current Trends_NIM Summary 3 2_Sheet3" xfId="9761"/>
    <cellStyle name="_NIM 06 Base Case Current Trends_NIM Summary 3_Sheet3" xfId="9762"/>
    <cellStyle name="_NIM 06 Base Case Current Trends_NIM Summary 4" xfId="9763"/>
    <cellStyle name="_NIM 06 Base Case Current Trends_NIM Summary 4_Sheet3" xfId="9764"/>
    <cellStyle name="_NIM 06 Base Case Current Trends_NIM Summary_DEM-WP(C) ENERG10C--ctn Mid-C_042010 2010GRC" xfId="9765"/>
    <cellStyle name="_NIM 06 Base Case Current Trends_NIM Summary_DEM-WP(C) ENERG10C--ctn Mid-C_042010 2010GRC 2" xfId="9766"/>
    <cellStyle name="_NIM 06 Base Case Current Trends_NIM Summary_DEM-WP(C) ENERG10C--ctn Mid-C_042010 2010GRC 2_Sheet3" xfId="9767"/>
    <cellStyle name="_NIM 06 Base Case Current Trends_NIM Summary_DEM-WP(C) ENERG10C--ctn Mid-C_042010 2010GRC_Sheet3" xfId="9768"/>
    <cellStyle name="_NIM 06 Base Case Current Trends_NIM Summary_Sheet3" xfId="9769"/>
    <cellStyle name="_NIM 06 Base Case Current Trends_NIM+O&amp;M" xfId="9770"/>
    <cellStyle name="_NIM 06 Base Case Current Trends_NIM+O&amp;M 2" xfId="9771"/>
    <cellStyle name="_NIM 06 Base Case Current Trends_NIM+O&amp;M 2 2" xfId="9772"/>
    <cellStyle name="_NIM 06 Base Case Current Trends_NIM+O&amp;M 2 2_Sheet3" xfId="9773"/>
    <cellStyle name="_NIM 06 Base Case Current Trends_NIM+O&amp;M 2_Sheet3" xfId="9774"/>
    <cellStyle name="_NIM 06 Base Case Current Trends_NIM+O&amp;M 3" xfId="9775"/>
    <cellStyle name="_NIM 06 Base Case Current Trends_NIM+O&amp;M 3_Sheet3" xfId="9776"/>
    <cellStyle name="_NIM 06 Base Case Current Trends_NIM+O&amp;M Monthly" xfId="9777"/>
    <cellStyle name="_NIM 06 Base Case Current Trends_NIM+O&amp;M Monthly 2" xfId="9778"/>
    <cellStyle name="_NIM 06 Base Case Current Trends_NIM+O&amp;M Monthly 2 2" xfId="9779"/>
    <cellStyle name="_NIM 06 Base Case Current Trends_NIM+O&amp;M Monthly 2 2_Sheet3" xfId="9780"/>
    <cellStyle name="_NIM 06 Base Case Current Trends_NIM+O&amp;M Monthly 2_Sheet3" xfId="9781"/>
    <cellStyle name="_NIM 06 Base Case Current Trends_NIM+O&amp;M Monthly 3" xfId="9782"/>
    <cellStyle name="_NIM 06 Base Case Current Trends_NIM+O&amp;M Monthly 3_Sheet3" xfId="9783"/>
    <cellStyle name="_NIM 06 Base Case Current Trends_NIM+O&amp;M Monthly_Sheet3" xfId="9784"/>
    <cellStyle name="_NIM 06 Base Case Current Trends_NIM+O&amp;M_Sheet3" xfId="9785"/>
    <cellStyle name="_NIM 06 Base Case Current Trends_Rebuttal Power Costs" xfId="9786"/>
    <cellStyle name="_NIM 06 Base Case Current Trends_Rebuttal Power Costs 2" xfId="9787"/>
    <cellStyle name="_NIM 06 Base Case Current Trends_Rebuttal Power Costs 2 2" xfId="9788"/>
    <cellStyle name="_NIM 06 Base Case Current Trends_Rebuttal Power Costs 2 2 2" xfId="9789"/>
    <cellStyle name="_NIM 06 Base Case Current Trends_Rebuttal Power Costs 2 2 2_Sheet3" xfId="9790"/>
    <cellStyle name="_NIM 06 Base Case Current Trends_Rebuttal Power Costs 2 2_Sheet3" xfId="9791"/>
    <cellStyle name="_NIM 06 Base Case Current Trends_Rebuttal Power Costs 2 3" xfId="9792"/>
    <cellStyle name="_NIM 06 Base Case Current Trends_Rebuttal Power Costs 2 3_Sheet3" xfId="9793"/>
    <cellStyle name="_NIM 06 Base Case Current Trends_Rebuttal Power Costs 2_Sheet3" xfId="9794"/>
    <cellStyle name="_NIM 06 Base Case Current Trends_Rebuttal Power Costs 3" xfId="9795"/>
    <cellStyle name="_NIM 06 Base Case Current Trends_Rebuttal Power Costs 3 2" xfId="9796"/>
    <cellStyle name="_NIM 06 Base Case Current Trends_Rebuttal Power Costs 3 2_Sheet3" xfId="9797"/>
    <cellStyle name="_NIM 06 Base Case Current Trends_Rebuttal Power Costs 3_Sheet3" xfId="9798"/>
    <cellStyle name="_NIM 06 Base Case Current Trends_Rebuttal Power Costs 4" xfId="9799"/>
    <cellStyle name="_NIM 06 Base Case Current Trends_Rebuttal Power Costs 4_Sheet3" xfId="9800"/>
    <cellStyle name="_NIM 06 Base Case Current Trends_Rebuttal Power Costs_Adj Bench DR 3 for Initial Briefs (Electric)" xfId="9801"/>
    <cellStyle name="_NIM 06 Base Case Current Trends_Rebuttal Power Costs_Adj Bench DR 3 for Initial Briefs (Electric) 2" xfId="9802"/>
    <cellStyle name="_NIM 06 Base Case Current Trends_Rebuttal Power Costs_Adj Bench DR 3 for Initial Briefs (Electric) 2 2" xfId="9803"/>
    <cellStyle name="_NIM 06 Base Case Current Trends_Rebuttal Power Costs_Adj Bench DR 3 for Initial Briefs (Electric) 2 2 2" xfId="9804"/>
    <cellStyle name="_NIM 06 Base Case Current Trends_Rebuttal Power Costs_Adj Bench DR 3 for Initial Briefs (Electric) 2 2 2_Sheet3" xfId="9805"/>
    <cellStyle name="_NIM 06 Base Case Current Trends_Rebuttal Power Costs_Adj Bench DR 3 for Initial Briefs (Electric) 2 2_Sheet3" xfId="9806"/>
    <cellStyle name="_NIM 06 Base Case Current Trends_Rebuttal Power Costs_Adj Bench DR 3 for Initial Briefs (Electric) 2 3" xfId="9807"/>
    <cellStyle name="_NIM 06 Base Case Current Trends_Rebuttal Power Costs_Adj Bench DR 3 for Initial Briefs (Electric) 2 3_Sheet3" xfId="9808"/>
    <cellStyle name="_NIM 06 Base Case Current Trends_Rebuttal Power Costs_Adj Bench DR 3 for Initial Briefs (Electric) 2_Sheet3" xfId="9809"/>
    <cellStyle name="_NIM 06 Base Case Current Trends_Rebuttal Power Costs_Adj Bench DR 3 for Initial Briefs (Electric) 3" xfId="9810"/>
    <cellStyle name="_NIM 06 Base Case Current Trends_Rebuttal Power Costs_Adj Bench DR 3 for Initial Briefs (Electric) 3 2" xfId="9811"/>
    <cellStyle name="_NIM 06 Base Case Current Trends_Rebuttal Power Costs_Adj Bench DR 3 for Initial Briefs (Electric) 3 2_Sheet3" xfId="9812"/>
    <cellStyle name="_NIM 06 Base Case Current Trends_Rebuttal Power Costs_Adj Bench DR 3 for Initial Briefs (Electric) 3_Sheet3" xfId="9813"/>
    <cellStyle name="_NIM 06 Base Case Current Trends_Rebuttal Power Costs_Adj Bench DR 3 for Initial Briefs (Electric) 4" xfId="9814"/>
    <cellStyle name="_NIM 06 Base Case Current Trends_Rebuttal Power Costs_Adj Bench DR 3 for Initial Briefs (Electric) 4_Sheet3" xfId="9815"/>
    <cellStyle name="_NIM 06 Base Case Current Trends_Rebuttal Power Costs_Adj Bench DR 3 for Initial Briefs (Electric)_DEM-WP(C) ENERG10C--ctn Mid-C_042010 2010GRC" xfId="9816"/>
    <cellStyle name="_NIM 06 Base Case Current Trends_Rebuttal Power Costs_Adj Bench DR 3 for Initial Briefs (Electric)_DEM-WP(C) ENERG10C--ctn Mid-C_042010 2010GRC 2" xfId="9817"/>
    <cellStyle name="_NIM 06 Base Case Current Trends_Rebuttal Power Costs_Adj Bench DR 3 for Initial Briefs (Electric)_DEM-WP(C) ENERG10C--ctn Mid-C_042010 2010GRC 2_Sheet3" xfId="9818"/>
    <cellStyle name="_NIM 06 Base Case Current Trends_Rebuttal Power Costs_Adj Bench DR 3 for Initial Briefs (Electric)_DEM-WP(C) ENERG10C--ctn Mid-C_042010 2010GRC_Sheet3" xfId="9819"/>
    <cellStyle name="_NIM 06 Base Case Current Trends_Rebuttal Power Costs_Adj Bench DR 3 for Initial Briefs (Electric)_Sheet3" xfId="9820"/>
    <cellStyle name="_NIM 06 Base Case Current Trends_Rebuttal Power Costs_DEM-WP(C) ENERG10C--ctn Mid-C_042010 2010GRC" xfId="9821"/>
    <cellStyle name="_NIM 06 Base Case Current Trends_Rebuttal Power Costs_DEM-WP(C) ENERG10C--ctn Mid-C_042010 2010GRC 2" xfId="9822"/>
    <cellStyle name="_NIM 06 Base Case Current Trends_Rebuttal Power Costs_DEM-WP(C) ENERG10C--ctn Mid-C_042010 2010GRC 2_Sheet3" xfId="9823"/>
    <cellStyle name="_NIM 06 Base Case Current Trends_Rebuttal Power Costs_DEM-WP(C) ENERG10C--ctn Mid-C_042010 2010GRC_Sheet3" xfId="9824"/>
    <cellStyle name="_NIM 06 Base Case Current Trends_Rebuttal Power Costs_Electric Rev Req Model (2009 GRC) Rebuttal" xfId="9825"/>
    <cellStyle name="_NIM 06 Base Case Current Trends_Rebuttal Power Costs_Electric Rev Req Model (2009 GRC) Rebuttal 2" xfId="9826"/>
    <cellStyle name="_NIM 06 Base Case Current Trends_Rebuttal Power Costs_Electric Rev Req Model (2009 GRC) Rebuttal 2 2" xfId="9827"/>
    <cellStyle name="_NIM 06 Base Case Current Trends_Rebuttal Power Costs_Electric Rev Req Model (2009 GRC) Rebuttal 2 2_Sheet3" xfId="9828"/>
    <cellStyle name="_NIM 06 Base Case Current Trends_Rebuttal Power Costs_Electric Rev Req Model (2009 GRC) Rebuttal 2_Sheet3" xfId="9829"/>
    <cellStyle name="_NIM 06 Base Case Current Trends_Rebuttal Power Costs_Electric Rev Req Model (2009 GRC) Rebuttal 3" xfId="9830"/>
    <cellStyle name="_NIM 06 Base Case Current Trends_Rebuttal Power Costs_Electric Rev Req Model (2009 GRC) Rebuttal 3_Sheet3" xfId="9831"/>
    <cellStyle name="_NIM 06 Base Case Current Trends_Rebuttal Power Costs_Electric Rev Req Model (2009 GRC) Rebuttal REmoval of New  WH Solar AdjustMI" xfId="9832"/>
    <cellStyle name="_NIM 06 Base Case Current Trends_Rebuttal Power Costs_Electric Rev Req Model (2009 GRC) Rebuttal REmoval of New  WH Solar AdjustMI 2" xfId="9833"/>
    <cellStyle name="_NIM 06 Base Case Current Trends_Rebuttal Power Costs_Electric Rev Req Model (2009 GRC) Rebuttal REmoval of New  WH Solar AdjustMI 2 2" xfId="9834"/>
    <cellStyle name="_NIM 06 Base Case Current Trends_Rebuttal Power Costs_Electric Rev Req Model (2009 GRC) Rebuttal REmoval of New  WH Solar AdjustMI 2 2 2" xfId="9835"/>
    <cellStyle name="_NIM 06 Base Case Current Trends_Rebuttal Power Costs_Electric Rev Req Model (2009 GRC) Rebuttal REmoval of New  WH Solar AdjustMI 2 2 2_Sheet3" xfId="9836"/>
    <cellStyle name="_NIM 06 Base Case Current Trends_Rebuttal Power Costs_Electric Rev Req Model (2009 GRC) Rebuttal REmoval of New  WH Solar AdjustMI 2 2_Sheet3" xfId="9837"/>
    <cellStyle name="_NIM 06 Base Case Current Trends_Rebuttal Power Costs_Electric Rev Req Model (2009 GRC) Rebuttal REmoval of New  WH Solar AdjustMI 2 3" xfId="9838"/>
    <cellStyle name="_NIM 06 Base Case Current Trends_Rebuttal Power Costs_Electric Rev Req Model (2009 GRC) Rebuttal REmoval of New  WH Solar AdjustMI 2 3_Sheet3" xfId="9839"/>
    <cellStyle name="_NIM 06 Base Case Current Trends_Rebuttal Power Costs_Electric Rev Req Model (2009 GRC) Rebuttal REmoval of New  WH Solar AdjustMI 2_Sheet3" xfId="9840"/>
    <cellStyle name="_NIM 06 Base Case Current Trends_Rebuttal Power Costs_Electric Rev Req Model (2009 GRC) Rebuttal REmoval of New  WH Solar AdjustMI 3" xfId="9841"/>
    <cellStyle name="_NIM 06 Base Case Current Trends_Rebuttal Power Costs_Electric Rev Req Model (2009 GRC) Rebuttal REmoval of New  WH Solar AdjustMI 3 2" xfId="9842"/>
    <cellStyle name="_NIM 06 Base Case Current Trends_Rebuttal Power Costs_Electric Rev Req Model (2009 GRC) Rebuttal REmoval of New  WH Solar AdjustMI 3 2_Sheet3" xfId="9843"/>
    <cellStyle name="_NIM 06 Base Case Current Trends_Rebuttal Power Costs_Electric Rev Req Model (2009 GRC) Rebuttal REmoval of New  WH Solar AdjustMI 3_Sheet3" xfId="9844"/>
    <cellStyle name="_NIM 06 Base Case Current Trends_Rebuttal Power Costs_Electric Rev Req Model (2009 GRC) Rebuttal REmoval of New  WH Solar AdjustMI 4" xfId="9845"/>
    <cellStyle name="_NIM 06 Base Case Current Trends_Rebuttal Power Costs_Electric Rev Req Model (2009 GRC) Rebuttal REmoval of New  WH Solar AdjustMI 4_Sheet3" xfId="9846"/>
    <cellStyle name="_NIM 06 Base Case Current Trends_Rebuttal Power Costs_Electric Rev Req Model (2009 GRC) Rebuttal REmoval of New  WH Solar AdjustMI_DEM-WP(C) ENERG10C--ctn Mid-C_042010 2010GRC" xfId="9847"/>
    <cellStyle name="_NIM 06 Base Case Current Trends_Rebuttal Power Costs_Electric Rev Req Model (2009 GRC) Rebuttal REmoval of New  WH Solar AdjustMI_DEM-WP(C) ENERG10C--ctn Mid-C_042010 2010GRC 2" xfId="9848"/>
    <cellStyle name="_NIM 06 Base Case Current Trends_Rebuttal Power Costs_Electric Rev Req Model (2009 GRC) Rebuttal REmoval of New  WH Solar AdjustMI_DEM-WP(C) ENERG10C--ctn Mid-C_042010 2010GRC 2_Sheet3" xfId="9849"/>
    <cellStyle name="_NIM 06 Base Case Current Trends_Rebuttal Power Costs_Electric Rev Req Model (2009 GRC) Rebuttal REmoval of New  WH Solar AdjustMI_DEM-WP(C) ENERG10C--ctn Mid-C_042010 2010GRC_Sheet3" xfId="9850"/>
    <cellStyle name="_NIM 06 Base Case Current Trends_Rebuttal Power Costs_Electric Rev Req Model (2009 GRC) Rebuttal REmoval of New  WH Solar AdjustMI_Sheet3" xfId="9851"/>
    <cellStyle name="_NIM 06 Base Case Current Trends_Rebuttal Power Costs_Electric Rev Req Model (2009 GRC) Rebuttal_Sheet3" xfId="9852"/>
    <cellStyle name="_NIM 06 Base Case Current Trends_Rebuttal Power Costs_Electric Rev Req Model (2009 GRC) Revised 01-18-2010" xfId="9853"/>
    <cellStyle name="_NIM 06 Base Case Current Trends_Rebuttal Power Costs_Electric Rev Req Model (2009 GRC) Revised 01-18-2010 2" xfId="9854"/>
    <cellStyle name="_NIM 06 Base Case Current Trends_Rebuttal Power Costs_Electric Rev Req Model (2009 GRC) Revised 01-18-2010 2 2" xfId="9855"/>
    <cellStyle name="_NIM 06 Base Case Current Trends_Rebuttal Power Costs_Electric Rev Req Model (2009 GRC) Revised 01-18-2010 2 2 2" xfId="9856"/>
    <cellStyle name="_NIM 06 Base Case Current Trends_Rebuttal Power Costs_Electric Rev Req Model (2009 GRC) Revised 01-18-2010 2 2 2_Sheet3" xfId="9857"/>
    <cellStyle name="_NIM 06 Base Case Current Trends_Rebuttal Power Costs_Electric Rev Req Model (2009 GRC) Revised 01-18-2010 2 2_Sheet3" xfId="9858"/>
    <cellStyle name="_NIM 06 Base Case Current Trends_Rebuttal Power Costs_Electric Rev Req Model (2009 GRC) Revised 01-18-2010 2 3" xfId="9859"/>
    <cellStyle name="_NIM 06 Base Case Current Trends_Rebuttal Power Costs_Electric Rev Req Model (2009 GRC) Revised 01-18-2010 2 3_Sheet3" xfId="9860"/>
    <cellStyle name="_NIM 06 Base Case Current Trends_Rebuttal Power Costs_Electric Rev Req Model (2009 GRC) Revised 01-18-2010 2_Sheet3" xfId="9861"/>
    <cellStyle name="_NIM 06 Base Case Current Trends_Rebuttal Power Costs_Electric Rev Req Model (2009 GRC) Revised 01-18-2010 3" xfId="9862"/>
    <cellStyle name="_NIM 06 Base Case Current Trends_Rebuttal Power Costs_Electric Rev Req Model (2009 GRC) Revised 01-18-2010 3 2" xfId="9863"/>
    <cellStyle name="_NIM 06 Base Case Current Trends_Rebuttal Power Costs_Electric Rev Req Model (2009 GRC) Revised 01-18-2010 3 2_Sheet3" xfId="9864"/>
    <cellStyle name="_NIM 06 Base Case Current Trends_Rebuttal Power Costs_Electric Rev Req Model (2009 GRC) Revised 01-18-2010 3_Sheet3" xfId="9865"/>
    <cellStyle name="_NIM 06 Base Case Current Trends_Rebuttal Power Costs_Electric Rev Req Model (2009 GRC) Revised 01-18-2010 4" xfId="9866"/>
    <cellStyle name="_NIM 06 Base Case Current Trends_Rebuttal Power Costs_Electric Rev Req Model (2009 GRC) Revised 01-18-2010 4_Sheet3" xfId="9867"/>
    <cellStyle name="_NIM 06 Base Case Current Trends_Rebuttal Power Costs_Electric Rev Req Model (2009 GRC) Revised 01-18-2010_DEM-WP(C) ENERG10C--ctn Mid-C_042010 2010GRC" xfId="9868"/>
    <cellStyle name="_NIM 06 Base Case Current Trends_Rebuttal Power Costs_Electric Rev Req Model (2009 GRC) Revised 01-18-2010_DEM-WP(C) ENERG10C--ctn Mid-C_042010 2010GRC 2" xfId="9869"/>
    <cellStyle name="_NIM 06 Base Case Current Trends_Rebuttal Power Costs_Electric Rev Req Model (2009 GRC) Revised 01-18-2010_DEM-WP(C) ENERG10C--ctn Mid-C_042010 2010GRC 2_Sheet3" xfId="9870"/>
    <cellStyle name="_NIM 06 Base Case Current Trends_Rebuttal Power Costs_Electric Rev Req Model (2009 GRC) Revised 01-18-2010_DEM-WP(C) ENERG10C--ctn Mid-C_042010 2010GRC_Sheet3" xfId="9871"/>
    <cellStyle name="_NIM 06 Base Case Current Trends_Rebuttal Power Costs_Electric Rev Req Model (2009 GRC) Revised 01-18-2010_Sheet3" xfId="9872"/>
    <cellStyle name="_NIM 06 Base Case Current Trends_Rebuttal Power Costs_Final Order Electric EXHIBIT A-1" xfId="9873"/>
    <cellStyle name="_NIM 06 Base Case Current Trends_Rebuttal Power Costs_Final Order Electric EXHIBIT A-1 2" xfId="9874"/>
    <cellStyle name="_NIM 06 Base Case Current Trends_Rebuttal Power Costs_Final Order Electric EXHIBIT A-1 2 2" xfId="9875"/>
    <cellStyle name="_NIM 06 Base Case Current Trends_Rebuttal Power Costs_Final Order Electric EXHIBIT A-1 2 2_Sheet3" xfId="9876"/>
    <cellStyle name="_NIM 06 Base Case Current Trends_Rebuttal Power Costs_Final Order Electric EXHIBIT A-1 2_Sheet3" xfId="9877"/>
    <cellStyle name="_NIM 06 Base Case Current Trends_Rebuttal Power Costs_Final Order Electric EXHIBIT A-1 3" xfId="9878"/>
    <cellStyle name="_NIM 06 Base Case Current Trends_Rebuttal Power Costs_Final Order Electric EXHIBIT A-1 3_Sheet3" xfId="9879"/>
    <cellStyle name="_NIM 06 Base Case Current Trends_Rebuttal Power Costs_Final Order Electric EXHIBIT A-1_Sheet3" xfId="9880"/>
    <cellStyle name="_NIM 06 Base Case Current Trends_Rebuttal Power Costs_Sheet3" xfId="9881"/>
    <cellStyle name="_NIM 06 Base Case Current Trends_Sheet3" xfId="9882"/>
    <cellStyle name="_NIM 06 Base Case Current Trends_TENASKA REGULATORY ASSET" xfId="9883"/>
    <cellStyle name="_NIM 06 Base Case Current Trends_TENASKA REGULATORY ASSET 2" xfId="9884"/>
    <cellStyle name="_NIM 06 Base Case Current Trends_TENASKA REGULATORY ASSET 2 2" xfId="9885"/>
    <cellStyle name="_NIM 06 Base Case Current Trends_TENASKA REGULATORY ASSET 2 2_Sheet3" xfId="9886"/>
    <cellStyle name="_NIM 06 Base Case Current Trends_TENASKA REGULATORY ASSET 2_Sheet3" xfId="9887"/>
    <cellStyle name="_NIM 06 Base Case Current Trends_TENASKA REGULATORY ASSET 3" xfId="9888"/>
    <cellStyle name="_NIM 06 Base Case Current Trends_TENASKA REGULATORY ASSET 3_Sheet3" xfId="9889"/>
    <cellStyle name="_NIM 06 Base Case Current Trends_TENASKA REGULATORY ASSET_Sheet3" xfId="9890"/>
    <cellStyle name="_NIM Summary 09GRC" xfId="9891"/>
    <cellStyle name="_NIM Summary 09GRC 2" xfId="9892"/>
    <cellStyle name="_NIM Summary 09GRC 2 2" xfId="9893"/>
    <cellStyle name="_NIM Summary 09GRC 2 2 2" xfId="9894"/>
    <cellStyle name="_NIM Summary 09GRC 2 2 2_Sheet3" xfId="9895"/>
    <cellStyle name="_NIM Summary 09GRC 2 2_Sheet3" xfId="9896"/>
    <cellStyle name="_NIM Summary 09GRC 2 3" xfId="9897"/>
    <cellStyle name="_NIM Summary 09GRC 2 3_Sheet3" xfId="9898"/>
    <cellStyle name="_NIM Summary 09GRC 2_Sheet3" xfId="9899"/>
    <cellStyle name="_NIM Summary 09GRC 3" xfId="9900"/>
    <cellStyle name="_NIM Summary 09GRC 3 2" xfId="9901"/>
    <cellStyle name="_NIM Summary 09GRC 3 2_Sheet3" xfId="9902"/>
    <cellStyle name="_NIM Summary 09GRC 3_Sheet3" xfId="9903"/>
    <cellStyle name="_NIM Summary 09GRC 4" xfId="9904"/>
    <cellStyle name="_NIM Summary 09GRC 4_Sheet3" xfId="9905"/>
    <cellStyle name="_NIM Summary 09GRC_DEM-WP(C) ENERG10C--ctn Mid-C_042010 2010GRC" xfId="9906"/>
    <cellStyle name="_NIM Summary 09GRC_DEM-WP(C) ENERG10C--ctn Mid-C_042010 2010GRC 2" xfId="9907"/>
    <cellStyle name="_NIM Summary 09GRC_DEM-WP(C) ENERG10C--ctn Mid-C_042010 2010GRC 2_Sheet3" xfId="9908"/>
    <cellStyle name="_NIM Summary 09GRC_DEM-WP(C) ENERG10C--ctn Mid-C_042010 2010GRC_Sheet3" xfId="9909"/>
    <cellStyle name="_NIM Summary 09GRC_NIM Summary" xfId="9910"/>
    <cellStyle name="_NIM Summary 09GRC_NIM Summary 2" xfId="9911"/>
    <cellStyle name="_NIM Summary 09GRC_NIM Summary 2 2" xfId="9912"/>
    <cellStyle name="_NIM Summary 09GRC_NIM Summary 2 2 2" xfId="9913"/>
    <cellStyle name="_NIM Summary 09GRC_NIM Summary 2 2 2_Sheet3" xfId="9914"/>
    <cellStyle name="_NIM Summary 09GRC_NIM Summary 2 2_Sheet3" xfId="9915"/>
    <cellStyle name="_NIM Summary 09GRC_NIM Summary 2 3" xfId="9916"/>
    <cellStyle name="_NIM Summary 09GRC_NIM Summary 2 3_Sheet3" xfId="9917"/>
    <cellStyle name="_NIM Summary 09GRC_NIM Summary 2_Sheet3" xfId="9918"/>
    <cellStyle name="_NIM Summary 09GRC_NIM Summary 3" xfId="9919"/>
    <cellStyle name="_NIM Summary 09GRC_NIM Summary 3 2" xfId="9920"/>
    <cellStyle name="_NIM Summary 09GRC_NIM Summary 3 2_Sheet3" xfId="9921"/>
    <cellStyle name="_NIM Summary 09GRC_NIM Summary 3_Sheet3" xfId="9922"/>
    <cellStyle name="_NIM Summary 09GRC_NIM Summary 4" xfId="9923"/>
    <cellStyle name="_NIM Summary 09GRC_NIM Summary 4_Sheet3" xfId="9924"/>
    <cellStyle name="_NIM Summary 09GRC_NIM Summary_DEM-WP(C) ENERG10C--ctn Mid-C_042010 2010GRC" xfId="9925"/>
    <cellStyle name="_NIM Summary 09GRC_NIM Summary_DEM-WP(C) ENERG10C--ctn Mid-C_042010 2010GRC 2" xfId="9926"/>
    <cellStyle name="_NIM Summary 09GRC_NIM Summary_DEM-WP(C) ENERG10C--ctn Mid-C_042010 2010GRC 2_Sheet3" xfId="9927"/>
    <cellStyle name="_NIM Summary 09GRC_NIM Summary_DEM-WP(C) ENERG10C--ctn Mid-C_042010 2010GRC_Sheet3" xfId="9928"/>
    <cellStyle name="_NIM Summary 09GRC_NIM Summary_Sheet3" xfId="9929"/>
    <cellStyle name="_NIM Summary 09GRC_Sheet3" xfId="9930"/>
    <cellStyle name="_PC DRAFT 10 15 07" xfId="9931"/>
    <cellStyle name="_PC DRAFT 10 15 07 2" xfId="9932"/>
    <cellStyle name="_PC DRAFT 10 15 07 2_Sheet3" xfId="9933"/>
    <cellStyle name="_PC DRAFT 10 15 07_Sheet3" xfId="9934"/>
    <cellStyle name="_PCA 7 - Exhibit D update 9_30_2008" xfId="9935"/>
    <cellStyle name="_PCA 7 - Exhibit D update 9_30_2008 2" xfId="9936"/>
    <cellStyle name="_PCA 7 - Exhibit D update 9_30_2008 2 2" xfId="9937"/>
    <cellStyle name="_PCA 7 - Exhibit D update 9_30_2008 2 2 2" xfId="9938"/>
    <cellStyle name="_PCA 7 - Exhibit D update 9_30_2008 2 2 2_Sheet3" xfId="9939"/>
    <cellStyle name="_PCA 7 - Exhibit D update 9_30_2008 2 2_Sheet3" xfId="9940"/>
    <cellStyle name="_PCA 7 - Exhibit D update 9_30_2008 2 3" xfId="9941"/>
    <cellStyle name="_PCA 7 - Exhibit D update 9_30_2008 2 3_Sheet3" xfId="9942"/>
    <cellStyle name="_PCA 7 - Exhibit D update 9_30_2008 2_Sheet3" xfId="9943"/>
    <cellStyle name="_PCA 7 - Exhibit D update 9_30_2008 3" xfId="9944"/>
    <cellStyle name="_PCA 7 - Exhibit D update 9_30_2008 3 2" xfId="9945"/>
    <cellStyle name="_PCA 7 - Exhibit D update 9_30_2008 3 2_Sheet3" xfId="9946"/>
    <cellStyle name="_PCA 7 - Exhibit D update 9_30_2008 3_Sheet3" xfId="9947"/>
    <cellStyle name="_PCA 7 - Exhibit D update 9_30_2008 4" xfId="9948"/>
    <cellStyle name="_PCA 7 - Exhibit D update 9_30_2008 4 2" xfId="9949"/>
    <cellStyle name="_PCA 7 - Exhibit D update 9_30_2008 4 2 2" xfId="9950"/>
    <cellStyle name="_PCA 7 - Exhibit D update 9_30_2008 4 2 2_Sheet3" xfId="9951"/>
    <cellStyle name="_PCA 7 - Exhibit D update 9_30_2008 4 2_Sheet3" xfId="9952"/>
    <cellStyle name="_PCA 7 - Exhibit D update 9_30_2008 4 3" xfId="9953"/>
    <cellStyle name="_PCA 7 - Exhibit D update 9_30_2008 4 3_Sheet3" xfId="9954"/>
    <cellStyle name="_PCA 7 - Exhibit D update 9_30_2008 4_Sheet3" xfId="9955"/>
    <cellStyle name="_PCA 7 - Exhibit D update 9_30_2008 5" xfId="9956"/>
    <cellStyle name="_PCA 7 - Exhibit D update 9_30_2008 5 2" xfId="9957"/>
    <cellStyle name="_PCA 7 - Exhibit D update 9_30_2008 5 2_Sheet3" xfId="9958"/>
    <cellStyle name="_PCA 7 - Exhibit D update 9_30_2008 5_Sheet3" xfId="9959"/>
    <cellStyle name="_PCA 7 - Exhibit D update 9_30_2008 6" xfId="9960"/>
    <cellStyle name="_PCA 7 - Exhibit D update 9_30_2008 6 2" xfId="9961"/>
    <cellStyle name="_PCA 7 - Exhibit D update 9_30_2008 6 2_Sheet3" xfId="9962"/>
    <cellStyle name="_PCA 7 - Exhibit D update 9_30_2008 6_Sheet3" xfId="9963"/>
    <cellStyle name="_PCA 7 - Exhibit D update 9_30_2008_Chelan PUD Power Costs (8-10)" xfId="9964"/>
    <cellStyle name="_PCA 7 - Exhibit D update 9_30_2008_Chelan PUD Power Costs (8-10) 2" xfId="9965"/>
    <cellStyle name="_PCA 7 - Exhibit D update 9_30_2008_Chelan PUD Power Costs (8-10) 2_Sheet3" xfId="9966"/>
    <cellStyle name="_PCA 7 - Exhibit D update 9_30_2008_Chelan PUD Power Costs (8-10)_Sheet3" xfId="9967"/>
    <cellStyle name="_PCA 7 - Exhibit D update 9_30_2008_DEM-WP(C) Chelan Power Costs" xfId="9968"/>
    <cellStyle name="_PCA 7 - Exhibit D update 9_30_2008_DEM-WP(C) Chelan Power Costs 2" xfId="9969"/>
    <cellStyle name="_PCA 7 - Exhibit D update 9_30_2008_DEM-WP(C) Chelan Power Costs 2_Sheet3" xfId="9970"/>
    <cellStyle name="_PCA 7 - Exhibit D update 9_30_2008_DEM-WP(C) Chelan Power Costs_Sheet3" xfId="9971"/>
    <cellStyle name="_PCA 7 - Exhibit D update 9_30_2008_DEM-WP(C) ENERG10C--ctn Mid-C_042010 2010GRC" xfId="9972"/>
    <cellStyle name="_PCA 7 - Exhibit D update 9_30_2008_DEM-WP(C) ENERG10C--ctn Mid-C_042010 2010GRC 2" xfId="9973"/>
    <cellStyle name="_PCA 7 - Exhibit D update 9_30_2008_DEM-WP(C) ENERG10C--ctn Mid-C_042010 2010GRC 2_Sheet3" xfId="9974"/>
    <cellStyle name="_PCA 7 - Exhibit D update 9_30_2008_DEM-WP(C) ENERG10C--ctn Mid-C_042010 2010GRC_Sheet3" xfId="9975"/>
    <cellStyle name="_PCA 7 - Exhibit D update 9_30_2008_DEM-WP(C) Gas Transport 2010GRC" xfId="9976"/>
    <cellStyle name="_PCA 7 - Exhibit D update 9_30_2008_DEM-WP(C) Gas Transport 2010GRC 2" xfId="9977"/>
    <cellStyle name="_PCA 7 - Exhibit D update 9_30_2008_DEM-WP(C) Gas Transport 2010GRC 2_Sheet3" xfId="9978"/>
    <cellStyle name="_PCA 7 - Exhibit D update 9_30_2008_DEM-WP(C) Gas Transport 2010GRC_Sheet3" xfId="9979"/>
    <cellStyle name="_PCA 7 - Exhibit D update 9_30_2008_NIM Summary" xfId="9980"/>
    <cellStyle name="_PCA 7 - Exhibit D update 9_30_2008_NIM Summary 2" xfId="9981"/>
    <cellStyle name="_PCA 7 - Exhibit D update 9_30_2008_NIM Summary 2 2" xfId="9982"/>
    <cellStyle name="_PCA 7 - Exhibit D update 9_30_2008_NIM Summary 2 2 2" xfId="9983"/>
    <cellStyle name="_PCA 7 - Exhibit D update 9_30_2008_NIM Summary 2 2 2_Sheet3" xfId="9984"/>
    <cellStyle name="_PCA 7 - Exhibit D update 9_30_2008_NIM Summary 2 2_Sheet3" xfId="9985"/>
    <cellStyle name="_PCA 7 - Exhibit D update 9_30_2008_NIM Summary 2 3" xfId="9986"/>
    <cellStyle name="_PCA 7 - Exhibit D update 9_30_2008_NIM Summary 2 3_Sheet3" xfId="9987"/>
    <cellStyle name="_PCA 7 - Exhibit D update 9_30_2008_NIM Summary 2_Sheet3" xfId="9988"/>
    <cellStyle name="_PCA 7 - Exhibit D update 9_30_2008_NIM Summary 3" xfId="9989"/>
    <cellStyle name="_PCA 7 - Exhibit D update 9_30_2008_NIM Summary 3 2" xfId="9990"/>
    <cellStyle name="_PCA 7 - Exhibit D update 9_30_2008_NIM Summary 3 2_Sheet3" xfId="9991"/>
    <cellStyle name="_PCA 7 - Exhibit D update 9_30_2008_NIM Summary 3_Sheet3" xfId="9992"/>
    <cellStyle name="_PCA 7 - Exhibit D update 9_30_2008_NIM Summary 4" xfId="9993"/>
    <cellStyle name="_PCA 7 - Exhibit D update 9_30_2008_NIM Summary 4_Sheet3" xfId="9994"/>
    <cellStyle name="_PCA 7 - Exhibit D update 9_30_2008_NIM Summary_DEM-WP(C) ENERG10C--ctn Mid-C_042010 2010GRC" xfId="9995"/>
    <cellStyle name="_PCA 7 - Exhibit D update 9_30_2008_NIM Summary_DEM-WP(C) ENERG10C--ctn Mid-C_042010 2010GRC 2" xfId="9996"/>
    <cellStyle name="_PCA 7 - Exhibit D update 9_30_2008_NIM Summary_DEM-WP(C) ENERG10C--ctn Mid-C_042010 2010GRC 2_Sheet3" xfId="9997"/>
    <cellStyle name="_PCA 7 - Exhibit D update 9_30_2008_NIM Summary_DEM-WP(C) ENERG10C--ctn Mid-C_042010 2010GRC_Sheet3" xfId="9998"/>
    <cellStyle name="_PCA 7 - Exhibit D update 9_30_2008_NIM Summary_Sheet3" xfId="9999"/>
    <cellStyle name="_PCA 7 - Exhibit D update 9_30_2008_Sheet3" xfId="10000"/>
    <cellStyle name="_PCA 7 - Exhibit D update 9_30_2008_Transmission Workbook for May BOD" xfId="10001"/>
    <cellStyle name="_PCA 7 - Exhibit D update 9_30_2008_Transmission Workbook for May BOD 2" xfId="10002"/>
    <cellStyle name="_PCA 7 - Exhibit D update 9_30_2008_Transmission Workbook for May BOD 2 2" xfId="10003"/>
    <cellStyle name="_PCA 7 - Exhibit D update 9_30_2008_Transmission Workbook for May BOD 2 2 2" xfId="10004"/>
    <cellStyle name="_PCA 7 - Exhibit D update 9_30_2008_Transmission Workbook for May BOD 2 2 2_Sheet3" xfId="10005"/>
    <cellStyle name="_PCA 7 - Exhibit D update 9_30_2008_Transmission Workbook for May BOD 2 2_Sheet3" xfId="10006"/>
    <cellStyle name="_PCA 7 - Exhibit D update 9_30_2008_Transmission Workbook for May BOD 2 3" xfId="10007"/>
    <cellStyle name="_PCA 7 - Exhibit D update 9_30_2008_Transmission Workbook for May BOD 2 3_Sheet3" xfId="10008"/>
    <cellStyle name="_PCA 7 - Exhibit D update 9_30_2008_Transmission Workbook for May BOD 2_Sheet3" xfId="10009"/>
    <cellStyle name="_PCA 7 - Exhibit D update 9_30_2008_Transmission Workbook for May BOD 3" xfId="10010"/>
    <cellStyle name="_PCA 7 - Exhibit D update 9_30_2008_Transmission Workbook for May BOD 3 2" xfId="10011"/>
    <cellStyle name="_PCA 7 - Exhibit D update 9_30_2008_Transmission Workbook for May BOD 3 2_Sheet3" xfId="10012"/>
    <cellStyle name="_PCA 7 - Exhibit D update 9_30_2008_Transmission Workbook for May BOD 3_Sheet3" xfId="10013"/>
    <cellStyle name="_PCA 7 - Exhibit D update 9_30_2008_Transmission Workbook for May BOD 4" xfId="10014"/>
    <cellStyle name="_PCA 7 - Exhibit D update 9_30_2008_Transmission Workbook for May BOD 4_Sheet3" xfId="10015"/>
    <cellStyle name="_PCA 7 - Exhibit D update 9_30_2008_Transmission Workbook for May BOD_DEM-WP(C) ENERG10C--ctn Mid-C_042010 2010GRC" xfId="10016"/>
    <cellStyle name="_PCA 7 - Exhibit D update 9_30_2008_Transmission Workbook for May BOD_DEM-WP(C) ENERG10C--ctn Mid-C_042010 2010GRC 2" xfId="10017"/>
    <cellStyle name="_PCA 7 - Exhibit D update 9_30_2008_Transmission Workbook for May BOD_DEM-WP(C) ENERG10C--ctn Mid-C_042010 2010GRC 2_Sheet3" xfId="10018"/>
    <cellStyle name="_PCA 7 - Exhibit D update 9_30_2008_Transmission Workbook for May BOD_DEM-WP(C) ENERG10C--ctn Mid-C_042010 2010GRC_Sheet3" xfId="10019"/>
    <cellStyle name="_PCA 7 - Exhibit D update 9_30_2008_Transmission Workbook for May BOD_Sheet3" xfId="10020"/>
    <cellStyle name="_PCA 7 - Exhibit D update 9_30_2008_Wind Integration 10GRC" xfId="10021"/>
    <cellStyle name="_PCA 7 - Exhibit D update 9_30_2008_Wind Integration 10GRC 2" xfId="10022"/>
    <cellStyle name="_PCA 7 - Exhibit D update 9_30_2008_Wind Integration 10GRC 2 2" xfId="10023"/>
    <cellStyle name="_PCA 7 - Exhibit D update 9_30_2008_Wind Integration 10GRC 2 2 2" xfId="10024"/>
    <cellStyle name="_PCA 7 - Exhibit D update 9_30_2008_Wind Integration 10GRC 2 2 2_Sheet3" xfId="10025"/>
    <cellStyle name="_PCA 7 - Exhibit D update 9_30_2008_Wind Integration 10GRC 2 2_Sheet3" xfId="10026"/>
    <cellStyle name="_PCA 7 - Exhibit D update 9_30_2008_Wind Integration 10GRC 2 3" xfId="10027"/>
    <cellStyle name="_PCA 7 - Exhibit D update 9_30_2008_Wind Integration 10GRC 2 3_Sheet3" xfId="10028"/>
    <cellStyle name="_PCA 7 - Exhibit D update 9_30_2008_Wind Integration 10GRC 2_Sheet3" xfId="10029"/>
    <cellStyle name="_PCA 7 - Exhibit D update 9_30_2008_Wind Integration 10GRC 3" xfId="10030"/>
    <cellStyle name="_PCA 7 - Exhibit D update 9_30_2008_Wind Integration 10GRC 3 2" xfId="10031"/>
    <cellStyle name="_PCA 7 - Exhibit D update 9_30_2008_Wind Integration 10GRC 3 2_Sheet3" xfId="10032"/>
    <cellStyle name="_PCA 7 - Exhibit D update 9_30_2008_Wind Integration 10GRC 3_Sheet3" xfId="10033"/>
    <cellStyle name="_PCA 7 - Exhibit D update 9_30_2008_Wind Integration 10GRC 4" xfId="10034"/>
    <cellStyle name="_PCA 7 - Exhibit D update 9_30_2008_Wind Integration 10GRC 4_Sheet3" xfId="10035"/>
    <cellStyle name="_PCA 7 - Exhibit D update 9_30_2008_Wind Integration 10GRC_DEM-WP(C) ENERG10C--ctn Mid-C_042010 2010GRC" xfId="10036"/>
    <cellStyle name="_PCA 7 - Exhibit D update 9_30_2008_Wind Integration 10GRC_DEM-WP(C) ENERG10C--ctn Mid-C_042010 2010GRC 2" xfId="10037"/>
    <cellStyle name="_PCA 7 - Exhibit D update 9_30_2008_Wind Integration 10GRC_DEM-WP(C) ENERG10C--ctn Mid-C_042010 2010GRC 2_Sheet3" xfId="10038"/>
    <cellStyle name="_PCA 7 - Exhibit D update 9_30_2008_Wind Integration 10GRC_DEM-WP(C) ENERG10C--ctn Mid-C_042010 2010GRC_Sheet3" xfId="10039"/>
    <cellStyle name="_PCA 7 - Exhibit D update 9_30_2008_Wind Integration 10GRC_Sheet3" xfId="10040"/>
    <cellStyle name="_Portfolio SPlan Base Case.xls Chart 1" xfId="10041"/>
    <cellStyle name="_Portfolio SPlan Base Case.xls Chart 1 2" xfId="10042"/>
    <cellStyle name="_Portfolio SPlan Base Case.xls Chart 1 2 2" xfId="10043"/>
    <cellStyle name="_Portfolio SPlan Base Case.xls Chart 1 2 2 2" xfId="10044"/>
    <cellStyle name="_Portfolio SPlan Base Case.xls Chart 1 2 2 2_Sheet3" xfId="10045"/>
    <cellStyle name="_Portfolio SPlan Base Case.xls Chart 1 2 2_Sheet3" xfId="10046"/>
    <cellStyle name="_Portfolio SPlan Base Case.xls Chart 1 2 3" xfId="10047"/>
    <cellStyle name="_Portfolio SPlan Base Case.xls Chart 1 2 3_Sheet3" xfId="10048"/>
    <cellStyle name="_Portfolio SPlan Base Case.xls Chart 1 2_Sheet3" xfId="10049"/>
    <cellStyle name="_Portfolio SPlan Base Case.xls Chart 1 3" xfId="10050"/>
    <cellStyle name="_Portfolio SPlan Base Case.xls Chart 1 3 2" xfId="10051"/>
    <cellStyle name="_Portfolio SPlan Base Case.xls Chart 1 3 2_Sheet3" xfId="10052"/>
    <cellStyle name="_Portfolio SPlan Base Case.xls Chart 1 3_Sheet3" xfId="10053"/>
    <cellStyle name="_Portfolio SPlan Base Case.xls Chart 1 4" xfId="10054"/>
    <cellStyle name="_Portfolio SPlan Base Case.xls Chart 1 4 2" xfId="10055"/>
    <cellStyle name="_Portfolio SPlan Base Case.xls Chart 1 4 2_Sheet3" xfId="10056"/>
    <cellStyle name="_Portfolio SPlan Base Case.xls Chart 1 4_Sheet3" xfId="10057"/>
    <cellStyle name="_Portfolio SPlan Base Case.xls Chart 1 5" xfId="10058"/>
    <cellStyle name="_Portfolio SPlan Base Case.xls Chart 1 5 2" xfId="10059"/>
    <cellStyle name="_Portfolio SPlan Base Case.xls Chart 1 5 2_Sheet3" xfId="10060"/>
    <cellStyle name="_Portfolio SPlan Base Case.xls Chart 1 5_Sheet3" xfId="10061"/>
    <cellStyle name="_Portfolio SPlan Base Case.xls Chart 1 6" xfId="10062"/>
    <cellStyle name="_Portfolio SPlan Base Case.xls Chart 1 6 2" xfId="10063"/>
    <cellStyle name="_Portfolio SPlan Base Case.xls Chart 1 6 2_Sheet3" xfId="10064"/>
    <cellStyle name="_Portfolio SPlan Base Case.xls Chart 1 6_Sheet3" xfId="10065"/>
    <cellStyle name="_Portfolio SPlan Base Case.xls Chart 1_Adj Bench DR 3 for Initial Briefs (Electric)" xfId="10066"/>
    <cellStyle name="_Portfolio SPlan Base Case.xls Chart 1_Adj Bench DR 3 for Initial Briefs (Electric) 2" xfId="10067"/>
    <cellStyle name="_Portfolio SPlan Base Case.xls Chart 1_Adj Bench DR 3 for Initial Briefs (Electric) 2 2" xfId="10068"/>
    <cellStyle name="_Portfolio SPlan Base Case.xls Chart 1_Adj Bench DR 3 for Initial Briefs (Electric) 2 2 2" xfId="10069"/>
    <cellStyle name="_Portfolio SPlan Base Case.xls Chart 1_Adj Bench DR 3 for Initial Briefs (Electric) 2 2 2_Sheet3" xfId="10070"/>
    <cellStyle name="_Portfolio SPlan Base Case.xls Chart 1_Adj Bench DR 3 for Initial Briefs (Electric) 2 2_Sheet3" xfId="10071"/>
    <cellStyle name="_Portfolio SPlan Base Case.xls Chart 1_Adj Bench DR 3 for Initial Briefs (Electric) 2 3" xfId="10072"/>
    <cellStyle name="_Portfolio SPlan Base Case.xls Chart 1_Adj Bench DR 3 for Initial Briefs (Electric) 2 3_Sheet3" xfId="10073"/>
    <cellStyle name="_Portfolio SPlan Base Case.xls Chart 1_Adj Bench DR 3 for Initial Briefs (Electric) 2_Sheet3" xfId="10074"/>
    <cellStyle name="_Portfolio SPlan Base Case.xls Chart 1_Adj Bench DR 3 for Initial Briefs (Electric) 3" xfId="10075"/>
    <cellStyle name="_Portfolio SPlan Base Case.xls Chart 1_Adj Bench DR 3 for Initial Briefs (Electric) 3 2" xfId="10076"/>
    <cellStyle name="_Portfolio SPlan Base Case.xls Chart 1_Adj Bench DR 3 for Initial Briefs (Electric) 3 2_Sheet3" xfId="10077"/>
    <cellStyle name="_Portfolio SPlan Base Case.xls Chart 1_Adj Bench DR 3 for Initial Briefs (Electric) 3_Sheet3" xfId="10078"/>
    <cellStyle name="_Portfolio SPlan Base Case.xls Chart 1_Adj Bench DR 3 for Initial Briefs (Electric) 4" xfId="10079"/>
    <cellStyle name="_Portfolio SPlan Base Case.xls Chart 1_Adj Bench DR 3 for Initial Briefs (Electric) 4_Sheet3" xfId="10080"/>
    <cellStyle name="_Portfolio SPlan Base Case.xls Chart 1_Adj Bench DR 3 for Initial Briefs (Electric)_DEM-WP(C) ENERG10C--ctn Mid-C_042010 2010GRC" xfId="10081"/>
    <cellStyle name="_Portfolio SPlan Base Case.xls Chart 1_Adj Bench DR 3 for Initial Briefs (Electric)_DEM-WP(C) ENERG10C--ctn Mid-C_042010 2010GRC 2" xfId="10082"/>
    <cellStyle name="_Portfolio SPlan Base Case.xls Chart 1_Adj Bench DR 3 for Initial Briefs (Electric)_DEM-WP(C) ENERG10C--ctn Mid-C_042010 2010GRC 2_Sheet3" xfId="10083"/>
    <cellStyle name="_Portfolio SPlan Base Case.xls Chart 1_Adj Bench DR 3 for Initial Briefs (Electric)_DEM-WP(C) ENERG10C--ctn Mid-C_042010 2010GRC_Sheet3" xfId="10084"/>
    <cellStyle name="_Portfolio SPlan Base Case.xls Chart 1_Adj Bench DR 3 for Initial Briefs (Electric)_Sheet3" xfId="10085"/>
    <cellStyle name="_Portfolio SPlan Base Case.xls Chart 1_Book1" xfId="10086"/>
    <cellStyle name="_Portfolio SPlan Base Case.xls Chart 1_Book1 2" xfId="10087"/>
    <cellStyle name="_Portfolio SPlan Base Case.xls Chart 1_Book1 2_Sheet3" xfId="10088"/>
    <cellStyle name="_Portfolio SPlan Base Case.xls Chart 1_Book1_Sheet3" xfId="10089"/>
    <cellStyle name="_Portfolio SPlan Base Case.xls Chart 1_Book2" xfId="10090"/>
    <cellStyle name="_Portfolio SPlan Base Case.xls Chart 1_Book2 2" xfId="10091"/>
    <cellStyle name="_Portfolio SPlan Base Case.xls Chart 1_Book2 2 2" xfId="10092"/>
    <cellStyle name="_Portfolio SPlan Base Case.xls Chart 1_Book2 2 2 2" xfId="10093"/>
    <cellStyle name="_Portfolio SPlan Base Case.xls Chart 1_Book2 2 2 2_Sheet3" xfId="10094"/>
    <cellStyle name="_Portfolio SPlan Base Case.xls Chart 1_Book2 2 2_Sheet3" xfId="10095"/>
    <cellStyle name="_Portfolio SPlan Base Case.xls Chart 1_Book2 2 3" xfId="10096"/>
    <cellStyle name="_Portfolio SPlan Base Case.xls Chart 1_Book2 2 3_Sheet3" xfId="10097"/>
    <cellStyle name="_Portfolio SPlan Base Case.xls Chart 1_Book2 2_Sheet3" xfId="10098"/>
    <cellStyle name="_Portfolio SPlan Base Case.xls Chart 1_Book2 3" xfId="10099"/>
    <cellStyle name="_Portfolio SPlan Base Case.xls Chart 1_Book2 3 2" xfId="10100"/>
    <cellStyle name="_Portfolio SPlan Base Case.xls Chart 1_Book2 3 2_Sheet3" xfId="10101"/>
    <cellStyle name="_Portfolio SPlan Base Case.xls Chart 1_Book2 3_Sheet3" xfId="10102"/>
    <cellStyle name="_Portfolio SPlan Base Case.xls Chart 1_Book2 4" xfId="10103"/>
    <cellStyle name="_Portfolio SPlan Base Case.xls Chart 1_Book2 4_Sheet3" xfId="10104"/>
    <cellStyle name="_Portfolio SPlan Base Case.xls Chart 1_Book2_Adj Bench DR 3 for Initial Briefs (Electric)" xfId="10105"/>
    <cellStyle name="_Portfolio SPlan Base Case.xls Chart 1_Book2_Adj Bench DR 3 for Initial Briefs (Electric) 2" xfId="10106"/>
    <cellStyle name="_Portfolio SPlan Base Case.xls Chart 1_Book2_Adj Bench DR 3 for Initial Briefs (Electric) 2 2" xfId="10107"/>
    <cellStyle name="_Portfolio SPlan Base Case.xls Chart 1_Book2_Adj Bench DR 3 for Initial Briefs (Electric) 2 2 2" xfId="10108"/>
    <cellStyle name="_Portfolio SPlan Base Case.xls Chart 1_Book2_Adj Bench DR 3 for Initial Briefs (Electric) 2 2 2_Sheet3" xfId="10109"/>
    <cellStyle name="_Portfolio SPlan Base Case.xls Chart 1_Book2_Adj Bench DR 3 for Initial Briefs (Electric) 2 2_Sheet3" xfId="10110"/>
    <cellStyle name="_Portfolio SPlan Base Case.xls Chart 1_Book2_Adj Bench DR 3 for Initial Briefs (Electric) 2 3" xfId="10111"/>
    <cellStyle name="_Portfolio SPlan Base Case.xls Chart 1_Book2_Adj Bench DR 3 for Initial Briefs (Electric) 2 3_Sheet3" xfId="10112"/>
    <cellStyle name="_Portfolio SPlan Base Case.xls Chart 1_Book2_Adj Bench DR 3 for Initial Briefs (Electric) 2_Sheet3" xfId="10113"/>
    <cellStyle name="_Portfolio SPlan Base Case.xls Chart 1_Book2_Adj Bench DR 3 for Initial Briefs (Electric) 3" xfId="10114"/>
    <cellStyle name="_Portfolio SPlan Base Case.xls Chart 1_Book2_Adj Bench DR 3 for Initial Briefs (Electric) 3 2" xfId="10115"/>
    <cellStyle name="_Portfolio SPlan Base Case.xls Chart 1_Book2_Adj Bench DR 3 for Initial Briefs (Electric) 3 2_Sheet3" xfId="10116"/>
    <cellStyle name="_Portfolio SPlan Base Case.xls Chart 1_Book2_Adj Bench DR 3 for Initial Briefs (Electric) 3_Sheet3" xfId="10117"/>
    <cellStyle name="_Portfolio SPlan Base Case.xls Chart 1_Book2_Adj Bench DR 3 for Initial Briefs (Electric) 4" xfId="10118"/>
    <cellStyle name="_Portfolio SPlan Base Case.xls Chart 1_Book2_Adj Bench DR 3 for Initial Briefs (Electric) 4_Sheet3" xfId="10119"/>
    <cellStyle name="_Portfolio SPlan Base Case.xls Chart 1_Book2_Adj Bench DR 3 for Initial Briefs (Electric)_DEM-WP(C) ENERG10C--ctn Mid-C_042010 2010GRC" xfId="10120"/>
    <cellStyle name="_Portfolio SPlan Base Case.xls Chart 1_Book2_Adj Bench DR 3 for Initial Briefs (Electric)_DEM-WP(C) ENERG10C--ctn Mid-C_042010 2010GRC 2" xfId="10121"/>
    <cellStyle name="_Portfolio SPlan Base Case.xls Chart 1_Book2_Adj Bench DR 3 for Initial Briefs (Electric)_DEM-WP(C) ENERG10C--ctn Mid-C_042010 2010GRC 2_Sheet3" xfId="10122"/>
    <cellStyle name="_Portfolio SPlan Base Case.xls Chart 1_Book2_Adj Bench DR 3 for Initial Briefs (Electric)_DEM-WP(C) ENERG10C--ctn Mid-C_042010 2010GRC_Sheet3" xfId="10123"/>
    <cellStyle name="_Portfolio SPlan Base Case.xls Chart 1_Book2_Adj Bench DR 3 for Initial Briefs (Electric)_Sheet3" xfId="10124"/>
    <cellStyle name="_Portfolio SPlan Base Case.xls Chart 1_Book2_DEM-WP(C) ENERG10C--ctn Mid-C_042010 2010GRC" xfId="10125"/>
    <cellStyle name="_Portfolio SPlan Base Case.xls Chart 1_Book2_DEM-WP(C) ENERG10C--ctn Mid-C_042010 2010GRC 2" xfId="10126"/>
    <cellStyle name="_Portfolio SPlan Base Case.xls Chart 1_Book2_DEM-WP(C) ENERG10C--ctn Mid-C_042010 2010GRC 2_Sheet3" xfId="10127"/>
    <cellStyle name="_Portfolio SPlan Base Case.xls Chart 1_Book2_DEM-WP(C) ENERG10C--ctn Mid-C_042010 2010GRC_Sheet3" xfId="10128"/>
    <cellStyle name="_Portfolio SPlan Base Case.xls Chart 1_Book2_Electric Rev Req Model (2009 GRC) Rebuttal" xfId="10129"/>
    <cellStyle name="_Portfolio SPlan Base Case.xls Chart 1_Book2_Electric Rev Req Model (2009 GRC) Rebuttal 2" xfId="10130"/>
    <cellStyle name="_Portfolio SPlan Base Case.xls Chart 1_Book2_Electric Rev Req Model (2009 GRC) Rebuttal 2 2" xfId="10131"/>
    <cellStyle name="_Portfolio SPlan Base Case.xls Chart 1_Book2_Electric Rev Req Model (2009 GRC) Rebuttal 2 2_Sheet3" xfId="10132"/>
    <cellStyle name="_Portfolio SPlan Base Case.xls Chart 1_Book2_Electric Rev Req Model (2009 GRC) Rebuttal 2_Sheet3" xfId="10133"/>
    <cellStyle name="_Portfolio SPlan Base Case.xls Chart 1_Book2_Electric Rev Req Model (2009 GRC) Rebuttal 3" xfId="10134"/>
    <cellStyle name="_Portfolio SPlan Base Case.xls Chart 1_Book2_Electric Rev Req Model (2009 GRC) Rebuttal 3_Sheet3" xfId="10135"/>
    <cellStyle name="_Portfolio SPlan Base Case.xls Chart 1_Book2_Electric Rev Req Model (2009 GRC) Rebuttal REmoval of New  WH Solar AdjustMI" xfId="10136"/>
    <cellStyle name="_Portfolio SPlan Base Case.xls Chart 1_Book2_Electric Rev Req Model (2009 GRC) Rebuttal REmoval of New  WH Solar AdjustMI 2" xfId="10137"/>
    <cellStyle name="_Portfolio SPlan Base Case.xls Chart 1_Book2_Electric Rev Req Model (2009 GRC) Rebuttal REmoval of New  WH Solar AdjustMI 2 2" xfId="10138"/>
    <cellStyle name="_Portfolio SPlan Base Case.xls Chart 1_Book2_Electric Rev Req Model (2009 GRC) Rebuttal REmoval of New  WH Solar AdjustMI 2 2 2" xfId="10139"/>
    <cellStyle name="_Portfolio SPlan Base Case.xls Chart 1_Book2_Electric Rev Req Model (2009 GRC) Rebuttal REmoval of New  WH Solar AdjustMI 2 2 2_Sheet3" xfId="10140"/>
    <cellStyle name="_Portfolio SPlan Base Case.xls Chart 1_Book2_Electric Rev Req Model (2009 GRC) Rebuttal REmoval of New  WH Solar AdjustMI 2 2_Sheet3" xfId="10141"/>
    <cellStyle name="_Portfolio SPlan Base Case.xls Chart 1_Book2_Electric Rev Req Model (2009 GRC) Rebuttal REmoval of New  WH Solar AdjustMI 2 3" xfId="10142"/>
    <cellStyle name="_Portfolio SPlan Base Case.xls Chart 1_Book2_Electric Rev Req Model (2009 GRC) Rebuttal REmoval of New  WH Solar AdjustMI 2 3_Sheet3" xfId="10143"/>
    <cellStyle name="_Portfolio SPlan Base Case.xls Chart 1_Book2_Electric Rev Req Model (2009 GRC) Rebuttal REmoval of New  WH Solar AdjustMI 2_Sheet3" xfId="10144"/>
    <cellStyle name="_Portfolio SPlan Base Case.xls Chart 1_Book2_Electric Rev Req Model (2009 GRC) Rebuttal REmoval of New  WH Solar AdjustMI 3" xfId="10145"/>
    <cellStyle name="_Portfolio SPlan Base Case.xls Chart 1_Book2_Electric Rev Req Model (2009 GRC) Rebuttal REmoval of New  WH Solar AdjustMI 3 2" xfId="10146"/>
    <cellStyle name="_Portfolio SPlan Base Case.xls Chart 1_Book2_Electric Rev Req Model (2009 GRC) Rebuttal REmoval of New  WH Solar AdjustMI 3 2_Sheet3" xfId="10147"/>
    <cellStyle name="_Portfolio SPlan Base Case.xls Chart 1_Book2_Electric Rev Req Model (2009 GRC) Rebuttal REmoval of New  WH Solar AdjustMI 3_Sheet3" xfId="10148"/>
    <cellStyle name="_Portfolio SPlan Base Case.xls Chart 1_Book2_Electric Rev Req Model (2009 GRC) Rebuttal REmoval of New  WH Solar AdjustMI 4" xfId="10149"/>
    <cellStyle name="_Portfolio SPlan Base Case.xls Chart 1_Book2_Electric Rev Req Model (2009 GRC) Rebuttal REmoval of New  WH Solar AdjustMI 4_Sheet3" xfId="10150"/>
    <cellStyle name="_Portfolio SPlan Base Case.xls Chart 1_Book2_Electric Rev Req Model (2009 GRC) Rebuttal REmoval of New  WH Solar AdjustMI_DEM-WP(C) ENERG10C--ctn Mid-C_042010 2010GRC" xfId="10151"/>
    <cellStyle name="_Portfolio SPlan Base Case.xls Chart 1_Book2_Electric Rev Req Model (2009 GRC) Rebuttal REmoval of New  WH Solar AdjustMI_DEM-WP(C) ENERG10C--ctn Mid-C_042010 2010GRC 2" xfId="10152"/>
    <cellStyle name="_Portfolio SPlan Base Case.xls Chart 1_Book2_Electric Rev Req Model (2009 GRC) Rebuttal REmoval of New  WH Solar AdjustMI_DEM-WP(C) ENERG10C--ctn Mid-C_042010 2010GRC 2_Sheet3" xfId="10153"/>
    <cellStyle name="_Portfolio SPlan Base Case.xls Chart 1_Book2_Electric Rev Req Model (2009 GRC) Rebuttal REmoval of New  WH Solar AdjustMI_DEM-WP(C) ENERG10C--ctn Mid-C_042010 2010GRC_Sheet3" xfId="10154"/>
    <cellStyle name="_Portfolio SPlan Base Case.xls Chart 1_Book2_Electric Rev Req Model (2009 GRC) Rebuttal REmoval of New  WH Solar AdjustMI_Sheet3" xfId="10155"/>
    <cellStyle name="_Portfolio SPlan Base Case.xls Chart 1_Book2_Electric Rev Req Model (2009 GRC) Rebuttal_Sheet3" xfId="10156"/>
    <cellStyle name="_Portfolio SPlan Base Case.xls Chart 1_Book2_Electric Rev Req Model (2009 GRC) Revised 01-18-2010" xfId="10157"/>
    <cellStyle name="_Portfolio SPlan Base Case.xls Chart 1_Book2_Electric Rev Req Model (2009 GRC) Revised 01-18-2010 2" xfId="10158"/>
    <cellStyle name="_Portfolio SPlan Base Case.xls Chart 1_Book2_Electric Rev Req Model (2009 GRC) Revised 01-18-2010 2 2" xfId="10159"/>
    <cellStyle name="_Portfolio SPlan Base Case.xls Chart 1_Book2_Electric Rev Req Model (2009 GRC) Revised 01-18-2010 2 2 2" xfId="10160"/>
    <cellStyle name="_Portfolio SPlan Base Case.xls Chart 1_Book2_Electric Rev Req Model (2009 GRC) Revised 01-18-2010 2 2 2_Sheet3" xfId="10161"/>
    <cellStyle name="_Portfolio SPlan Base Case.xls Chart 1_Book2_Electric Rev Req Model (2009 GRC) Revised 01-18-2010 2 2_Sheet3" xfId="10162"/>
    <cellStyle name="_Portfolio SPlan Base Case.xls Chart 1_Book2_Electric Rev Req Model (2009 GRC) Revised 01-18-2010 2 3" xfId="10163"/>
    <cellStyle name="_Portfolio SPlan Base Case.xls Chart 1_Book2_Electric Rev Req Model (2009 GRC) Revised 01-18-2010 2 3_Sheet3" xfId="10164"/>
    <cellStyle name="_Portfolio SPlan Base Case.xls Chart 1_Book2_Electric Rev Req Model (2009 GRC) Revised 01-18-2010 2_Sheet3" xfId="10165"/>
    <cellStyle name="_Portfolio SPlan Base Case.xls Chart 1_Book2_Electric Rev Req Model (2009 GRC) Revised 01-18-2010 3" xfId="10166"/>
    <cellStyle name="_Portfolio SPlan Base Case.xls Chart 1_Book2_Electric Rev Req Model (2009 GRC) Revised 01-18-2010 3 2" xfId="10167"/>
    <cellStyle name="_Portfolio SPlan Base Case.xls Chart 1_Book2_Electric Rev Req Model (2009 GRC) Revised 01-18-2010 3 2_Sheet3" xfId="10168"/>
    <cellStyle name="_Portfolio SPlan Base Case.xls Chart 1_Book2_Electric Rev Req Model (2009 GRC) Revised 01-18-2010 3_Sheet3" xfId="10169"/>
    <cellStyle name="_Portfolio SPlan Base Case.xls Chart 1_Book2_Electric Rev Req Model (2009 GRC) Revised 01-18-2010 4" xfId="10170"/>
    <cellStyle name="_Portfolio SPlan Base Case.xls Chart 1_Book2_Electric Rev Req Model (2009 GRC) Revised 01-18-2010 4_Sheet3" xfId="10171"/>
    <cellStyle name="_Portfolio SPlan Base Case.xls Chart 1_Book2_Electric Rev Req Model (2009 GRC) Revised 01-18-2010_DEM-WP(C) ENERG10C--ctn Mid-C_042010 2010GRC" xfId="10172"/>
    <cellStyle name="_Portfolio SPlan Base Case.xls Chart 1_Book2_Electric Rev Req Model (2009 GRC) Revised 01-18-2010_DEM-WP(C) ENERG10C--ctn Mid-C_042010 2010GRC 2" xfId="10173"/>
    <cellStyle name="_Portfolio SPlan Base Case.xls Chart 1_Book2_Electric Rev Req Model (2009 GRC) Revised 01-18-2010_DEM-WP(C) ENERG10C--ctn Mid-C_042010 2010GRC 2_Sheet3" xfId="10174"/>
    <cellStyle name="_Portfolio SPlan Base Case.xls Chart 1_Book2_Electric Rev Req Model (2009 GRC) Revised 01-18-2010_DEM-WP(C) ENERG10C--ctn Mid-C_042010 2010GRC_Sheet3" xfId="10175"/>
    <cellStyle name="_Portfolio SPlan Base Case.xls Chart 1_Book2_Electric Rev Req Model (2009 GRC) Revised 01-18-2010_Sheet3" xfId="10176"/>
    <cellStyle name="_Portfolio SPlan Base Case.xls Chart 1_Book2_Final Order Electric EXHIBIT A-1" xfId="10177"/>
    <cellStyle name="_Portfolio SPlan Base Case.xls Chart 1_Book2_Final Order Electric EXHIBIT A-1 2" xfId="10178"/>
    <cellStyle name="_Portfolio SPlan Base Case.xls Chart 1_Book2_Final Order Electric EXHIBIT A-1 2 2" xfId="10179"/>
    <cellStyle name="_Portfolio SPlan Base Case.xls Chart 1_Book2_Final Order Electric EXHIBIT A-1 2 2_Sheet3" xfId="10180"/>
    <cellStyle name="_Portfolio SPlan Base Case.xls Chart 1_Book2_Final Order Electric EXHIBIT A-1 2_Sheet3" xfId="10181"/>
    <cellStyle name="_Portfolio SPlan Base Case.xls Chart 1_Book2_Final Order Electric EXHIBIT A-1 3" xfId="10182"/>
    <cellStyle name="_Portfolio SPlan Base Case.xls Chart 1_Book2_Final Order Electric EXHIBIT A-1 3_Sheet3" xfId="10183"/>
    <cellStyle name="_Portfolio SPlan Base Case.xls Chart 1_Book2_Final Order Electric EXHIBIT A-1_Sheet3" xfId="10184"/>
    <cellStyle name="_Portfolio SPlan Base Case.xls Chart 1_Book2_Sheet3" xfId="10185"/>
    <cellStyle name="_Portfolio SPlan Base Case.xls Chart 1_Chelan PUD Power Costs (8-10)" xfId="10186"/>
    <cellStyle name="_Portfolio SPlan Base Case.xls Chart 1_Chelan PUD Power Costs (8-10) 2" xfId="10187"/>
    <cellStyle name="_Portfolio SPlan Base Case.xls Chart 1_Chelan PUD Power Costs (8-10) 2_Sheet3" xfId="10188"/>
    <cellStyle name="_Portfolio SPlan Base Case.xls Chart 1_Chelan PUD Power Costs (8-10)_Sheet3" xfId="10189"/>
    <cellStyle name="_Portfolio SPlan Base Case.xls Chart 1_Colstrip 1&amp;2 Annual O&amp;M Budgets" xfId="10190"/>
    <cellStyle name="_Portfolio SPlan Base Case.xls Chart 1_Colstrip 1&amp;2 Annual O&amp;M Budgets 2" xfId="10191"/>
    <cellStyle name="_Portfolio SPlan Base Case.xls Chart 1_Colstrip 1&amp;2 Annual O&amp;M Budgets 2_Sheet3" xfId="10192"/>
    <cellStyle name="_Portfolio SPlan Base Case.xls Chart 1_Colstrip 1&amp;2 Annual O&amp;M Budgets 3" xfId="10193"/>
    <cellStyle name="_Portfolio SPlan Base Case.xls Chart 1_Colstrip 1&amp;2 Annual O&amp;M Budgets 3_Sheet3" xfId="10194"/>
    <cellStyle name="_Portfolio SPlan Base Case.xls Chart 1_Colstrip 1&amp;2 Annual O&amp;M Budgets_Sheet3" xfId="10195"/>
    <cellStyle name="_Portfolio SPlan Base Case.xls Chart 1_Confidential Material" xfId="10196"/>
    <cellStyle name="_Portfolio SPlan Base Case.xls Chart 1_Confidential Material 2" xfId="10197"/>
    <cellStyle name="_Portfolio SPlan Base Case.xls Chart 1_Confidential Material 2_Sheet3" xfId="10198"/>
    <cellStyle name="_Portfolio SPlan Base Case.xls Chart 1_Confidential Material_Sheet3" xfId="10199"/>
    <cellStyle name="_Portfolio SPlan Base Case.xls Chart 1_DEM-WP(C) Colstrip 12 Coal Cost Forecast 2010GRC" xfId="10200"/>
    <cellStyle name="_Portfolio SPlan Base Case.xls Chart 1_DEM-WP(C) Colstrip 12 Coal Cost Forecast 2010GRC 2" xfId="10201"/>
    <cellStyle name="_Portfolio SPlan Base Case.xls Chart 1_DEM-WP(C) Colstrip 12 Coal Cost Forecast 2010GRC 2_Sheet3" xfId="10202"/>
    <cellStyle name="_Portfolio SPlan Base Case.xls Chart 1_DEM-WP(C) Colstrip 12 Coal Cost Forecast 2010GRC_Sheet3" xfId="10203"/>
    <cellStyle name="_Portfolio SPlan Base Case.xls Chart 1_DEM-WP(C) ENERG10C--ctn Mid-C_042010 2010GRC" xfId="10204"/>
    <cellStyle name="_Portfolio SPlan Base Case.xls Chart 1_DEM-WP(C) ENERG10C--ctn Mid-C_042010 2010GRC 2" xfId="10205"/>
    <cellStyle name="_Portfolio SPlan Base Case.xls Chart 1_DEM-WP(C) ENERG10C--ctn Mid-C_042010 2010GRC 2_Sheet3" xfId="10206"/>
    <cellStyle name="_Portfolio SPlan Base Case.xls Chart 1_DEM-WP(C) ENERG10C--ctn Mid-C_042010 2010GRC_Sheet3" xfId="10207"/>
    <cellStyle name="_Portfolio SPlan Base Case.xls Chart 1_DEM-WP(C) Production O&amp;M 2010GRC As-Filed" xfId="10208"/>
    <cellStyle name="_Portfolio SPlan Base Case.xls Chart 1_DEM-WP(C) Production O&amp;M 2010GRC As-Filed 2" xfId="10209"/>
    <cellStyle name="_Portfolio SPlan Base Case.xls Chart 1_DEM-WP(C) Production O&amp;M 2010GRC As-Filed 2 2" xfId="10210"/>
    <cellStyle name="_Portfolio SPlan Base Case.xls Chart 1_DEM-WP(C) Production O&amp;M 2010GRC As-Filed 2 2_Sheet3" xfId="10211"/>
    <cellStyle name="_Portfolio SPlan Base Case.xls Chart 1_DEM-WP(C) Production O&amp;M 2010GRC As-Filed 2 3" xfId="10212"/>
    <cellStyle name="_Portfolio SPlan Base Case.xls Chart 1_DEM-WP(C) Production O&amp;M 2010GRC As-Filed 2 3_Sheet3" xfId="10213"/>
    <cellStyle name="_Portfolio SPlan Base Case.xls Chart 1_DEM-WP(C) Production O&amp;M 2010GRC As-Filed 2_Sheet3" xfId="10214"/>
    <cellStyle name="_Portfolio SPlan Base Case.xls Chart 1_DEM-WP(C) Production O&amp;M 2010GRC As-Filed 3" xfId="10215"/>
    <cellStyle name="_Portfolio SPlan Base Case.xls Chart 1_DEM-WP(C) Production O&amp;M 2010GRC As-Filed 3 2" xfId="10216"/>
    <cellStyle name="_Portfolio SPlan Base Case.xls Chart 1_DEM-WP(C) Production O&amp;M 2010GRC As-Filed 3 2_Sheet3" xfId="10217"/>
    <cellStyle name="_Portfolio SPlan Base Case.xls Chart 1_DEM-WP(C) Production O&amp;M 2010GRC As-Filed 3_Sheet3" xfId="10218"/>
    <cellStyle name="_Portfolio SPlan Base Case.xls Chart 1_DEM-WP(C) Production O&amp;M 2010GRC As-Filed 4" xfId="10219"/>
    <cellStyle name="_Portfolio SPlan Base Case.xls Chart 1_DEM-WP(C) Production O&amp;M 2010GRC As-Filed 4 2" xfId="10220"/>
    <cellStyle name="_Portfolio SPlan Base Case.xls Chart 1_DEM-WP(C) Production O&amp;M 2010GRC As-Filed 4 2_Sheet3" xfId="10221"/>
    <cellStyle name="_Portfolio SPlan Base Case.xls Chart 1_DEM-WP(C) Production O&amp;M 2010GRC As-Filed 4_Sheet3" xfId="10222"/>
    <cellStyle name="_Portfolio SPlan Base Case.xls Chart 1_DEM-WP(C) Production O&amp;M 2010GRC As-Filed 5" xfId="10223"/>
    <cellStyle name="_Portfolio SPlan Base Case.xls Chart 1_DEM-WP(C) Production O&amp;M 2010GRC As-Filed 5 2" xfId="10224"/>
    <cellStyle name="_Portfolio SPlan Base Case.xls Chart 1_DEM-WP(C) Production O&amp;M 2010GRC As-Filed 5 2_Sheet3" xfId="10225"/>
    <cellStyle name="_Portfolio SPlan Base Case.xls Chart 1_DEM-WP(C) Production O&amp;M 2010GRC As-Filed 5_Sheet3" xfId="10226"/>
    <cellStyle name="_Portfolio SPlan Base Case.xls Chart 1_DEM-WP(C) Production O&amp;M 2010GRC As-Filed 6" xfId="10227"/>
    <cellStyle name="_Portfolio SPlan Base Case.xls Chart 1_DEM-WP(C) Production O&amp;M 2010GRC As-Filed 6 2" xfId="10228"/>
    <cellStyle name="_Portfolio SPlan Base Case.xls Chart 1_DEM-WP(C) Production O&amp;M 2010GRC As-Filed 6 2_Sheet3" xfId="10229"/>
    <cellStyle name="_Portfolio SPlan Base Case.xls Chart 1_DEM-WP(C) Production O&amp;M 2010GRC As-Filed 6_Sheet3" xfId="10230"/>
    <cellStyle name="_Portfolio SPlan Base Case.xls Chart 1_DEM-WP(C) Production O&amp;M 2010GRC As-Filed_Sheet3" xfId="10231"/>
    <cellStyle name="_Portfolio SPlan Base Case.xls Chart 1_Electric Rev Req Model (2009 GRC) " xfId="10232"/>
    <cellStyle name="_Portfolio SPlan Base Case.xls Chart 1_Electric Rev Req Model (2009 GRC)  2" xfId="10233"/>
    <cellStyle name="_Portfolio SPlan Base Case.xls Chart 1_Electric Rev Req Model (2009 GRC)  2 2" xfId="10234"/>
    <cellStyle name="_Portfolio SPlan Base Case.xls Chart 1_Electric Rev Req Model (2009 GRC)  2 2 2" xfId="10235"/>
    <cellStyle name="_Portfolio SPlan Base Case.xls Chart 1_Electric Rev Req Model (2009 GRC)  2 2 2_Sheet3" xfId="10236"/>
    <cellStyle name="_Portfolio SPlan Base Case.xls Chart 1_Electric Rev Req Model (2009 GRC)  2 2_Sheet3" xfId="10237"/>
    <cellStyle name="_Portfolio SPlan Base Case.xls Chart 1_Electric Rev Req Model (2009 GRC)  2 3" xfId="10238"/>
    <cellStyle name="_Portfolio SPlan Base Case.xls Chart 1_Electric Rev Req Model (2009 GRC)  2 3_Sheet3" xfId="10239"/>
    <cellStyle name="_Portfolio SPlan Base Case.xls Chart 1_Electric Rev Req Model (2009 GRC)  2_Sheet3" xfId="10240"/>
    <cellStyle name="_Portfolio SPlan Base Case.xls Chart 1_Electric Rev Req Model (2009 GRC)  3" xfId="10241"/>
    <cellStyle name="_Portfolio SPlan Base Case.xls Chart 1_Electric Rev Req Model (2009 GRC)  3 2" xfId="10242"/>
    <cellStyle name="_Portfolio SPlan Base Case.xls Chart 1_Electric Rev Req Model (2009 GRC)  3 2_Sheet3" xfId="10243"/>
    <cellStyle name="_Portfolio SPlan Base Case.xls Chart 1_Electric Rev Req Model (2009 GRC)  3_Sheet3" xfId="10244"/>
    <cellStyle name="_Portfolio SPlan Base Case.xls Chart 1_Electric Rev Req Model (2009 GRC)  4" xfId="10245"/>
    <cellStyle name="_Portfolio SPlan Base Case.xls Chart 1_Electric Rev Req Model (2009 GRC)  4_Sheet3" xfId="10246"/>
    <cellStyle name="_Portfolio SPlan Base Case.xls Chart 1_Electric Rev Req Model (2009 GRC) _DEM-WP(C) ENERG10C--ctn Mid-C_042010 2010GRC" xfId="10247"/>
    <cellStyle name="_Portfolio SPlan Base Case.xls Chart 1_Electric Rev Req Model (2009 GRC) _DEM-WP(C) ENERG10C--ctn Mid-C_042010 2010GRC 2" xfId="10248"/>
    <cellStyle name="_Portfolio SPlan Base Case.xls Chart 1_Electric Rev Req Model (2009 GRC) _DEM-WP(C) ENERG10C--ctn Mid-C_042010 2010GRC 2_Sheet3" xfId="10249"/>
    <cellStyle name="_Portfolio SPlan Base Case.xls Chart 1_Electric Rev Req Model (2009 GRC) _DEM-WP(C) ENERG10C--ctn Mid-C_042010 2010GRC_Sheet3" xfId="10250"/>
    <cellStyle name="_Portfolio SPlan Base Case.xls Chart 1_Electric Rev Req Model (2009 GRC) _Sheet3" xfId="10251"/>
    <cellStyle name="_Portfolio SPlan Base Case.xls Chart 1_Electric Rev Req Model (2009 GRC) Rebuttal" xfId="10252"/>
    <cellStyle name="_Portfolio SPlan Base Case.xls Chart 1_Electric Rev Req Model (2009 GRC) Rebuttal 2" xfId="10253"/>
    <cellStyle name="_Portfolio SPlan Base Case.xls Chart 1_Electric Rev Req Model (2009 GRC) Rebuttal 2 2" xfId="10254"/>
    <cellStyle name="_Portfolio SPlan Base Case.xls Chart 1_Electric Rev Req Model (2009 GRC) Rebuttal 2 2_Sheet3" xfId="10255"/>
    <cellStyle name="_Portfolio SPlan Base Case.xls Chart 1_Electric Rev Req Model (2009 GRC) Rebuttal 2_Sheet3" xfId="10256"/>
    <cellStyle name="_Portfolio SPlan Base Case.xls Chart 1_Electric Rev Req Model (2009 GRC) Rebuttal 3" xfId="10257"/>
    <cellStyle name="_Portfolio SPlan Base Case.xls Chart 1_Electric Rev Req Model (2009 GRC) Rebuttal 3_Sheet3" xfId="10258"/>
    <cellStyle name="_Portfolio SPlan Base Case.xls Chart 1_Electric Rev Req Model (2009 GRC) Rebuttal REmoval of New  WH Solar AdjustMI" xfId="10259"/>
    <cellStyle name="_Portfolio SPlan Base Case.xls Chart 1_Electric Rev Req Model (2009 GRC) Rebuttal REmoval of New  WH Solar AdjustMI 2" xfId="10260"/>
    <cellStyle name="_Portfolio SPlan Base Case.xls Chart 1_Electric Rev Req Model (2009 GRC) Rebuttal REmoval of New  WH Solar AdjustMI 2 2" xfId="10261"/>
    <cellStyle name="_Portfolio SPlan Base Case.xls Chart 1_Electric Rev Req Model (2009 GRC) Rebuttal REmoval of New  WH Solar AdjustMI 2 2 2" xfId="10262"/>
    <cellStyle name="_Portfolio SPlan Base Case.xls Chart 1_Electric Rev Req Model (2009 GRC) Rebuttal REmoval of New  WH Solar AdjustMI 2 2 2_Sheet3" xfId="10263"/>
    <cellStyle name="_Portfolio SPlan Base Case.xls Chart 1_Electric Rev Req Model (2009 GRC) Rebuttal REmoval of New  WH Solar AdjustMI 2 2_Sheet3" xfId="10264"/>
    <cellStyle name="_Portfolio SPlan Base Case.xls Chart 1_Electric Rev Req Model (2009 GRC) Rebuttal REmoval of New  WH Solar AdjustMI 2 3" xfId="10265"/>
    <cellStyle name="_Portfolio SPlan Base Case.xls Chart 1_Electric Rev Req Model (2009 GRC) Rebuttal REmoval of New  WH Solar AdjustMI 2 3_Sheet3" xfId="10266"/>
    <cellStyle name="_Portfolio SPlan Base Case.xls Chart 1_Electric Rev Req Model (2009 GRC) Rebuttal REmoval of New  WH Solar AdjustMI 2_Sheet3" xfId="10267"/>
    <cellStyle name="_Portfolio SPlan Base Case.xls Chart 1_Electric Rev Req Model (2009 GRC) Rebuttal REmoval of New  WH Solar AdjustMI 3" xfId="10268"/>
    <cellStyle name="_Portfolio SPlan Base Case.xls Chart 1_Electric Rev Req Model (2009 GRC) Rebuttal REmoval of New  WH Solar AdjustMI 3 2" xfId="10269"/>
    <cellStyle name="_Portfolio SPlan Base Case.xls Chart 1_Electric Rev Req Model (2009 GRC) Rebuttal REmoval of New  WH Solar AdjustMI 3 2_Sheet3" xfId="10270"/>
    <cellStyle name="_Portfolio SPlan Base Case.xls Chart 1_Electric Rev Req Model (2009 GRC) Rebuttal REmoval of New  WH Solar AdjustMI 3_Sheet3" xfId="10271"/>
    <cellStyle name="_Portfolio SPlan Base Case.xls Chart 1_Electric Rev Req Model (2009 GRC) Rebuttal REmoval of New  WH Solar AdjustMI 4" xfId="10272"/>
    <cellStyle name="_Portfolio SPlan Base Case.xls Chart 1_Electric Rev Req Model (2009 GRC) Rebuttal REmoval of New  WH Solar AdjustMI 4_Sheet3" xfId="10273"/>
    <cellStyle name="_Portfolio SPlan Base Case.xls Chart 1_Electric Rev Req Model (2009 GRC) Rebuttal REmoval of New  WH Solar AdjustMI_DEM-WP(C) ENERG10C--ctn Mid-C_042010 2010GRC" xfId="10274"/>
    <cellStyle name="_Portfolio SPlan Base Case.xls Chart 1_Electric Rev Req Model (2009 GRC) Rebuttal REmoval of New  WH Solar AdjustMI_DEM-WP(C) ENERG10C--ctn Mid-C_042010 2010GRC 2" xfId="10275"/>
    <cellStyle name="_Portfolio SPlan Base Case.xls Chart 1_Electric Rev Req Model (2009 GRC) Rebuttal REmoval of New  WH Solar AdjustMI_DEM-WP(C) ENERG10C--ctn Mid-C_042010 2010GRC 2_Sheet3" xfId="10276"/>
    <cellStyle name="_Portfolio SPlan Base Case.xls Chart 1_Electric Rev Req Model (2009 GRC) Rebuttal REmoval of New  WH Solar AdjustMI_DEM-WP(C) ENERG10C--ctn Mid-C_042010 2010GRC_Sheet3" xfId="10277"/>
    <cellStyle name="_Portfolio SPlan Base Case.xls Chart 1_Electric Rev Req Model (2009 GRC) Rebuttal REmoval of New  WH Solar AdjustMI_Sheet3" xfId="10278"/>
    <cellStyle name="_Portfolio SPlan Base Case.xls Chart 1_Electric Rev Req Model (2009 GRC) Rebuttal_Sheet3" xfId="10279"/>
    <cellStyle name="_Portfolio SPlan Base Case.xls Chart 1_Electric Rev Req Model (2009 GRC) Revised 01-18-2010" xfId="10280"/>
    <cellStyle name="_Portfolio SPlan Base Case.xls Chart 1_Electric Rev Req Model (2009 GRC) Revised 01-18-2010 2" xfId="10281"/>
    <cellStyle name="_Portfolio SPlan Base Case.xls Chart 1_Electric Rev Req Model (2009 GRC) Revised 01-18-2010 2 2" xfId="10282"/>
    <cellStyle name="_Portfolio SPlan Base Case.xls Chart 1_Electric Rev Req Model (2009 GRC) Revised 01-18-2010 2 2 2" xfId="10283"/>
    <cellStyle name="_Portfolio SPlan Base Case.xls Chart 1_Electric Rev Req Model (2009 GRC) Revised 01-18-2010 2 2 2_Sheet3" xfId="10284"/>
    <cellStyle name="_Portfolio SPlan Base Case.xls Chart 1_Electric Rev Req Model (2009 GRC) Revised 01-18-2010 2 2_Sheet3" xfId="10285"/>
    <cellStyle name="_Portfolio SPlan Base Case.xls Chart 1_Electric Rev Req Model (2009 GRC) Revised 01-18-2010 2 3" xfId="10286"/>
    <cellStyle name="_Portfolio SPlan Base Case.xls Chart 1_Electric Rev Req Model (2009 GRC) Revised 01-18-2010 2 3_Sheet3" xfId="10287"/>
    <cellStyle name="_Portfolio SPlan Base Case.xls Chart 1_Electric Rev Req Model (2009 GRC) Revised 01-18-2010 2_Sheet3" xfId="10288"/>
    <cellStyle name="_Portfolio SPlan Base Case.xls Chart 1_Electric Rev Req Model (2009 GRC) Revised 01-18-2010 3" xfId="10289"/>
    <cellStyle name="_Portfolio SPlan Base Case.xls Chart 1_Electric Rev Req Model (2009 GRC) Revised 01-18-2010 3 2" xfId="10290"/>
    <cellStyle name="_Portfolio SPlan Base Case.xls Chart 1_Electric Rev Req Model (2009 GRC) Revised 01-18-2010 3 2_Sheet3" xfId="10291"/>
    <cellStyle name="_Portfolio SPlan Base Case.xls Chart 1_Electric Rev Req Model (2009 GRC) Revised 01-18-2010 3_Sheet3" xfId="10292"/>
    <cellStyle name="_Portfolio SPlan Base Case.xls Chart 1_Electric Rev Req Model (2009 GRC) Revised 01-18-2010 4" xfId="10293"/>
    <cellStyle name="_Portfolio SPlan Base Case.xls Chart 1_Electric Rev Req Model (2009 GRC) Revised 01-18-2010 4_Sheet3" xfId="10294"/>
    <cellStyle name="_Portfolio SPlan Base Case.xls Chart 1_Electric Rev Req Model (2009 GRC) Revised 01-18-2010_DEM-WP(C) ENERG10C--ctn Mid-C_042010 2010GRC" xfId="10295"/>
    <cellStyle name="_Portfolio SPlan Base Case.xls Chart 1_Electric Rev Req Model (2009 GRC) Revised 01-18-2010_DEM-WP(C) ENERG10C--ctn Mid-C_042010 2010GRC 2" xfId="10296"/>
    <cellStyle name="_Portfolio SPlan Base Case.xls Chart 1_Electric Rev Req Model (2009 GRC) Revised 01-18-2010_DEM-WP(C) ENERG10C--ctn Mid-C_042010 2010GRC 2_Sheet3" xfId="10297"/>
    <cellStyle name="_Portfolio SPlan Base Case.xls Chart 1_Electric Rev Req Model (2009 GRC) Revised 01-18-2010_DEM-WP(C) ENERG10C--ctn Mid-C_042010 2010GRC_Sheet3" xfId="10298"/>
    <cellStyle name="_Portfolio SPlan Base Case.xls Chart 1_Electric Rev Req Model (2009 GRC) Revised 01-18-2010_Sheet3" xfId="10299"/>
    <cellStyle name="_Portfolio SPlan Base Case.xls Chart 1_Electric Rev Req Model (2010 GRC)" xfId="10300"/>
    <cellStyle name="_Portfolio SPlan Base Case.xls Chart 1_Electric Rev Req Model (2010 GRC) 2" xfId="10301"/>
    <cellStyle name="_Portfolio SPlan Base Case.xls Chart 1_Electric Rev Req Model (2010 GRC) 2_Sheet3" xfId="10302"/>
    <cellStyle name="_Portfolio SPlan Base Case.xls Chart 1_Electric Rev Req Model (2010 GRC) SF" xfId="10303"/>
    <cellStyle name="_Portfolio SPlan Base Case.xls Chart 1_Electric Rev Req Model (2010 GRC) SF 2" xfId="10304"/>
    <cellStyle name="_Portfolio SPlan Base Case.xls Chart 1_Electric Rev Req Model (2010 GRC) SF 2_Sheet3" xfId="10305"/>
    <cellStyle name="_Portfolio SPlan Base Case.xls Chart 1_Electric Rev Req Model (2010 GRC) SF_Sheet3" xfId="10306"/>
    <cellStyle name="_Portfolio SPlan Base Case.xls Chart 1_Electric Rev Req Model (2010 GRC)_Sheet3" xfId="10307"/>
    <cellStyle name="_Portfolio SPlan Base Case.xls Chart 1_Final Order Electric EXHIBIT A-1" xfId="10308"/>
    <cellStyle name="_Portfolio SPlan Base Case.xls Chart 1_Final Order Electric EXHIBIT A-1 2" xfId="10309"/>
    <cellStyle name="_Portfolio SPlan Base Case.xls Chart 1_Final Order Electric EXHIBIT A-1 2 2" xfId="10310"/>
    <cellStyle name="_Portfolio SPlan Base Case.xls Chart 1_Final Order Electric EXHIBIT A-1 2 2_Sheet3" xfId="10311"/>
    <cellStyle name="_Portfolio SPlan Base Case.xls Chart 1_Final Order Electric EXHIBIT A-1 2_Sheet3" xfId="10312"/>
    <cellStyle name="_Portfolio SPlan Base Case.xls Chart 1_Final Order Electric EXHIBIT A-1 3" xfId="10313"/>
    <cellStyle name="_Portfolio SPlan Base Case.xls Chart 1_Final Order Electric EXHIBIT A-1 3_Sheet3" xfId="10314"/>
    <cellStyle name="_Portfolio SPlan Base Case.xls Chart 1_Final Order Electric EXHIBIT A-1_Sheet3" xfId="10315"/>
    <cellStyle name="_Portfolio SPlan Base Case.xls Chart 1_NIM Summary" xfId="10316"/>
    <cellStyle name="_Portfolio SPlan Base Case.xls Chart 1_NIM Summary 2" xfId="10317"/>
    <cellStyle name="_Portfolio SPlan Base Case.xls Chart 1_NIM Summary 2 2" xfId="10318"/>
    <cellStyle name="_Portfolio SPlan Base Case.xls Chart 1_NIM Summary 2 2 2" xfId="10319"/>
    <cellStyle name="_Portfolio SPlan Base Case.xls Chart 1_NIM Summary 2 2 2_Sheet3" xfId="10320"/>
    <cellStyle name="_Portfolio SPlan Base Case.xls Chart 1_NIM Summary 2 2_Sheet3" xfId="10321"/>
    <cellStyle name="_Portfolio SPlan Base Case.xls Chart 1_NIM Summary 2 3" xfId="10322"/>
    <cellStyle name="_Portfolio SPlan Base Case.xls Chart 1_NIM Summary 2 3_Sheet3" xfId="10323"/>
    <cellStyle name="_Portfolio SPlan Base Case.xls Chart 1_NIM Summary 2_Sheet3" xfId="10324"/>
    <cellStyle name="_Portfolio SPlan Base Case.xls Chart 1_NIM Summary 3" xfId="10325"/>
    <cellStyle name="_Portfolio SPlan Base Case.xls Chart 1_NIM Summary 3 2" xfId="10326"/>
    <cellStyle name="_Portfolio SPlan Base Case.xls Chart 1_NIM Summary 3 2_Sheet3" xfId="10327"/>
    <cellStyle name="_Portfolio SPlan Base Case.xls Chart 1_NIM Summary 3_Sheet3" xfId="10328"/>
    <cellStyle name="_Portfolio SPlan Base Case.xls Chart 1_NIM Summary 4" xfId="10329"/>
    <cellStyle name="_Portfolio SPlan Base Case.xls Chart 1_NIM Summary 4_Sheet3" xfId="10330"/>
    <cellStyle name="_Portfolio SPlan Base Case.xls Chart 1_NIM Summary_DEM-WP(C) ENERG10C--ctn Mid-C_042010 2010GRC" xfId="10331"/>
    <cellStyle name="_Portfolio SPlan Base Case.xls Chart 1_NIM Summary_DEM-WP(C) ENERG10C--ctn Mid-C_042010 2010GRC 2" xfId="10332"/>
    <cellStyle name="_Portfolio SPlan Base Case.xls Chart 1_NIM Summary_DEM-WP(C) ENERG10C--ctn Mid-C_042010 2010GRC 2_Sheet3" xfId="10333"/>
    <cellStyle name="_Portfolio SPlan Base Case.xls Chart 1_NIM Summary_DEM-WP(C) ENERG10C--ctn Mid-C_042010 2010GRC_Sheet3" xfId="10334"/>
    <cellStyle name="_Portfolio SPlan Base Case.xls Chart 1_NIM Summary_Sheet3" xfId="10335"/>
    <cellStyle name="_Portfolio SPlan Base Case.xls Chart 1_Rebuttal Power Costs" xfId="10336"/>
    <cellStyle name="_Portfolio SPlan Base Case.xls Chart 1_Rebuttal Power Costs 2" xfId="10337"/>
    <cellStyle name="_Portfolio SPlan Base Case.xls Chart 1_Rebuttal Power Costs 2 2" xfId="10338"/>
    <cellStyle name="_Portfolio SPlan Base Case.xls Chart 1_Rebuttal Power Costs 2 2 2" xfId="10339"/>
    <cellStyle name="_Portfolio SPlan Base Case.xls Chart 1_Rebuttal Power Costs 2 2 2_Sheet3" xfId="10340"/>
    <cellStyle name="_Portfolio SPlan Base Case.xls Chart 1_Rebuttal Power Costs 2 2_Sheet3" xfId="10341"/>
    <cellStyle name="_Portfolio SPlan Base Case.xls Chart 1_Rebuttal Power Costs 2 3" xfId="10342"/>
    <cellStyle name="_Portfolio SPlan Base Case.xls Chart 1_Rebuttal Power Costs 2 3_Sheet3" xfId="10343"/>
    <cellStyle name="_Portfolio SPlan Base Case.xls Chart 1_Rebuttal Power Costs 2_Sheet3" xfId="10344"/>
    <cellStyle name="_Portfolio SPlan Base Case.xls Chart 1_Rebuttal Power Costs 3" xfId="10345"/>
    <cellStyle name="_Portfolio SPlan Base Case.xls Chart 1_Rebuttal Power Costs 3 2" xfId="10346"/>
    <cellStyle name="_Portfolio SPlan Base Case.xls Chart 1_Rebuttal Power Costs 3 2_Sheet3" xfId="10347"/>
    <cellStyle name="_Portfolio SPlan Base Case.xls Chart 1_Rebuttal Power Costs 3_Sheet3" xfId="10348"/>
    <cellStyle name="_Portfolio SPlan Base Case.xls Chart 1_Rebuttal Power Costs 4" xfId="10349"/>
    <cellStyle name="_Portfolio SPlan Base Case.xls Chart 1_Rebuttal Power Costs 4_Sheet3" xfId="10350"/>
    <cellStyle name="_Portfolio SPlan Base Case.xls Chart 1_Rebuttal Power Costs_Adj Bench DR 3 for Initial Briefs (Electric)" xfId="10351"/>
    <cellStyle name="_Portfolio SPlan Base Case.xls Chart 1_Rebuttal Power Costs_Adj Bench DR 3 for Initial Briefs (Electric) 2" xfId="10352"/>
    <cellStyle name="_Portfolio SPlan Base Case.xls Chart 1_Rebuttal Power Costs_Adj Bench DR 3 for Initial Briefs (Electric) 2 2" xfId="10353"/>
    <cellStyle name="_Portfolio SPlan Base Case.xls Chart 1_Rebuttal Power Costs_Adj Bench DR 3 for Initial Briefs (Electric) 2 2 2" xfId="10354"/>
    <cellStyle name="_Portfolio SPlan Base Case.xls Chart 1_Rebuttal Power Costs_Adj Bench DR 3 for Initial Briefs (Electric) 2 2 2_Sheet3" xfId="10355"/>
    <cellStyle name="_Portfolio SPlan Base Case.xls Chart 1_Rebuttal Power Costs_Adj Bench DR 3 for Initial Briefs (Electric) 2 2_Sheet3" xfId="10356"/>
    <cellStyle name="_Portfolio SPlan Base Case.xls Chart 1_Rebuttal Power Costs_Adj Bench DR 3 for Initial Briefs (Electric) 2 3" xfId="10357"/>
    <cellStyle name="_Portfolio SPlan Base Case.xls Chart 1_Rebuttal Power Costs_Adj Bench DR 3 for Initial Briefs (Electric) 2 3_Sheet3" xfId="10358"/>
    <cellStyle name="_Portfolio SPlan Base Case.xls Chart 1_Rebuttal Power Costs_Adj Bench DR 3 for Initial Briefs (Electric) 2_Sheet3" xfId="10359"/>
    <cellStyle name="_Portfolio SPlan Base Case.xls Chart 1_Rebuttal Power Costs_Adj Bench DR 3 for Initial Briefs (Electric) 3" xfId="10360"/>
    <cellStyle name="_Portfolio SPlan Base Case.xls Chart 1_Rebuttal Power Costs_Adj Bench DR 3 for Initial Briefs (Electric) 3 2" xfId="10361"/>
    <cellStyle name="_Portfolio SPlan Base Case.xls Chart 1_Rebuttal Power Costs_Adj Bench DR 3 for Initial Briefs (Electric) 3 2_Sheet3" xfId="10362"/>
    <cellStyle name="_Portfolio SPlan Base Case.xls Chart 1_Rebuttal Power Costs_Adj Bench DR 3 for Initial Briefs (Electric) 3_Sheet3" xfId="10363"/>
    <cellStyle name="_Portfolio SPlan Base Case.xls Chart 1_Rebuttal Power Costs_Adj Bench DR 3 for Initial Briefs (Electric) 4" xfId="10364"/>
    <cellStyle name="_Portfolio SPlan Base Case.xls Chart 1_Rebuttal Power Costs_Adj Bench DR 3 for Initial Briefs (Electric) 4_Sheet3" xfId="10365"/>
    <cellStyle name="_Portfolio SPlan Base Case.xls Chart 1_Rebuttal Power Costs_Adj Bench DR 3 for Initial Briefs (Electric)_DEM-WP(C) ENERG10C--ctn Mid-C_042010 2010GRC" xfId="10366"/>
    <cellStyle name="_Portfolio SPlan Base Case.xls Chart 1_Rebuttal Power Costs_Adj Bench DR 3 for Initial Briefs (Electric)_DEM-WP(C) ENERG10C--ctn Mid-C_042010 2010GRC 2" xfId="10367"/>
    <cellStyle name="_Portfolio SPlan Base Case.xls Chart 1_Rebuttal Power Costs_Adj Bench DR 3 for Initial Briefs (Electric)_DEM-WP(C) ENERG10C--ctn Mid-C_042010 2010GRC 2_Sheet3" xfId="10368"/>
    <cellStyle name="_Portfolio SPlan Base Case.xls Chart 1_Rebuttal Power Costs_Adj Bench DR 3 for Initial Briefs (Electric)_DEM-WP(C) ENERG10C--ctn Mid-C_042010 2010GRC_Sheet3" xfId="10369"/>
    <cellStyle name="_Portfolio SPlan Base Case.xls Chart 1_Rebuttal Power Costs_Adj Bench DR 3 for Initial Briefs (Electric)_Sheet3" xfId="10370"/>
    <cellStyle name="_Portfolio SPlan Base Case.xls Chart 1_Rebuttal Power Costs_DEM-WP(C) ENERG10C--ctn Mid-C_042010 2010GRC" xfId="10371"/>
    <cellStyle name="_Portfolio SPlan Base Case.xls Chart 1_Rebuttal Power Costs_DEM-WP(C) ENERG10C--ctn Mid-C_042010 2010GRC 2" xfId="10372"/>
    <cellStyle name="_Portfolio SPlan Base Case.xls Chart 1_Rebuttal Power Costs_DEM-WP(C) ENERG10C--ctn Mid-C_042010 2010GRC 2_Sheet3" xfId="10373"/>
    <cellStyle name="_Portfolio SPlan Base Case.xls Chart 1_Rebuttal Power Costs_DEM-WP(C) ENERG10C--ctn Mid-C_042010 2010GRC_Sheet3" xfId="10374"/>
    <cellStyle name="_Portfolio SPlan Base Case.xls Chart 1_Rebuttal Power Costs_Electric Rev Req Model (2009 GRC) Rebuttal" xfId="10375"/>
    <cellStyle name="_Portfolio SPlan Base Case.xls Chart 1_Rebuttal Power Costs_Electric Rev Req Model (2009 GRC) Rebuttal 2" xfId="10376"/>
    <cellStyle name="_Portfolio SPlan Base Case.xls Chart 1_Rebuttal Power Costs_Electric Rev Req Model (2009 GRC) Rebuttal 2 2" xfId="10377"/>
    <cellStyle name="_Portfolio SPlan Base Case.xls Chart 1_Rebuttal Power Costs_Electric Rev Req Model (2009 GRC) Rebuttal 2 2_Sheet3" xfId="10378"/>
    <cellStyle name="_Portfolio SPlan Base Case.xls Chart 1_Rebuttal Power Costs_Electric Rev Req Model (2009 GRC) Rebuttal 2_Sheet3" xfId="10379"/>
    <cellStyle name="_Portfolio SPlan Base Case.xls Chart 1_Rebuttal Power Costs_Electric Rev Req Model (2009 GRC) Rebuttal 3" xfId="10380"/>
    <cellStyle name="_Portfolio SPlan Base Case.xls Chart 1_Rebuttal Power Costs_Electric Rev Req Model (2009 GRC) Rebuttal 3_Sheet3" xfId="10381"/>
    <cellStyle name="_Portfolio SPlan Base Case.xls Chart 1_Rebuttal Power Costs_Electric Rev Req Model (2009 GRC) Rebuttal REmoval of New  WH Solar AdjustMI" xfId="10382"/>
    <cellStyle name="_Portfolio SPlan Base Case.xls Chart 1_Rebuttal Power Costs_Electric Rev Req Model (2009 GRC) Rebuttal REmoval of New  WH Solar AdjustMI 2" xfId="10383"/>
    <cellStyle name="_Portfolio SPlan Base Case.xls Chart 1_Rebuttal Power Costs_Electric Rev Req Model (2009 GRC) Rebuttal REmoval of New  WH Solar AdjustMI 2 2" xfId="10384"/>
    <cellStyle name="_Portfolio SPlan Base Case.xls Chart 1_Rebuttal Power Costs_Electric Rev Req Model (2009 GRC) Rebuttal REmoval of New  WH Solar AdjustMI 2 2 2" xfId="10385"/>
    <cellStyle name="_Portfolio SPlan Base Case.xls Chart 1_Rebuttal Power Costs_Electric Rev Req Model (2009 GRC) Rebuttal REmoval of New  WH Solar AdjustMI 2 2 2_Sheet3" xfId="10386"/>
    <cellStyle name="_Portfolio SPlan Base Case.xls Chart 1_Rebuttal Power Costs_Electric Rev Req Model (2009 GRC) Rebuttal REmoval of New  WH Solar AdjustMI 2 2_Sheet3" xfId="10387"/>
    <cellStyle name="_Portfolio SPlan Base Case.xls Chart 1_Rebuttal Power Costs_Electric Rev Req Model (2009 GRC) Rebuttal REmoval of New  WH Solar AdjustMI 2 3" xfId="10388"/>
    <cellStyle name="_Portfolio SPlan Base Case.xls Chart 1_Rebuttal Power Costs_Electric Rev Req Model (2009 GRC) Rebuttal REmoval of New  WH Solar AdjustMI 2 3_Sheet3" xfId="10389"/>
    <cellStyle name="_Portfolio SPlan Base Case.xls Chart 1_Rebuttal Power Costs_Electric Rev Req Model (2009 GRC) Rebuttal REmoval of New  WH Solar AdjustMI 2_Sheet3" xfId="10390"/>
    <cellStyle name="_Portfolio SPlan Base Case.xls Chart 1_Rebuttal Power Costs_Electric Rev Req Model (2009 GRC) Rebuttal REmoval of New  WH Solar AdjustMI 3" xfId="10391"/>
    <cellStyle name="_Portfolio SPlan Base Case.xls Chart 1_Rebuttal Power Costs_Electric Rev Req Model (2009 GRC) Rebuttal REmoval of New  WH Solar AdjustMI 3 2" xfId="10392"/>
    <cellStyle name="_Portfolio SPlan Base Case.xls Chart 1_Rebuttal Power Costs_Electric Rev Req Model (2009 GRC) Rebuttal REmoval of New  WH Solar AdjustMI 3 2_Sheet3" xfId="10393"/>
    <cellStyle name="_Portfolio SPlan Base Case.xls Chart 1_Rebuttal Power Costs_Electric Rev Req Model (2009 GRC) Rebuttal REmoval of New  WH Solar AdjustMI 3_Sheet3" xfId="10394"/>
    <cellStyle name="_Portfolio SPlan Base Case.xls Chart 1_Rebuttal Power Costs_Electric Rev Req Model (2009 GRC) Rebuttal REmoval of New  WH Solar AdjustMI 4" xfId="10395"/>
    <cellStyle name="_Portfolio SPlan Base Case.xls Chart 1_Rebuttal Power Costs_Electric Rev Req Model (2009 GRC) Rebuttal REmoval of New  WH Solar AdjustMI 4_Sheet3" xfId="10396"/>
    <cellStyle name="_Portfolio SPlan Base Case.xls Chart 1_Rebuttal Power Costs_Electric Rev Req Model (2009 GRC) Rebuttal REmoval of New  WH Solar AdjustMI_DEM-WP(C) ENERG10C--ctn Mid-C_042010 2010GRC" xfId="10397"/>
    <cellStyle name="_Portfolio SPlan Base Case.xls Chart 1_Rebuttal Power Costs_Electric Rev Req Model (2009 GRC) Rebuttal REmoval of New  WH Solar AdjustMI_DEM-WP(C) ENERG10C--ctn Mid-C_042010 2010GRC 2" xfId="10398"/>
    <cellStyle name="_Portfolio SPlan Base Case.xls Chart 1_Rebuttal Power Costs_Electric Rev Req Model (2009 GRC) Rebuttal REmoval of New  WH Solar AdjustMI_DEM-WP(C) ENERG10C--ctn Mid-C_042010 2010GRC 2_Sheet3" xfId="10399"/>
    <cellStyle name="_Portfolio SPlan Base Case.xls Chart 1_Rebuttal Power Costs_Electric Rev Req Model (2009 GRC) Rebuttal REmoval of New  WH Solar AdjustMI_DEM-WP(C) ENERG10C--ctn Mid-C_042010 2010GRC_Sheet3" xfId="10400"/>
    <cellStyle name="_Portfolio SPlan Base Case.xls Chart 1_Rebuttal Power Costs_Electric Rev Req Model (2009 GRC) Rebuttal REmoval of New  WH Solar AdjustMI_Sheet3" xfId="10401"/>
    <cellStyle name="_Portfolio SPlan Base Case.xls Chart 1_Rebuttal Power Costs_Electric Rev Req Model (2009 GRC) Rebuttal_Sheet3" xfId="10402"/>
    <cellStyle name="_Portfolio SPlan Base Case.xls Chart 1_Rebuttal Power Costs_Electric Rev Req Model (2009 GRC) Revised 01-18-2010" xfId="10403"/>
    <cellStyle name="_Portfolio SPlan Base Case.xls Chart 1_Rebuttal Power Costs_Electric Rev Req Model (2009 GRC) Revised 01-18-2010 2" xfId="10404"/>
    <cellStyle name="_Portfolio SPlan Base Case.xls Chart 1_Rebuttal Power Costs_Electric Rev Req Model (2009 GRC) Revised 01-18-2010 2 2" xfId="10405"/>
    <cellStyle name="_Portfolio SPlan Base Case.xls Chart 1_Rebuttal Power Costs_Electric Rev Req Model (2009 GRC) Revised 01-18-2010 2 2 2" xfId="10406"/>
    <cellStyle name="_Portfolio SPlan Base Case.xls Chart 1_Rebuttal Power Costs_Electric Rev Req Model (2009 GRC) Revised 01-18-2010 2 2 2_Sheet3" xfId="10407"/>
    <cellStyle name="_Portfolio SPlan Base Case.xls Chart 1_Rebuttal Power Costs_Electric Rev Req Model (2009 GRC) Revised 01-18-2010 2 2_Sheet3" xfId="10408"/>
    <cellStyle name="_Portfolio SPlan Base Case.xls Chart 1_Rebuttal Power Costs_Electric Rev Req Model (2009 GRC) Revised 01-18-2010 2 3" xfId="10409"/>
    <cellStyle name="_Portfolio SPlan Base Case.xls Chart 1_Rebuttal Power Costs_Electric Rev Req Model (2009 GRC) Revised 01-18-2010 2 3_Sheet3" xfId="10410"/>
    <cellStyle name="_Portfolio SPlan Base Case.xls Chart 1_Rebuttal Power Costs_Electric Rev Req Model (2009 GRC) Revised 01-18-2010 2_Sheet3" xfId="10411"/>
    <cellStyle name="_Portfolio SPlan Base Case.xls Chart 1_Rebuttal Power Costs_Electric Rev Req Model (2009 GRC) Revised 01-18-2010 3" xfId="10412"/>
    <cellStyle name="_Portfolio SPlan Base Case.xls Chart 1_Rebuttal Power Costs_Electric Rev Req Model (2009 GRC) Revised 01-18-2010 3 2" xfId="10413"/>
    <cellStyle name="_Portfolio SPlan Base Case.xls Chart 1_Rebuttal Power Costs_Electric Rev Req Model (2009 GRC) Revised 01-18-2010 3 2_Sheet3" xfId="10414"/>
    <cellStyle name="_Portfolio SPlan Base Case.xls Chart 1_Rebuttal Power Costs_Electric Rev Req Model (2009 GRC) Revised 01-18-2010 3_Sheet3" xfId="10415"/>
    <cellStyle name="_Portfolio SPlan Base Case.xls Chart 1_Rebuttal Power Costs_Electric Rev Req Model (2009 GRC) Revised 01-18-2010 4" xfId="10416"/>
    <cellStyle name="_Portfolio SPlan Base Case.xls Chart 1_Rebuttal Power Costs_Electric Rev Req Model (2009 GRC) Revised 01-18-2010 4_Sheet3" xfId="10417"/>
    <cellStyle name="_Portfolio SPlan Base Case.xls Chart 1_Rebuttal Power Costs_Electric Rev Req Model (2009 GRC) Revised 01-18-2010_DEM-WP(C) ENERG10C--ctn Mid-C_042010 2010GRC" xfId="10418"/>
    <cellStyle name="_Portfolio SPlan Base Case.xls Chart 1_Rebuttal Power Costs_Electric Rev Req Model (2009 GRC) Revised 01-18-2010_DEM-WP(C) ENERG10C--ctn Mid-C_042010 2010GRC 2" xfId="10419"/>
    <cellStyle name="_Portfolio SPlan Base Case.xls Chart 1_Rebuttal Power Costs_Electric Rev Req Model (2009 GRC) Revised 01-18-2010_DEM-WP(C) ENERG10C--ctn Mid-C_042010 2010GRC 2_Sheet3" xfId="10420"/>
    <cellStyle name="_Portfolio SPlan Base Case.xls Chart 1_Rebuttal Power Costs_Electric Rev Req Model (2009 GRC) Revised 01-18-2010_DEM-WP(C) ENERG10C--ctn Mid-C_042010 2010GRC_Sheet3" xfId="10421"/>
    <cellStyle name="_Portfolio SPlan Base Case.xls Chart 1_Rebuttal Power Costs_Electric Rev Req Model (2009 GRC) Revised 01-18-2010_Sheet3" xfId="10422"/>
    <cellStyle name="_Portfolio SPlan Base Case.xls Chart 1_Rebuttal Power Costs_Final Order Electric EXHIBIT A-1" xfId="10423"/>
    <cellStyle name="_Portfolio SPlan Base Case.xls Chart 1_Rebuttal Power Costs_Final Order Electric EXHIBIT A-1 2" xfId="10424"/>
    <cellStyle name="_Portfolio SPlan Base Case.xls Chart 1_Rebuttal Power Costs_Final Order Electric EXHIBIT A-1 2 2" xfId="10425"/>
    <cellStyle name="_Portfolio SPlan Base Case.xls Chart 1_Rebuttal Power Costs_Final Order Electric EXHIBIT A-1 2 2_Sheet3" xfId="10426"/>
    <cellStyle name="_Portfolio SPlan Base Case.xls Chart 1_Rebuttal Power Costs_Final Order Electric EXHIBIT A-1 2_Sheet3" xfId="10427"/>
    <cellStyle name="_Portfolio SPlan Base Case.xls Chart 1_Rebuttal Power Costs_Final Order Electric EXHIBIT A-1 3" xfId="10428"/>
    <cellStyle name="_Portfolio SPlan Base Case.xls Chart 1_Rebuttal Power Costs_Final Order Electric EXHIBIT A-1 3_Sheet3" xfId="10429"/>
    <cellStyle name="_Portfolio SPlan Base Case.xls Chart 1_Rebuttal Power Costs_Final Order Electric EXHIBIT A-1_Sheet3" xfId="10430"/>
    <cellStyle name="_Portfolio SPlan Base Case.xls Chart 1_Rebuttal Power Costs_Sheet3" xfId="10431"/>
    <cellStyle name="_Portfolio SPlan Base Case.xls Chart 1_Sheet3" xfId="10432"/>
    <cellStyle name="_Portfolio SPlan Base Case.xls Chart 1_TENASKA REGULATORY ASSET" xfId="10433"/>
    <cellStyle name="_Portfolio SPlan Base Case.xls Chart 1_TENASKA REGULATORY ASSET 2" xfId="10434"/>
    <cellStyle name="_Portfolio SPlan Base Case.xls Chart 1_TENASKA REGULATORY ASSET 2 2" xfId="10435"/>
    <cellStyle name="_Portfolio SPlan Base Case.xls Chart 1_TENASKA REGULATORY ASSET 2 2_Sheet3" xfId="10436"/>
    <cellStyle name="_Portfolio SPlan Base Case.xls Chart 1_TENASKA REGULATORY ASSET 2_Sheet3" xfId="10437"/>
    <cellStyle name="_Portfolio SPlan Base Case.xls Chart 1_TENASKA REGULATORY ASSET 3" xfId="10438"/>
    <cellStyle name="_Portfolio SPlan Base Case.xls Chart 1_TENASKA REGULATORY ASSET 3_Sheet3" xfId="10439"/>
    <cellStyle name="_Portfolio SPlan Base Case.xls Chart 1_TENASKA REGULATORY ASSET_Sheet3" xfId="10440"/>
    <cellStyle name="_Portfolio SPlan Base Case.xls Chart 2" xfId="10441"/>
    <cellStyle name="_Portfolio SPlan Base Case.xls Chart 2 2" xfId="10442"/>
    <cellStyle name="_Portfolio SPlan Base Case.xls Chart 2 2 2" xfId="10443"/>
    <cellStyle name="_Portfolio SPlan Base Case.xls Chart 2 2 2 2" xfId="10444"/>
    <cellStyle name="_Portfolio SPlan Base Case.xls Chart 2 2 2 2_Sheet3" xfId="10445"/>
    <cellStyle name="_Portfolio SPlan Base Case.xls Chart 2 2 2_Sheet3" xfId="10446"/>
    <cellStyle name="_Portfolio SPlan Base Case.xls Chart 2 2 3" xfId="10447"/>
    <cellStyle name="_Portfolio SPlan Base Case.xls Chart 2 2 3_Sheet3" xfId="10448"/>
    <cellStyle name="_Portfolio SPlan Base Case.xls Chart 2 2_Sheet3" xfId="10449"/>
    <cellStyle name="_Portfolio SPlan Base Case.xls Chart 2 3" xfId="10450"/>
    <cellStyle name="_Portfolio SPlan Base Case.xls Chart 2 3 2" xfId="10451"/>
    <cellStyle name="_Portfolio SPlan Base Case.xls Chart 2 3 2_Sheet3" xfId="10452"/>
    <cellStyle name="_Portfolio SPlan Base Case.xls Chart 2 3_Sheet3" xfId="10453"/>
    <cellStyle name="_Portfolio SPlan Base Case.xls Chart 2 4" xfId="10454"/>
    <cellStyle name="_Portfolio SPlan Base Case.xls Chart 2 4 2" xfId="10455"/>
    <cellStyle name="_Portfolio SPlan Base Case.xls Chart 2 4 2_Sheet3" xfId="10456"/>
    <cellStyle name="_Portfolio SPlan Base Case.xls Chart 2 4_Sheet3" xfId="10457"/>
    <cellStyle name="_Portfolio SPlan Base Case.xls Chart 2 5" xfId="10458"/>
    <cellStyle name="_Portfolio SPlan Base Case.xls Chart 2 5 2" xfId="10459"/>
    <cellStyle name="_Portfolio SPlan Base Case.xls Chart 2 5 2_Sheet3" xfId="10460"/>
    <cellStyle name="_Portfolio SPlan Base Case.xls Chart 2 5_Sheet3" xfId="10461"/>
    <cellStyle name="_Portfolio SPlan Base Case.xls Chart 2 6" xfId="10462"/>
    <cellStyle name="_Portfolio SPlan Base Case.xls Chart 2 6 2" xfId="10463"/>
    <cellStyle name="_Portfolio SPlan Base Case.xls Chart 2 6 2_Sheet3" xfId="10464"/>
    <cellStyle name="_Portfolio SPlan Base Case.xls Chart 2 6_Sheet3" xfId="10465"/>
    <cellStyle name="_Portfolio SPlan Base Case.xls Chart 2_Adj Bench DR 3 for Initial Briefs (Electric)" xfId="10466"/>
    <cellStyle name="_Portfolio SPlan Base Case.xls Chart 2_Adj Bench DR 3 for Initial Briefs (Electric) 2" xfId="10467"/>
    <cellStyle name="_Portfolio SPlan Base Case.xls Chart 2_Adj Bench DR 3 for Initial Briefs (Electric) 2 2" xfId="10468"/>
    <cellStyle name="_Portfolio SPlan Base Case.xls Chart 2_Adj Bench DR 3 for Initial Briefs (Electric) 2 2 2" xfId="10469"/>
    <cellStyle name="_Portfolio SPlan Base Case.xls Chart 2_Adj Bench DR 3 for Initial Briefs (Electric) 2 2 2_Sheet3" xfId="10470"/>
    <cellStyle name="_Portfolio SPlan Base Case.xls Chart 2_Adj Bench DR 3 for Initial Briefs (Electric) 2 2_Sheet3" xfId="10471"/>
    <cellStyle name="_Portfolio SPlan Base Case.xls Chart 2_Adj Bench DR 3 for Initial Briefs (Electric) 2 3" xfId="10472"/>
    <cellStyle name="_Portfolio SPlan Base Case.xls Chart 2_Adj Bench DR 3 for Initial Briefs (Electric) 2 3_Sheet3" xfId="10473"/>
    <cellStyle name="_Portfolio SPlan Base Case.xls Chart 2_Adj Bench DR 3 for Initial Briefs (Electric) 2_Sheet3" xfId="10474"/>
    <cellStyle name="_Portfolio SPlan Base Case.xls Chart 2_Adj Bench DR 3 for Initial Briefs (Electric) 3" xfId="10475"/>
    <cellStyle name="_Portfolio SPlan Base Case.xls Chart 2_Adj Bench DR 3 for Initial Briefs (Electric) 3 2" xfId="10476"/>
    <cellStyle name="_Portfolio SPlan Base Case.xls Chart 2_Adj Bench DR 3 for Initial Briefs (Electric) 3 2_Sheet3" xfId="10477"/>
    <cellStyle name="_Portfolio SPlan Base Case.xls Chart 2_Adj Bench DR 3 for Initial Briefs (Electric) 3_Sheet3" xfId="10478"/>
    <cellStyle name="_Portfolio SPlan Base Case.xls Chart 2_Adj Bench DR 3 for Initial Briefs (Electric) 4" xfId="10479"/>
    <cellStyle name="_Portfolio SPlan Base Case.xls Chart 2_Adj Bench DR 3 for Initial Briefs (Electric) 4_Sheet3" xfId="10480"/>
    <cellStyle name="_Portfolio SPlan Base Case.xls Chart 2_Adj Bench DR 3 for Initial Briefs (Electric)_DEM-WP(C) ENERG10C--ctn Mid-C_042010 2010GRC" xfId="10481"/>
    <cellStyle name="_Portfolio SPlan Base Case.xls Chart 2_Adj Bench DR 3 for Initial Briefs (Electric)_DEM-WP(C) ENERG10C--ctn Mid-C_042010 2010GRC 2" xfId="10482"/>
    <cellStyle name="_Portfolio SPlan Base Case.xls Chart 2_Adj Bench DR 3 for Initial Briefs (Electric)_DEM-WP(C) ENERG10C--ctn Mid-C_042010 2010GRC 2_Sheet3" xfId="10483"/>
    <cellStyle name="_Portfolio SPlan Base Case.xls Chart 2_Adj Bench DR 3 for Initial Briefs (Electric)_DEM-WP(C) ENERG10C--ctn Mid-C_042010 2010GRC_Sheet3" xfId="10484"/>
    <cellStyle name="_Portfolio SPlan Base Case.xls Chart 2_Adj Bench DR 3 for Initial Briefs (Electric)_Sheet3" xfId="10485"/>
    <cellStyle name="_Portfolio SPlan Base Case.xls Chart 2_Book1" xfId="10486"/>
    <cellStyle name="_Portfolio SPlan Base Case.xls Chart 2_Book1 2" xfId="10487"/>
    <cellStyle name="_Portfolio SPlan Base Case.xls Chart 2_Book1 2_Sheet3" xfId="10488"/>
    <cellStyle name="_Portfolio SPlan Base Case.xls Chart 2_Book1_Sheet3" xfId="10489"/>
    <cellStyle name="_Portfolio SPlan Base Case.xls Chart 2_Book2" xfId="10490"/>
    <cellStyle name="_Portfolio SPlan Base Case.xls Chart 2_Book2 2" xfId="10491"/>
    <cellStyle name="_Portfolio SPlan Base Case.xls Chart 2_Book2 2 2" xfId="10492"/>
    <cellStyle name="_Portfolio SPlan Base Case.xls Chart 2_Book2 2 2 2" xfId="10493"/>
    <cellStyle name="_Portfolio SPlan Base Case.xls Chart 2_Book2 2 2 2_Sheet3" xfId="10494"/>
    <cellStyle name="_Portfolio SPlan Base Case.xls Chart 2_Book2 2 2_Sheet3" xfId="10495"/>
    <cellStyle name="_Portfolio SPlan Base Case.xls Chart 2_Book2 2 3" xfId="10496"/>
    <cellStyle name="_Portfolio SPlan Base Case.xls Chart 2_Book2 2 3_Sheet3" xfId="10497"/>
    <cellStyle name="_Portfolio SPlan Base Case.xls Chart 2_Book2 2_Sheet3" xfId="10498"/>
    <cellStyle name="_Portfolio SPlan Base Case.xls Chart 2_Book2 3" xfId="10499"/>
    <cellStyle name="_Portfolio SPlan Base Case.xls Chart 2_Book2 3 2" xfId="10500"/>
    <cellStyle name="_Portfolio SPlan Base Case.xls Chart 2_Book2 3 2_Sheet3" xfId="10501"/>
    <cellStyle name="_Portfolio SPlan Base Case.xls Chart 2_Book2 3_Sheet3" xfId="10502"/>
    <cellStyle name="_Portfolio SPlan Base Case.xls Chart 2_Book2 4" xfId="10503"/>
    <cellStyle name="_Portfolio SPlan Base Case.xls Chart 2_Book2 4_Sheet3" xfId="10504"/>
    <cellStyle name="_Portfolio SPlan Base Case.xls Chart 2_Book2_Adj Bench DR 3 for Initial Briefs (Electric)" xfId="10505"/>
    <cellStyle name="_Portfolio SPlan Base Case.xls Chart 2_Book2_Adj Bench DR 3 for Initial Briefs (Electric) 2" xfId="10506"/>
    <cellStyle name="_Portfolio SPlan Base Case.xls Chart 2_Book2_Adj Bench DR 3 for Initial Briefs (Electric) 2 2" xfId="10507"/>
    <cellStyle name="_Portfolio SPlan Base Case.xls Chart 2_Book2_Adj Bench DR 3 for Initial Briefs (Electric) 2 2 2" xfId="10508"/>
    <cellStyle name="_Portfolio SPlan Base Case.xls Chart 2_Book2_Adj Bench DR 3 for Initial Briefs (Electric) 2 2 2_Sheet3" xfId="10509"/>
    <cellStyle name="_Portfolio SPlan Base Case.xls Chart 2_Book2_Adj Bench DR 3 for Initial Briefs (Electric) 2 2_Sheet3" xfId="10510"/>
    <cellStyle name="_Portfolio SPlan Base Case.xls Chart 2_Book2_Adj Bench DR 3 for Initial Briefs (Electric) 2 3" xfId="10511"/>
    <cellStyle name="_Portfolio SPlan Base Case.xls Chart 2_Book2_Adj Bench DR 3 for Initial Briefs (Electric) 2 3_Sheet3" xfId="10512"/>
    <cellStyle name="_Portfolio SPlan Base Case.xls Chart 2_Book2_Adj Bench DR 3 for Initial Briefs (Electric) 2_Sheet3" xfId="10513"/>
    <cellStyle name="_Portfolio SPlan Base Case.xls Chart 2_Book2_Adj Bench DR 3 for Initial Briefs (Electric) 3" xfId="10514"/>
    <cellStyle name="_Portfolio SPlan Base Case.xls Chart 2_Book2_Adj Bench DR 3 for Initial Briefs (Electric) 3 2" xfId="10515"/>
    <cellStyle name="_Portfolio SPlan Base Case.xls Chart 2_Book2_Adj Bench DR 3 for Initial Briefs (Electric) 3 2_Sheet3" xfId="10516"/>
    <cellStyle name="_Portfolio SPlan Base Case.xls Chart 2_Book2_Adj Bench DR 3 for Initial Briefs (Electric) 3_Sheet3" xfId="10517"/>
    <cellStyle name="_Portfolio SPlan Base Case.xls Chart 2_Book2_Adj Bench DR 3 for Initial Briefs (Electric) 4" xfId="10518"/>
    <cellStyle name="_Portfolio SPlan Base Case.xls Chart 2_Book2_Adj Bench DR 3 for Initial Briefs (Electric) 4_Sheet3" xfId="10519"/>
    <cellStyle name="_Portfolio SPlan Base Case.xls Chart 2_Book2_Adj Bench DR 3 for Initial Briefs (Electric)_DEM-WP(C) ENERG10C--ctn Mid-C_042010 2010GRC" xfId="10520"/>
    <cellStyle name="_Portfolio SPlan Base Case.xls Chart 2_Book2_Adj Bench DR 3 for Initial Briefs (Electric)_DEM-WP(C) ENERG10C--ctn Mid-C_042010 2010GRC 2" xfId="10521"/>
    <cellStyle name="_Portfolio SPlan Base Case.xls Chart 2_Book2_Adj Bench DR 3 for Initial Briefs (Electric)_DEM-WP(C) ENERG10C--ctn Mid-C_042010 2010GRC 2_Sheet3" xfId="10522"/>
    <cellStyle name="_Portfolio SPlan Base Case.xls Chart 2_Book2_Adj Bench DR 3 for Initial Briefs (Electric)_DEM-WP(C) ENERG10C--ctn Mid-C_042010 2010GRC_Sheet3" xfId="10523"/>
    <cellStyle name="_Portfolio SPlan Base Case.xls Chart 2_Book2_Adj Bench DR 3 for Initial Briefs (Electric)_Sheet3" xfId="10524"/>
    <cellStyle name="_Portfolio SPlan Base Case.xls Chart 2_Book2_DEM-WP(C) ENERG10C--ctn Mid-C_042010 2010GRC" xfId="10525"/>
    <cellStyle name="_Portfolio SPlan Base Case.xls Chart 2_Book2_DEM-WP(C) ENERG10C--ctn Mid-C_042010 2010GRC 2" xfId="10526"/>
    <cellStyle name="_Portfolio SPlan Base Case.xls Chart 2_Book2_DEM-WP(C) ENERG10C--ctn Mid-C_042010 2010GRC 2_Sheet3" xfId="10527"/>
    <cellStyle name="_Portfolio SPlan Base Case.xls Chart 2_Book2_DEM-WP(C) ENERG10C--ctn Mid-C_042010 2010GRC_Sheet3" xfId="10528"/>
    <cellStyle name="_Portfolio SPlan Base Case.xls Chart 2_Book2_Electric Rev Req Model (2009 GRC) Rebuttal" xfId="10529"/>
    <cellStyle name="_Portfolio SPlan Base Case.xls Chart 2_Book2_Electric Rev Req Model (2009 GRC) Rebuttal 2" xfId="10530"/>
    <cellStyle name="_Portfolio SPlan Base Case.xls Chart 2_Book2_Electric Rev Req Model (2009 GRC) Rebuttal 2 2" xfId="10531"/>
    <cellStyle name="_Portfolio SPlan Base Case.xls Chart 2_Book2_Electric Rev Req Model (2009 GRC) Rebuttal 2 2_Sheet3" xfId="10532"/>
    <cellStyle name="_Portfolio SPlan Base Case.xls Chart 2_Book2_Electric Rev Req Model (2009 GRC) Rebuttal 2_Sheet3" xfId="10533"/>
    <cellStyle name="_Portfolio SPlan Base Case.xls Chart 2_Book2_Electric Rev Req Model (2009 GRC) Rebuttal 3" xfId="10534"/>
    <cellStyle name="_Portfolio SPlan Base Case.xls Chart 2_Book2_Electric Rev Req Model (2009 GRC) Rebuttal 3_Sheet3" xfId="10535"/>
    <cellStyle name="_Portfolio SPlan Base Case.xls Chart 2_Book2_Electric Rev Req Model (2009 GRC) Rebuttal REmoval of New  WH Solar AdjustMI" xfId="10536"/>
    <cellStyle name="_Portfolio SPlan Base Case.xls Chart 2_Book2_Electric Rev Req Model (2009 GRC) Rebuttal REmoval of New  WH Solar AdjustMI 2" xfId="10537"/>
    <cellStyle name="_Portfolio SPlan Base Case.xls Chart 2_Book2_Electric Rev Req Model (2009 GRC) Rebuttal REmoval of New  WH Solar AdjustMI 2 2" xfId="10538"/>
    <cellStyle name="_Portfolio SPlan Base Case.xls Chart 2_Book2_Electric Rev Req Model (2009 GRC) Rebuttal REmoval of New  WH Solar AdjustMI 2 2 2" xfId="10539"/>
    <cellStyle name="_Portfolio SPlan Base Case.xls Chart 2_Book2_Electric Rev Req Model (2009 GRC) Rebuttal REmoval of New  WH Solar AdjustMI 2 2 2_Sheet3" xfId="10540"/>
    <cellStyle name="_Portfolio SPlan Base Case.xls Chart 2_Book2_Electric Rev Req Model (2009 GRC) Rebuttal REmoval of New  WH Solar AdjustMI 2 2_Sheet3" xfId="10541"/>
    <cellStyle name="_Portfolio SPlan Base Case.xls Chart 2_Book2_Electric Rev Req Model (2009 GRC) Rebuttal REmoval of New  WH Solar AdjustMI 2 3" xfId="10542"/>
    <cellStyle name="_Portfolio SPlan Base Case.xls Chart 2_Book2_Electric Rev Req Model (2009 GRC) Rebuttal REmoval of New  WH Solar AdjustMI 2 3_Sheet3" xfId="10543"/>
    <cellStyle name="_Portfolio SPlan Base Case.xls Chart 2_Book2_Electric Rev Req Model (2009 GRC) Rebuttal REmoval of New  WH Solar AdjustMI 2_Sheet3" xfId="10544"/>
    <cellStyle name="_Portfolio SPlan Base Case.xls Chart 2_Book2_Electric Rev Req Model (2009 GRC) Rebuttal REmoval of New  WH Solar AdjustMI 3" xfId="10545"/>
    <cellStyle name="_Portfolio SPlan Base Case.xls Chart 2_Book2_Electric Rev Req Model (2009 GRC) Rebuttal REmoval of New  WH Solar AdjustMI 3 2" xfId="10546"/>
    <cellStyle name="_Portfolio SPlan Base Case.xls Chart 2_Book2_Electric Rev Req Model (2009 GRC) Rebuttal REmoval of New  WH Solar AdjustMI 3 2_Sheet3" xfId="10547"/>
    <cellStyle name="_Portfolio SPlan Base Case.xls Chart 2_Book2_Electric Rev Req Model (2009 GRC) Rebuttal REmoval of New  WH Solar AdjustMI 3_Sheet3" xfId="10548"/>
    <cellStyle name="_Portfolio SPlan Base Case.xls Chart 2_Book2_Electric Rev Req Model (2009 GRC) Rebuttal REmoval of New  WH Solar AdjustMI 4" xfId="10549"/>
    <cellStyle name="_Portfolio SPlan Base Case.xls Chart 2_Book2_Electric Rev Req Model (2009 GRC) Rebuttal REmoval of New  WH Solar AdjustMI 4_Sheet3" xfId="10550"/>
    <cellStyle name="_Portfolio SPlan Base Case.xls Chart 2_Book2_Electric Rev Req Model (2009 GRC) Rebuttal REmoval of New  WH Solar AdjustMI_DEM-WP(C) ENERG10C--ctn Mid-C_042010 2010GRC" xfId="10551"/>
    <cellStyle name="_Portfolio SPlan Base Case.xls Chart 2_Book2_Electric Rev Req Model (2009 GRC) Rebuttal REmoval of New  WH Solar AdjustMI_DEM-WP(C) ENERG10C--ctn Mid-C_042010 2010GRC 2" xfId="10552"/>
    <cellStyle name="_Portfolio SPlan Base Case.xls Chart 2_Book2_Electric Rev Req Model (2009 GRC) Rebuttal REmoval of New  WH Solar AdjustMI_DEM-WP(C) ENERG10C--ctn Mid-C_042010 2010GRC 2_Sheet3" xfId="10553"/>
    <cellStyle name="_Portfolio SPlan Base Case.xls Chart 2_Book2_Electric Rev Req Model (2009 GRC) Rebuttal REmoval of New  WH Solar AdjustMI_DEM-WP(C) ENERG10C--ctn Mid-C_042010 2010GRC_Sheet3" xfId="10554"/>
    <cellStyle name="_Portfolio SPlan Base Case.xls Chart 2_Book2_Electric Rev Req Model (2009 GRC) Rebuttal REmoval of New  WH Solar AdjustMI_Sheet3" xfId="10555"/>
    <cellStyle name="_Portfolio SPlan Base Case.xls Chart 2_Book2_Electric Rev Req Model (2009 GRC) Rebuttal_Sheet3" xfId="10556"/>
    <cellStyle name="_Portfolio SPlan Base Case.xls Chart 2_Book2_Electric Rev Req Model (2009 GRC) Revised 01-18-2010" xfId="10557"/>
    <cellStyle name="_Portfolio SPlan Base Case.xls Chart 2_Book2_Electric Rev Req Model (2009 GRC) Revised 01-18-2010 2" xfId="10558"/>
    <cellStyle name="_Portfolio SPlan Base Case.xls Chart 2_Book2_Electric Rev Req Model (2009 GRC) Revised 01-18-2010 2 2" xfId="10559"/>
    <cellStyle name="_Portfolio SPlan Base Case.xls Chart 2_Book2_Electric Rev Req Model (2009 GRC) Revised 01-18-2010 2 2 2" xfId="10560"/>
    <cellStyle name="_Portfolio SPlan Base Case.xls Chart 2_Book2_Electric Rev Req Model (2009 GRC) Revised 01-18-2010 2 2 2_Sheet3" xfId="10561"/>
    <cellStyle name="_Portfolio SPlan Base Case.xls Chart 2_Book2_Electric Rev Req Model (2009 GRC) Revised 01-18-2010 2 2_Sheet3" xfId="10562"/>
    <cellStyle name="_Portfolio SPlan Base Case.xls Chart 2_Book2_Electric Rev Req Model (2009 GRC) Revised 01-18-2010 2 3" xfId="10563"/>
    <cellStyle name="_Portfolio SPlan Base Case.xls Chart 2_Book2_Electric Rev Req Model (2009 GRC) Revised 01-18-2010 2 3_Sheet3" xfId="10564"/>
    <cellStyle name="_Portfolio SPlan Base Case.xls Chart 2_Book2_Electric Rev Req Model (2009 GRC) Revised 01-18-2010 2_Sheet3" xfId="10565"/>
    <cellStyle name="_Portfolio SPlan Base Case.xls Chart 2_Book2_Electric Rev Req Model (2009 GRC) Revised 01-18-2010 3" xfId="10566"/>
    <cellStyle name="_Portfolio SPlan Base Case.xls Chart 2_Book2_Electric Rev Req Model (2009 GRC) Revised 01-18-2010 3 2" xfId="10567"/>
    <cellStyle name="_Portfolio SPlan Base Case.xls Chart 2_Book2_Electric Rev Req Model (2009 GRC) Revised 01-18-2010 3 2_Sheet3" xfId="10568"/>
    <cellStyle name="_Portfolio SPlan Base Case.xls Chart 2_Book2_Electric Rev Req Model (2009 GRC) Revised 01-18-2010 3_Sheet3" xfId="10569"/>
    <cellStyle name="_Portfolio SPlan Base Case.xls Chart 2_Book2_Electric Rev Req Model (2009 GRC) Revised 01-18-2010 4" xfId="10570"/>
    <cellStyle name="_Portfolio SPlan Base Case.xls Chart 2_Book2_Electric Rev Req Model (2009 GRC) Revised 01-18-2010 4_Sheet3" xfId="10571"/>
    <cellStyle name="_Portfolio SPlan Base Case.xls Chart 2_Book2_Electric Rev Req Model (2009 GRC) Revised 01-18-2010_DEM-WP(C) ENERG10C--ctn Mid-C_042010 2010GRC" xfId="10572"/>
    <cellStyle name="_Portfolio SPlan Base Case.xls Chart 2_Book2_Electric Rev Req Model (2009 GRC) Revised 01-18-2010_DEM-WP(C) ENERG10C--ctn Mid-C_042010 2010GRC 2" xfId="10573"/>
    <cellStyle name="_Portfolio SPlan Base Case.xls Chart 2_Book2_Electric Rev Req Model (2009 GRC) Revised 01-18-2010_DEM-WP(C) ENERG10C--ctn Mid-C_042010 2010GRC 2_Sheet3" xfId="10574"/>
    <cellStyle name="_Portfolio SPlan Base Case.xls Chart 2_Book2_Electric Rev Req Model (2009 GRC) Revised 01-18-2010_DEM-WP(C) ENERG10C--ctn Mid-C_042010 2010GRC_Sheet3" xfId="10575"/>
    <cellStyle name="_Portfolio SPlan Base Case.xls Chart 2_Book2_Electric Rev Req Model (2009 GRC) Revised 01-18-2010_Sheet3" xfId="10576"/>
    <cellStyle name="_Portfolio SPlan Base Case.xls Chart 2_Book2_Final Order Electric EXHIBIT A-1" xfId="10577"/>
    <cellStyle name="_Portfolio SPlan Base Case.xls Chart 2_Book2_Final Order Electric EXHIBIT A-1 2" xfId="10578"/>
    <cellStyle name="_Portfolio SPlan Base Case.xls Chart 2_Book2_Final Order Electric EXHIBIT A-1 2 2" xfId="10579"/>
    <cellStyle name="_Portfolio SPlan Base Case.xls Chart 2_Book2_Final Order Electric EXHIBIT A-1 2 2_Sheet3" xfId="10580"/>
    <cellStyle name="_Portfolio SPlan Base Case.xls Chart 2_Book2_Final Order Electric EXHIBIT A-1 2_Sheet3" xfId="10581"/>
    <cellStyle name="_Portfolio SPlan Base Case.xls Chart 2_Book2_Final Order Electric EXHIBIT A-1 3" xfId="10582"/>
    <cellStyle name="_Portfolio SPlan Base Case.xls Chart 2_Book2_Final Order Electric EXHIBIT A-1 3_Sheet3" xfId="10583"/>
    <cellStyle name="_Portfolio SPlan Base Case.xls Chart 2_Book2_Final Order Electric EXHIBIT A-1_Sheet3" xfId="10584"/>
    <cellStyle name="_Portfolio SPlan Base Case.xls Chart 2_Book2_Sheet3" xfId="10585"/>
    <cellStyle name="_Portfolio SPlan Base Case.xls Chart 2_Chelan PUD Power Costs (8-10)" xfId="10586"/>
    <cellStyle name="_Portfolio SPlan Base Case.xls Chart 2_Chelan PUD Power Costs (8-10) 2" xfId="10587"/>
    <cellStyle name="_Portfolio SPlan Base Case.xls Chart 2_Chelan PUD Power Costs (8-10) 2_Sheet3" xfId="10588"/>
    <cellStyle name="_Portfolio SPlan Base Case.xls Chart 2_Chelan PUD Power Costs (8-10)_Sheet3" xfId="10589"/>
    <cellStyle name="_Portfolio SPlan Base Case.xls Chart 2_Colstrip 1&amp;2 Annual O&amp;M Budgets" xfId="10590"/>
    <cellStyle name="_Portfolio SPlan Base Case.xls Chart 2_Colstrip 1&amp;2 Annual O&amp;M Budgets 2" xfId="10591"/>
    <cellStyle name="_Portfolio SPlan Base Case.xls Chart 2_Colstrip 1&amp;2 Annual O&amp;M Budgets 2_Sheet3" xfId="10592"/>
    <cellStyle name="_Portfolio SPlan Base Case.xls Chart 2_Colstrip 1&amp;2 Annual O&amp;M Budgets 3" xfId="10593"/>
    <cellStyle name="_Portfolio SPlan Base Case.xls Chart 2_Colstrip 1&amp;2 Annual O&amp;M Budgets 3_Sheet3" xfId="10594"/>
    <cellStyle name="_Portfolio SPlan Base Case.xls Chart 2_Colstrip 1&amp;2 Annual O&amp;M Budgets_Sheet3" xfId="10595"/>
    <cellStyle name="_Portfolio SPlan Base Case.xls Chart 2_Confidential Material" xfId="10596"/>
    <cellStyle name="_Portfolio SPlan Base Case.xls Chart 2_Confidential Material 2" xfId="10597"/>
    <cellStyle name="_Portfolio SPlan Base Case.xls Chart 2_Confidential Material 2_Sheet3" xfId="10598"/>
    <cellStyle name="_Portfolio SPlan Base Case.xls Chart 2_Confidential Material_Sheet3" xfId="10599"/>
    <cellStyle name="_Portfolio SPlan Base Case.xls Chart 2_DEM-WP(C) Colstrip 12 Coal Cost Forecast 2010GRC" xfId="10600"/>
    <cellStyle name="_Portfolio SPlan Base Case.xls Chart 2_DEM-WP(C) Colstrip 12 Coal Cost Forecast 2010GRC 2" xfId="10601"/>
    <cellStyle name="_Portfolio SPlan Base Case.xls Chart 2_DEM-WP(C) Colstrip 12 Coal Cost Forecast 2010GRC 2_Sheet3" xfId="10602"/>
    <cellStyle name="_Portfolio SPlan Base Case.xls Chart 2_DEM-WP(C) Colstrip 12 Coal Cost Forecast 2010GRC_Sheet3" xfId="10603"/>
    <cellStyle name="_Portfolio SPlan Base Case.xls Chart 2_DEM-WP(C) ENERG10C--ctn Mid-C_042010 2010GRC" xfId="10604"/>
    <cellStyle name="_Portfolio SPlan Base Case.xls Chart 2_DEM-WP(C) ENERG10C--ctn Mid-C_042010 2010GRC 2" xfId="10605"/>
    <cellStyle name="_Portfolio SPlan Base Case.xls Chart 2_DEM-WP(C) ENERG10C--ctn Mid-C_042010 2010GRC 2_Sheet3" xfId="10606"/>
    <cellStyle name="_Portfolio SPlan Base Case.xls Chart 2_DEM-WP(C) ENERG10C--ctn Mid-C_042010 2010GRC_Sheet3" xfId="10607"/>
    <cellStyle name="_Portfolio SPlan Base Case.xls Chart 2_DEM-WP(C) Production O&amp;M 2010GRC As-Filed" xfId="10608"/>
    <cellStyle name="_Portfolio SPlan Base Case.xls Chart 2_DEM-WP(C) Production O&amp;M 2010GRC As-Filed 2" xfId="10609"/>
    <cellStyle name="_Portfolio SPlan Base Case.xls Chart 2_DEM-WP(C) Production O&amp;M 2010GRC As-Filed 2 2" xfId="10610"/>
    <cellStyle name="_Portfolio SPlan Base Case.xls Chart 2_DEM-WP(C) Production O&amp;M 2010GRC As-Filed 2 2_Sheet3" xfId="10611"/>
    <cellStyle name="_Portfolio SPlan Base Case.xls Chart 2_DEM-WP(C) Production O&amp;M 2010GRC As-Filed 2 3" xfId="10612"/>
    <cellStyle name="_Portfolio SPlan Base Case.xls Chart 2_DEM-WP(C) Production O&amp;M 2010GRC As-Filed 2 3_Sheet3" xfId="10613"/>
    <cellStyle name="_Portfolio SPlan Base Case.xls Chart 2_DEM-WP(C) Production O&amp;M 2010GRC As-Filed 2_Sheet3" xfId="10614"/>
    <cellStyle name="_Portfolio SPlan Base Case.xls Chart 2_DEM-WP(C) Production O&amp;M 2010GRC As-Filed 3" xfId="10615"/>
    <cellStyle name="_Portfolio SPlan Base Case.xls Chart 2_DEM-WP(C) Production O&amp;M 2010GRC As-Filed 3 2" xfId="10616"/>
    <cellStyle name="_Portfolio SPlan Base Case.xls Chart 2_DEM-WP(C) Production O&amp;M 2010GRC As-Filed 3 2_Sheet3" xfId="10617"/>
    <cellStyle name="_Portfolio SPlan Base Case.xls Chart 2_DEM-WP(C) Production O&amp;M 2010GRC As-Filed 3_Sheet3" xfId="10618"/>
    <cellStyle name="_Portfolio SPlan Base Case.xls Chart 2_DEM-WP(C) Production O&amp;M 2010GRC As-Filed 4" xfId="10619"/>
    <cellStyle name="_Portfolio SPlan Base Case.xls Chart 2_DEM-WP(C) Production O&amp;M 2010GRC As-Filed 4 2" xfId="10620"/>
    <cellStyle name="_Portfolio SPlan Base Case.xls Chart 2_DEM-WP(C) Production O&amp;M 2010GRC As-Filed 4 2_Sheet3" xfId="10621"/>
    <cellStyle name="_Portfolio SPlan Base Case.xls Chart 2_DEM-WP(C) Production O&amp;M 2010GRC As-Filed 4_Sheet3" xfId="10622"/>
    <cellStyle name="_Portfolio SPlan Base Case.xls Chart 2_DEM-WP(C) Production O&amp;M 2010GRC As-Filed 5" xfId="10623"/>
    <cellStyle name="_Portfolio SPlan Base Case.xls Chart 2_DEM-WP(C) Production O&amp;M 2010GRC As-Filed 5 2" xfId="10624"/>
    <cellStyle name="_Portfolio SPlan Base Case.xls Chart 2_DEM-WP(C) Production O&amp;M 2010GRC As-Filed 5 2_Sheet3" xfId="10625"/>
    <cellStyle name="_Portfolio SPlan Base Case.xls Chart 2_DEM-WP(C) Production O&amp;M 2010GRC As-Filed 5_Sheet3" xfId="10626"/>
    <cellStyle name="_Portfolio SPlan Base Case.xls Chart 2_DEM-WP(C) Production O&amp;M 2010GRC As-Filed 6" xfId="10627"/>
    <cellStyle name="_Portfolio SPlan Base Case.xls Chart 2_DEM-WP(C) Production O&amp;M 2010GRC As-Filed 6 2" xfId="10628"/>
    <cellStyle name="_Portfolio SPlan Base Case.xls Chart 2_DEM-WP(C) Production O&amp;M 2010GRC As-Filed 6 2_Sheet3" xfId="10629"/>
    <cellStyle name="_Portfolio SPlan Base Case.xls Chart 2_DEM-WP(C) Production O&amp;M 2010GRC As-Filed 6_Sheet3" xfId="10630"/>
    <cellStyle name="_Portfolio SPlan Base Case.xls Chart 2_DEM-WP(C) Production O&amp;M 2010GRC As-Filed_Sheet3" xfId="10631"/>
    <cellStyle name="_Portfolio SPlan Base Case.xls Chart 2_Electric Rev Req Model (2009 GRC) " xfId="10632"/>
    <cellStyle name="_Portfolio SPlan Base Case.xls Chart 2_Electric Rev Req Model (2009 GRC)  2" xfId="10633"/>
    <cellStyle name="_Portfolio SPlan Base Case.xls Chart 2_Electric Rev Req Model (2009 GRC)  2 2" xfId="10634"/>
    <cellStyle name="_Portfolio SPlan Base Case.xls Chart 2_Electric Rev Req Model (2009 GRC)  2 2 2" xfId="10635"/>
    <cellStyle name="_Portfolio SPlan Base Case.xls Chart 2_Electric Rev Req Model (2009 GRC)  2 2 2_Sheet3" xfId="10636"/>
    <cellStyle name="_Portfolio SPlan Base Case.xls Chart 2_Electric Rev Req Model (2009 GRC)  2 2_Sheet3" xfId="10637"/>
    <cellStyle name="_Portfolio SPlan Base Case.xls Chart 2_Electric Rev Req Model (2009 GRC)  2 3" xfId="10638"/>
    <cellStyle name="_Portfolio SPlan Base Case.xls Chart 2_Electric Rev Req Model (2009 GRC)  2 3_Sheet3" xfId="10639"/>
    <cellStyle name="_Portfolio SPlan Base Case.xls Chart 2_Electric Rev Req Model (2009 GRC)  2_Sheet3" xfId="10640"/>
    <cellStyle name="_Portfolio SPlan Base Case.xls Chart 2_Electric Rev Req Model (2009 GRC)  3" xfId="10641"/>
    <cellStyle name="_Portfolio SPlan Base Case.xls Chart 2_Electric Rev Req Model (2009 GRC)  3 2" xfId="10642"/>
    <cellStyle name="_Portfolio SPlan Base Case.xls Chart 2_Electric Rev Req Model (2009 GRC)  3 2_Sheet3" xfId="10643"/>
    <cellStyle name="_Portfolio SPlan Base Case.xls Chart 2_Electric Rev Req Model (2009 GRC)  3_Sheet3" xfId="10644"/>
    <cellStyle name="_Portfolio SPlan Base Case.xls Chart 2_Electric Rev Req Model (2009 GRC)  4" xfId="10645"/>
    <cellStyle name="_Portfolio SPlan Base Case.xls Chart 2_Electric Rev Req Model (2009 GRC)  4_Sheet3" xfId="10646"/>
    <cellStyle name="_Portfolio SPlan Base Case.xls Chart 2_Electric Rev Req Model (2009 GRC) _DEM-WP(C) ENERG10C--ctn Mid-C_042010 2010GRC" xfId="10647"/>
    <cellStyle name="_Portfolio SPlan Base Case.xls Chart 2_Electric Rev Req Model (2009 GRC) _DEM-WP(C) ENERG10C--ctn Mid-C_042010 2010GRC 2" xfId="10648"/>
    <cellStyle name="_Portfolio SPlan Base Case.xls Chart 2_Electric Rev Req Model (2009 GRC) _DEM-WP(C) ENERG10C--ctn Mid-C_042010 2010GRC 2_Sheet3" xfId="10649"/>
    <cellStyle name="_Portfolio SPlan Base Case.xls Chart 2_Electric Rev Req Model (2009 GRC) _DEM-WP(C) ENERG10C--ctn Mid-C_042010 2010GRC_Sheet3" xfId="10650"/>
    <cellStyle name="_Portfolio SPlan Base Case.xls Chart 2_Electric Rev Req Model (2009 GRC) _Sheet3" xfId="10651"/>
    <cellStyle name="_Portfolio SPlan Base Case.xls Chart 2_Electric Rev Req Model (2009 GRC) Rebuttal" xfId="10652"/>
    <cellStyle name="_Portfolio SPlan Base Case.xls Chart 2_Electric Rev Req Model (2009 GRC) Rebuttal 2" xfId="10653"/>
    <cellStyle name="_Portfolio SPlan Base Case.xls Chart 2_Electric Rev Req Model (2009 GRC) Rebuttal 2 2" xfId="10654"/>
    <cellStyle name="_Portfolio SPlan Base Case.xls Chart 2_Electric Rev Req Model (2009 GRC) Rebuttal 2 2_Sheet3" xfId="10655"/>
    <cellStyle name="_Portfolio SPlan Base Case.xls Chart 2_Electric Rev Req Model (2009 GRC) Rebuttal 2_Sheet3" xfId="10656"/>
    <cellStyle name="_Portfolio SPlan Base Case.xls Chart 2_Electric Rev Req Model (2009 GRC) Rebuttal 3" xfId="10657"/>
    <cellStyle name="_Portfolio SPlan Base Case.xls Chart 2_Electric Rev Req Model (2009 GRC) Rebuttal 3_Sheet3" xfId="10658"/>
    <cellStyle name="_Portfolio SPlan Base Case.xls Chart 2_Electric Rev Req Model (2009 GRC) Rebuttal REmoval of New  WH Solar AdjustMI" xfId="10659"/>
    <cellStyle name="_Portfolio SPlan Base Case.xls Chart 2_Electric Rev Req Model (2009 GRC) Rebuttal REmoval of New  WH Solar AdjustMI 2" xfId="10660"/>
    <cellStyle name="_Portfolio SPlan Base Case.xls Chart 2_Electric Rev Req Model (2009 GRC) Rebuttal REmoval of New  WH Solar AdjustMI 2 2" xfId="10661"/>
    <cellStyle name="_Portfolio SPlan Base Case.xls Chart 2_Electric Rev Req Model (2009 GRC) Rebuttal REmoval of New  WH Solar AdjustMI 2 2 2" xfId="10662"/>
    <cellStyle name="_Portfolio SPlan Base Case.xls Chart 2_Electric Rev Req Model (2009 GRC) Rebuttal REmoval of New  WH Solar AdjustMI 2 2 2_Sheet3" xfId="10663"/>
    <cellStyle name="_Portfolio SPlan Base Case.xls Chart 2_Electric Rev Req Model (2009 GRC) Rebuttal REmoval of New  WH Solar AdjustMI 2 2_Sheet3" xfId="10664"/>
    <cellStyle name="_Portfolio SPlan Base Case.xls Chart 2_Electric Rev Req Model (2009 GRC) Rebuttal REmoval of New  WH Solar AdjustMI 2 3" xfId="10665"/>
    <cellStyle name="_Portfolio SPlan Base Case.xls Chart 2_Electric Rev Req Model (2009 GRC) Rebuttal REmoval of New  WH Solar AdjustMI 2 3_Sheet3" xfId="10666"/>
    <cellStyle name="_Portfolio SPlan Base Case.xls Chart 2_Electric Rev Req Model (2009 GRC) Rebuttal REmoval of New  WH Solar AdjustMI 2_Sheet3" xfId="10667"/>
    <cellStyle name="_Portfolio SPlan Base Case.xls Chart 2_Electric Rev Req Model (2009 GRC) Rebuttal REmoval of New  WH Solar AdjustMI 3" xfId="10668"/>
    <cellStyle name="_Portfolio SPlan Base Case.xls Chart 2_Electric Rev Req Model (2009 GRC) Rebuttal REmoval of New  WH Solar AdjustMI 3 2" xfId="10669"/>
    <cellStyle name="_Portfolio SPlan Base Case.xls Chart 2_Electric Rev Req Model (2009 GRC) Rebuttal REmoval of New  WH Solar AdjustMI 3 2_Sheet3" xfId="10670"/>
    <cellStyle name="_Portfolio SPlan Base Case.xls Chart 2_Electric Rev Req Model (2009 GRC) Rebuttal REmoval of New  WH Solar AdjustMI 3_Sheet3" xfId="10671"/>
    <cellStyle name="_Portfolio SPlan Base Case.xls Chart 2_Electric Rev Req Model (2009 GRC) Rebuttal REmoval of New  WH Solar AdjustMI 4" xfId="10672"/>
    <cellStyle name="_Portfolio SPlan Base Case.xls Chart 2_Electric Rev Req Model (2009 GRC) Rebuttal REmoval of New  WH Solar AdjustMI 4_Sheet3" xfId="10673"/>
    <cellStyle name="_Portfolio SPlan Base Case.xls Chart 2_Electric Rev Req Model (2009 GRC) Rebuttal REmoval of New  WH Solar AdjustMI_DEM-WP(C) ENERG10C--ctn Mid-C_042010 2010GRC" xfId="10674"/>
    <cellStyle name="_Portfolio SPlan Base Case.xls Chart 2_Electric Rev Req Model (2009 GRC) Rebuttal REmoval of New  WH Solar AdjustMI_DEM-WP(C) ENERG10C--ctn Mid-C_042010 2010GRC 2" xfId="10675"/>
    <cellStyle name="_Portfolio SPlan Base Case.xls Chart 2_Electric Rev Req Model (2009 GRC) Rebuttal REmoval of New  WH Solar AdjustMI_DEM-WP(C) ENERG10C--ctn Mid-C_042010 2010GRC 2_Sheet3" xfId="10676"/>
    <cellStyle name="_Portfolio SPlan Base Case.xls Chart 2_Electric Rev Req Model (2009 GRC) Rebuttal REmoval of New  WH Solar AdjustMI_DEM-WP(C) ENERG10C--ctn Mid-C_042010 2010GRC_Sheet3" xfId="10677"/>
    <cellStyle name="_Portfolio SPlan Base Case.xls Chart 2_Electric Rev Req Model (2009 GRC) Rebuttal REmoval of New  WH Solar AdjustMI_Sheet3" xfId="10678"/>
    <cellStyle name="_Portfolio SPlan Base Case.xls Chart 2_Electric Rev Req Model (2009 GRC) Rebuttal_Sheet3" xfId="10679"/>
    <cellStyle name="_Portfolio SPlan Base Case.xls Chart 2_Electric Rev Req Model (2009 GRC) Revised 01-18-2010" xfId="10680"/>
    <cellStyle name="_Portfolio SPlan Base Case.xls Chart 2_Electric Rev Req Model (2009 GRC) Revised 01-18-2010 2" xfId="10681"/>
    <cellStyle name="_Portfolio SPlan Base Case.xls Chart 2_Electric Rev Req Model (2009 GRC) Revised 01-18-2010 2 2" xfId="10682"/>
    <cellStyle name="_Portfolio SPlan Base Case.xls Chart 2_Electric Rev Req Model (2009 GRC) Revised 01-18-2010 2 2 2" xfId="10683"/>
    <cellStyle name="_Portfolio SPlan Base Case.xls Chart 2_Electric Rev Req Model (2009 GRC) Revised 01-18-2010 2 2 2_Sheet3" xfId="10684"/>
    <cellStyle name="_Portfolio SPlan Base Case.xls Chart 2_Electric Rev Req Model (2009 GRC) Revised 01-18-2010 2 2_Sheet3" xfId="10685"/>
    <cellStyle name="_Portfolio SPlan Base Case.xls Chart 2_Electric Rev Req Model (2009 GRC) Revised 01-18-2010 2 3" xfId="10686"/>
    <cellStyle name="_Portfolio SPlan Base Case.xls Chart 2_Electric Rev Req Model (2009 GRC) Revised 01-18-2010 2 3_Sheet3" xfId="10687"/>
    <cellStyle name="_Portfolio SPlan Base Case.xls Chart 2_Electric Rev Req Model (2009 GRC) Revised 01-18-2010 2_Sheet3" xfId="10688"/>
    <cellStyle name="_Portfolio SPlan Base Case.xls Chart 2_Electric Rev Req Model (2009 GRC) Revised 01-18-2010 3" xfId="10689"/>
    <cellStyle name="_Portfolio SPlan Base Case.xls Chart 2_Electric Rev Req Model (2009 GRC) Revised 01-18-2010 3 2" xfId="10690"/>
    <cellStyle name="_Portfolio SPlan Base Case.xls Chart 2_Electric Rev Req Model (2009 GRC) Revised 01-18-2010 3 2_Sheet3" xfId="10691"/>
    <cellStyle name="_Portfolio SPlan Base Case.xls Chart 2_Electric Rev Req Model (2009 GRC) Revised 01-18-2010 3_Sheet3" xfId="10692"/>
    <cellStyle name="_Portfolio SPlan Base Case.xls Chart 2_Electric Rev Req Model (2009 GRC) Revised 01-18-2010 4" xfId="10693"/>
    <cellStyle name="_Portfolio SPlan Base Case.xls Chart 2_Electric Rev Req Model (2009 GRC) Revised 01-18-2010 4_Sheet3" xfId="10694"/>
    <cellStyle name="_Portfolio SPlan Base Case.xls Chart 2_Electric Rev Req Model (2009 GRC) Revised 01-18-2010_DEM-WP(C) ENERG10C--ctn Mid-C_042010 2010GRC" xfId="10695"/>
    <cellStyle name="_Portfolio SPlan Base Case.xls Chart 2_Electric Rev Req Model (2009 GRC) Revised 01-18-2010_DEM-WP(C) ENERG10C--ctn Mid-C_042010 2010GRC 2" xfId="10696"/>
    <cellStyle name="_Portfolio SPlan Base Case.xls Chart 2_Electric Rev Req Model (2009 GRC) Revised 01-18-2010_DEM-WP(C) ENERG10C--ctn Mid-C_042010 2010GRC 2_Sheet3" xfId="10697"/>
    <cellStyle name="_Portfolio SPlan Base Case.xls Chart 2_Electric Rev Req Model (2009 GRC) Revised 01-18-2010_DEM-WP(C) ENERG10C--ctn Mid-C_042010 2010GRC_Sheet3" xfId="10698"/>
    <cellStyle name="_Portfolio SPlan Base Case.xls Chart 2_Electric Rev Req Model (2009 GRC) Revised 01-18-2010_Sheet3" xfId="10699"/>
    <cellStyle name="_Portfolio SPlan Base Case.xls Chart 2_Electric Rev Req Model (2010 GRC)" xfId="10700"/>
    <cellStyle name="_Portfolio SPlan Base Case.xls Chart 2_Electric Rev Req Model (2010 GRC) 2" xfId="10701"/>
    <cellStyle name="_Portfolio SPlan Base Case.xls Chart 2_Electric Rev Req Model (2010 GRC) 2_Sheet3" xfId="10702"/>
    <cellStyle name="_Portfolio SPlan Base Case.xls Chart 2_Electric Rev Req Model (2010 GRC) SF" xfId="10703"/>
    <cellStyle name="_Portfolio SPlan Base Case.xls Chart 2_Electric Rev Req Model (2010 GRC) SF 2" xfId="10704"/>
    <cellStyle name="_Portfolio SPlan Base Case.xls Chart 2_Electric Rev Req Model (2010 GRC) SF 2_Sheet3" xfId="10705"/>
    <cellStyle name="_Portfolio SPlan Base Case.xls Chart 2_Electric Rev Req Model (2010 GRC) SF_Sheet3" xfId="10706"/>
    <cellStyle name="_Portfolio SPlan Base Case.xls Chart 2_Electric Rev Req Model (2010 GRC)_Sheet3" xfId="10707"/>
    <cellStyle name="_Portfolio SPlan Base Case.xls Chart 2_Final Order Electric EXHIBIT A-1" xfId="10708"/>
    <cellStyle name="_Portfolio SPlan Base Case.xls Chart 2_Final Order Electric EXHIBIT A-1 2" xfId="10709"/>
    <cellStyle name="_Portfolio SPlan Base Case.xls Chart 2_Final Order Electric EXHIBIT A-1 2 2" xfId="10710"/>
    <cellStyle name="_Portfolio SPlan Base Case.xls Chart 2_Final Order Electric EXHIBIT A-1 2 2_Sheet3" xfId="10711"/>
    <cellStyle name="_Portfolio SPlan Base Case.xls Chart 2_Final Order Electric EXHIBIT A-1 2_Sheet3" xfId="10712"/>
    <cellStyle name="_Portfolio SPlan Base Case.xls Chart 2_Final Order Electric EXHIBIT A-1 3" xfId="10713"/>
    <cellStyle name="_Portfolio SPlan Base Case.xls Chart 2_Final Order Electric EXHIBIT A-1 3_Sheet3" xfId="10714"/>
    <cellStyle name="_Portfolio SPlan Base Case.xls Chart 2_Final Order Electric EXHIBIT A-1_Sheet3" xfId="10715"/>
    <cellStyle name="_Portfolio SPlan Base Case.xls Chart 2_NIM Summary" xfId="10716"/>
    <cellStyle name="_Portfolio SPlan Base Case.xls Chart 2_NIM Summary 2" xfId="10717"/>
    <cellStyle name="_Portfolio SPlan Base Case.xls Chart 2_NIM Summary 2 2" xfId="10718"/>
    <cellStyle name="_Portfolio SPlan Base Case.xls Chart 2_NIM Summary 2 2 2" xfId="10719"/>
    <cellStyle name="_Portfolio SPlan Base Case.xls Chart 2_NIM Summary 2 2 2_Sheet3" xfId="10720"/>
    <cellStyle name="_Portfolio SPlan Base Case.xls Chart 2_NIM Summary 2 2_Sheet3" xfId="10721"/>
    <cellStyle name="_Portfolio SPlan Base Case.xls Chart 2_NIM Summary 2 3" xfId="10722"/>
    <cellStyle name="_Portfolio SPlan Base Case.xls Chart 2_NIM Summary 2 3_Sheet3" xfId="10723"/>
    <cellStyle name="_Portfolio SPlan Base Case.xls Chart 2_NIM Summary 2_Sheet3" xfId="10724"/>
    <cellStyle name="_Portfolio SPlan Base Case.xls Chart 2_NIM Summary 3" xfId="10725"/>
    <cellStyle name="_Portfolio SPlan Base Case.xls Chart 2_NIM Summary 3 2" xfId="10726"/>
    <cellStyle name="_Portfolio SPlan Base Case.xls Chart 2_NIM Summary 3 2_Sheet3" xfId="10727"/>
    <cellStyle name="_Portfolio SPlan Base Case.xls Chart 2_NIM Summary 3_Sheet3" xfId="10728"/>
    <cellStyle name="_Portfolio SPlan Base Case.xls Chart 2_NIM Summary 4" xfId="10729"/>
    <cellStyle name="_Portfolio SPlan Base Case.xls Chart 2_NIM Summary 4_Sheet3" xfId="10730"/>
    <cellStyle name="_Portfolio SPlan Base Case.xls Chart 2_NIM Summary_DEM-WP(C) ENERG10C--ctn Mid-C_042010 2010GRC" xfId="10731"/>
    <cellStyle name="_Portfolio SPlan Base Case.xls Chart 2_NIM Summary_DEM-WP(C) ENERG10C--ctn Mid-C_042010 2010GRC 2" xfId="10732"/>
    <cellStyle name="_Portfolio SPlan Base Case.xls Chart 2_NIM Summary_DEM-WP(C) ENERG10C--ctn Mid-C_042010 2010GRC 2_Sheet3" xfId="10733"/>
    <cellStyle name="_Portfolio SPlan Base Case.xls Chart 2_NIM Summary_DEM-WP(C) ENERG10C--ctn Mid-C_042010 2010GRC_Sheet3" xfId="10734"/>
    <cellStyle name="_Portfolio SPlan Base Case.xls Chart 2_NIM Summary_Sheet3" xfId="10735"/>
    <cellStyle name="_Portfolio SPlan Base Case.xls Chart 2_Rebuttal Power Costs" xfId="10736"/>
    <cellStyle name="_Portfolio SPlan Base Case.xls Chart 2_Rebuttal Power Costs 2" xfId="10737"/>
    <cellStyle name="_Portfolio SPlan Base Case.xls Chart 2_Rebuttal Power Costs 2 2" xfId="10738"/>
    <cellStyle name="_Portfolio SPlan Base Case.xls Chart 2_Rebuttal Power Costs 2 2 2" xfId="10739"/>
    <cellStyle name="_Portfolio SPlan Base Case.xls Chart 2_Rebuttal Power Costs 2 2 2_Sheet3" xfId="10740"/>
    <cellStyle name="_Portfolio SPlan Base Case.xls Chart 2_Rebuttal Power Costs 2 2_Sheet3" xfId="10741"/>
    <cellStyle name="_Portfolio SPlan Base Case.xls Chart 2_Rebuttal Power Costs 2 3" xfId="10742"/>
    <cellStyle name="_Portfolio SPlan Base Case.xls Chart 2_Rebuttal Power Costs 2 3_Sheet3" xfId="10743"/>
    <cellStyle name="_Portfolio SPlan Base Case.xls Chart 2_Rebuttal Power Costs 2_Sheet3" xfId="10744"/>
    <cellStyle name="_Portfolio SPlan Base Case.xls Chart 2_Rebuttal Power Costs 3" xfId="10745"/>
    <cellStyle name="_Portfolio SPlan Base Case.xls Chart 2_Rebuttal Power Costs 3 2" xfId="10746"/>
    <cellStyle name="_Portfolio SPlan Base Case.xls Chart 2_Rebuttal Power Costs 3 2_Sheet3" xfId="10747"/>
    <cellStyle name="_Portfolio SPlan Base Case.xls Chart 2_Rebuttal Power Costs 3_Sheet3" xfId="10748"/>
    <cellStyle name="_Portfolio SPlan Base Case.xls Chart 2_Rebuttal Power Costs 4" xfId="10749"/>
    <cellStyle name="_Portfolio SPlan Base Case.xls Chart 2_Rebuttal Power Costs 4_Sheet3" xfId="10750"/>
    <cellStyle name="_Portfolio SPlan Base Case.xls Chart 2_Rebuttal Power Costs_Adj Bench DR 3 for Initial Briefs (Electric)" xfId="10751"/>
    <cellStyle name="_Portfolio SPlan Base Case.xls Chart 2_Rebuttal Power Costs_Adj Bench DR 3 for Initial Briefs (Electric) 2" xfId="10752"/>
    <cellStyle name="_Portfolio SPlan Base Case.xls Chart 2_Rebuttal Power Costs_Adj Bench DR 3 for Initial Briefs (Electric) 2 2" xfId="10753"/>
    <cellStyle name="_Portfolio SPlan Base Case.xls Chart 2_Rebuttal Power Costs_Adj Bench DR 3 for Initial Briefs (Electric) 2 2 2" xfId="10754"/>
    <cellStyle name="_Portfolio SPlan Base Case.xls Chart 2_Rebuttal Power Costs_Adj Bench DR 3 for Initial Briefs (Electric) 2 2 2_Sheet3" xfId="10755"/>
    <cellStyle name="_Portfolio SPlan Base Case.xls Chart 2_Rebuttal Power Costs_Adj Bench DR 3 for Initial Briefs (Electric) 2 2_Sheet3" xfId="10756"/>
    <cellStyle name="_Portfolio SPlan Base Case.xls Chart 2_Rebuttal Power Costs_Adj Bench DR 3 for Initial Briefs (Electric) 2 3" xfId="10757"/>
    <cellStyle name="_Portfolio SPlan Base Case.xls Chart 2_Rebuttal Power Costs_Adj Bench DR 3 for Initial Briefs (Electric) 2 3_Sheet3" xfId="10758"/>
    <cellStyle name="_Portfolio SPlan Base Case.xls Chart 2_Rebuttal Power Costs_Adj Bench DR 3 for Initial Briefs (Electric) 2_Sheet3" xfId="10759"/>
    <cellStyle name="_Portfolio SPlan Base Case.xls Chart 2_Rebuttal Power Costs_Adj Bench DR 3 for Initial Briefs (Electric) 3" xfId="10760"/>
    <cellStyle name="_Portfolio SPlan Base Case.xls Chart 2_Rebuttal Power Costs_Adj Bench DR 3 for Initial Briefs (Electric) 3 2" xfId="10761"/>
    <cellStyle name="_Portfolio SPlan Base Case.xls Chart 2_Rebuttal Power Costs_Adj Bench DR 3 for Initial Briefs (Electric) 3 2_Sheet3" xfId="10762"/>
    <cellStyle name="_Portfolio SPlan Base Case.xls Chart 2_Rebuttal Power Costs_Adj Bench DR 3 for Initial Briefs (Electric) 3_Sheet3" xfId="10763"/>
    <cellStyle name="_Portfolio SPlan Base Case.xls Chart 2_Rebuttal Power Costs_Adj Bench DR 3 for Initial Briefs (Electric) 4" xfId="10764"/>
    <cellStyle name="_Portfolio SPlan Base Case.xls Chart 2_Rebuttal Power Costs_Adj Bench DR 3 for Initial Briefs (Electric) 4_Sheet3" xfId="10765"/>
    <cellStyle name="_Portfolio SPlan Base Case.xls Chart 2_Rebuttal Power Costs_Adj Bench DR 3 for Initial Briefs (Electric)_DEM-WP(C) ENERG10C--ctn Mid-C_042010 2010GRC" xfId="10766"/>
    <cellStyle name="_Portfolio SPlan Base Case.xls Chart 2_Rebuttal Power Costs_Adj Bench DR 3 for Initial Briefs (Electric)_DEM-WP(C) ENERG10C--ctn Mid-C_042010 2010GRC 2" xfId="10767"/>
    <cellStyle name="_Portfolio SPlan Base Case.xls Chart 2_Rebuttal Power Costs_Adj Bench DR 3 for Initial Briefs (Electric)_DEM-WP(C) ENERG10C--ctn Mid-C_042010 2010GRC 2_Sheet3" xfId="10768"/>
    <cellStyle name="_Portfolio SPlan Base Case.xls Chart 2_Rebuttal Power Costs_Adj Bench DR 3 for Initial Briefs (Electric)_DEM-WP(C) ENERG10C--ctn Mid-C_042010 2010GRC_Sheet3" xfId="10769"/>
    <cellStyle name="_Portfolio SPlan Base Case.xls Chart 2_Rebuttal Power Costs_Adj Bench DR 3 for Initial Briefs (Electric)_Sheet3" xfId="10770"/>
    <cellStyle name="_Portfolio SPlan Base Case.xls Chart 2_Rebuttal Power Costs_DEM-WP(C) ENERG10C--ctn Mid-C_042010 2010GRC" xfId="10771"/>
    <cellStyle name="_Portfolio SPlan Base Case.xls Chart 2_Rebuttal Power Costs_DEM-WP(C) ENERG10C--ctn Mid-C_042010 2010GRC 2" xfId="10772"/>
    <cellStyle name="_Portfolio SPlan Base Case.xls Chart 2_Rebuttal Power Costs_DEM-WP(C) ENERG10C--ctn Mid-C_042010 2010GRC 2_Sheet3" xfId="10773"/>
    <cellStyle name="_Portfolio SPlan Base Case.xls Chart 2_Rebuttal Power Costs_DEM-WP(C) ENERG10C--ctn Mid-C_042010 2010GRC_Sheet3" xfId="10774"/>
    <cellStyle name="_Portfolio SPlan Base Case.xls Chart 2_Rebuttal Power Costs_Electric Rev Req Model (2009 GRC) Rebuttal" xfId="10775"/>
    <cellStyle name="_Portfolio SPlan Base Case.xls Chart 2_Rebuttal Power Costs_Electric Rev Req Model (2009 GRC) Rebuttal 2" xfId="10776"/>
    <cellStyle name="_Portfolio SPlan Base Case.xls Chart 2_Rebuttal Power Costs_Electric Rev Req Model (2009 GRC) Rebuttal 2 2" xfId="10777"/>
    <cellStyle name="_Portfolio SPlan Base Case.xls Chart 2_Rebuttal Power Costs_Electric Rev Req Model (2009 GRC) Rebuttal 2 2_Sheet3" xfId="10778"/>
    <cellStyle name="_Portfolio SPlan Base Case.xls Chart 2_Rebuttal Power Costs_Electric Rev Req Model (2009 GRC) Rebuttal 2_Sheet3" xfId="10779"/>
    <cellStyle name="_Portfolio SPlan Base Case.xls Chart 2_Rebuttal Power Costs_Electric Rev Req Model (2009 GRC) Rebuttal 3" xfId="10780"/>
    <cellStyle name="_Portfolio SPlan Base Case.xls Chart 2_Rebuttal Power Costs_Electric Rev Req Model (2009 GRC) Rebuttal 3_Sheet3" xfId="10781"/>
    <cellStyle name="_Portfolio SPlan Base Case.xls Chart 2_Rebuttal Power Costs_Electric Rev Req Model (2009 GRC) Rebuttal REmoval of New  WH Solar AdjustMI" xfId="10782"/>
    <cellStyle name="_Portfolio SPlan Base Case.xls Chart 2_Rebuttal Power Costs_Electric Rev Req Model (2009 GRC) Rebuttal REmoval of New  WH Solar AdjustMI 2" xfId="10783"/>
    <cellStyle name="_Portfolio SPlan Base Case.xls Chart 2_Rebuttal Power Costs_Electric Rev Req Model (2009 GRC) Rebuttal REmoval of New  WH Solar AdjustMI 2 2" xfId="10784"/>
    <cellStyle name="_Portfolio SPlan Base Case.xls Chart 2_Rebuttal Power Costs_Electric Rev Req Model (2009 GRC) Rebuttal REmoval of New  WH Solar AdjustMI 2 2 2" xfId="10785"/>
    <cellStyle name="_Portfolio SPlan Base Case.xls Chart 2_Rebuttal Power Costs_Electric Rev Req Model (2009 GRC) Rebuttal REmoval of New  WH Solar AdjustMI 2 2 2_Sheet3" xfId="10786"/>
    <cellStyle name="_Portfolio SPlan Base Case.xls Chart 2_Rebuttal Power Costs_Electric Rev Req Model (2009 GRC) Rebuttal REmoval of New  WH Solar AdjustMI 2 2_Sheet3" xfId="10787"/>
    <cellStyle name="_Portfolio SPlan Base Case.xls Chart 2_Rebuttal Power Costs_Electric Rev Req Model (2009 GRC) Rebuttal REmoval of New  WH Solar AdjustMI 2 3" xfId="10788"/>
    <cellStyle name="_Portfolio SPlan Base Case.xls Chart 2_Rebuttal Power Costs_Electric Rev Req Model (2009 GRC) Rebuttal REmoval of New  WH Solar AdjustMI 2 3_Sheet3" xfId="10789"/>
    <cellStyle name="_Portfolio SPlan Base Case.xls Chart 2_Rebuttal Power Costs_Electric Rev Req Model (2009 GRC) Rebuttal REmoval of New  WH Solar AdjustMI 2_Sheet3" xfId="10790"/>
    <cellStyle name="_Portfolio SPlan Base Case.xls Chart 2_Rebuttal Power Costs_Electric Rev Req Model (2009 GRC) Rebuttal REmoval of New  WH Solar AdjustMI 3" xfId="10791"/>
    <cellStyle name="_Portfolio SPlan Base Case.xls Chart 2_Rebuttal Power Costs_Electric Rev Req Model (2009 GRC) Rebuttal REmoval of New  WH Solar AdjustMI 3 2" xfId="10792"/>
    <cellStyle name="_Portfolio SPlan Base Case.xls Chart 2_Rebuttal Power Costs_Electric Rev Req Model (2009 GRC) Rebuttal REmoval of New  WH Solar AdjustMI 3 2_Sheet3" xfId="10793"/>
    <cellStyle name="_Portfolio SPlan Base Case.xls Chart 2_Rebuttal Power Costs_Electric Rev Req Model (2009 GRC) Rebuttal REmoval of New  WH Solar AdjustMI 3_Sheet3" xfId="10794"/>
    <cellStyle name="_Portfolio SPlan Base Case.xls Chart 2_Rebuttal Power Costs_Electric Rev Req Model (2009 GRC) Rebuttal REmoval of New  WH Solar AdjustMI 4" xfId="10795"/>
    <cellStyle name="_Portfolio SPlan Base Case.xls Chart 2_Rebuttal Power Costs_Electric Rev Req Model (2009 GRC) Rebuttal REmoval of New  WH Solar AdjustMI 4_Sheet3" xfId="10796"/>
    <cellStyle name="_Portfolio SPlan Base Case.xls Chart 2_Rebuttal Power Costs_Electric Rev Req Model (2009 GRC) Rebuttal REmoval of New  WH Solar AdjustMI_DEM-WP(C) ENERG10C--ctn Mid-C_042010 2010GRC" xfId="10797"/>
    <cellStyle name="_Portfolio SPlan Base Case.xls Chart 2_Rebuttal Power Costs_Electric Rev Req Model (2009 GRC) Rebuttal REmoval of New  WH Solar AdjustMI_DEM-WP(C) ENERG10C--ctn Mid-C_042010 2010GRC 2" xfId="10798"/>
    <cellStyle name="_Portfolio SPlan Base Case.xls Chart 2_Rebuttal Power Costs_Electric Rev Req Model (2009 GRC) Rebuttal REmoval of New  WH Solar AdjustMI_DEM-WP(C) ENERG10C--ctn Mid-C_042010 2010GRC 2_Sheet3" xfId="10799"/>
    <cellStyle name="_Portfolio SPlan Base Case.xls Chart 2_Rebuttal Power Costs_Electric Rev Req Model (2009 GRC) Rebuttal REmoval of New  WH Solar AdjustMI_DEM-WP(C) ENERG10C--ctn Mid-C_042010 2010GRC_Sheet3" xfId="10800"/>
    <cellStyle name="_Portfolio SPlan Base Case.xls Chart 2_Rebuttal Power Costs_Electric Rev Req Model (2009 GRC) Rebuttal REmoval of New  WH Solar AdjustMI_Sheet3" xfId="10801"/>
    <cellStyle name="_Portfolio SPlan Base Case.xls Chart 2_Rebuttal Power Costs_Electric Rev Req Model (2009 GRC) Rebuttal_Sheet3" xfId="10802"/>
    <cellStyle name="_Portfolio SPlan Base Case.xls Chart 2_Rebuttal Power Costs_Electric Rev Req Model (2009 GRC) Revised 01-18-2010" xfId="10803"/>
    <cellStyle name="_Portfolio SPlan Base Case.xls Chart 2_Rebuttal Power Costs_Electric Rev Req Model (2009 GRC) Revised 01-18-2010 2" xfId="10804"/>
    <cellStyle name="_Portfolio SPlan Base Case.xls Chart 2_Rebuttal Power Costs_Electric Rev Req Model (2009 GRC) Revised 01-18-2010 2 2" xfId="10805"/>
    <cellStyle name="_Portfolio SPlan Base Case.xls Chart 2_Rebuttal Power Costs_Electric Rev Req Model (2009 GRC) Revised 01-18-2010 2 2 2" xfId="10806"/>
    <cellStyle name="_Portfolio SPlan Base Case.xls Chart 2_Rebuttal Power Costs_Electric Rev Req Model (2009 GRC) Revised 01-18-2010 2 2 2_Sheet3" xfId="10807"/>
    <cellStyle name="_Portfolio SPlan Base Case.xls Chart 2_Rebuttal Power Costs_Electric Rev Req Model (2009 GRC) Revised 01-18-2010 2 2_Sheet3" xfId="10808"/>
    <cellStyle name="_Portfolio SPlan Base Case.xls Chart 2_Rebuttal Power Costs_Electric Rev Req Model (2009 GRC) Revised 01-18-2010 2 3" xfId="10809"/>
    <cellStyle name="_Portfolio SPlan Base Case.xls Chart 2_Rebuttal Power Costs_Electric Rev Req Model (2009 GRC) Revised 01-18-2010 2 3_Sheet3" xfId="10810"/>
    <cellStyle name="_Portfolio SPlan Base Case.xls Chart 2_Rebuttal Power Costs_Electric Rev Req Model (2009 GRC) Revised 01-18-2010 2_Sheet3" xfId="10811"/>
    <cellStyle name="_Portfolio SPlan Base Case.xls Chart 2_Rebuttal Power Costs_Electric Rev Req Model (2009 GRC) Revised 01-18-2010 3" xfId="10812"/>
    <cellStyle name="_Portfolio SPlan Base Case.xls Chart 2_Rebuttal Power Costs_Electric Rev Req Model (2009 GRC) Revised 01-18-2010 3 2" xfId="10813"/>
    <cellStyle name="_Portfolio SPlan Base Case.xls Chart 2_Rebuttal Power Costs_Electric Rev Req Model (2009 GRC) Revised 01-18-2010 3 2_Sheet3" xfId="10814"/>
    <cellStyle name="_Portfolio SPlan Base Case.xls Chart 2_Rebuttal Power Costs_Electric Rev Req Model (2009 GRC) Revised 01-18-2010 3_Sheet3" xfId="10815"/>
    <cellStyle name="_Portfolio SPlan Base Case.xls Chart 2_Rebuttal Power Costs_Electric Rev Req Model (2009 GRC) Revised 01-18-2010 4" xfId="10816"/>
    <cellStyle name="_Portfolio SPlan Base Case.xls Chart 2_Rebuttal Power Costs_Electric Rev Req Model (2009 GRC) Revised 01-18-2010 4_Sheet3" xfId="10817"/>
    <cellStyle name="_Portfolio SPlan Base Case.xls Chart 2_Rebuttal Power Costs_Electric Rev Req Model (2009 GRC) Revised 01-18-2010_DEM-WP(C) ENERG10C--ctn Mid-C_042010 2010GRC" xfId="10818"/>
    <cellStyle name="_Portfolio SPlan Base Case.xls Chart 2_Rebuttal Power Costs_Electric Rev Req Model (2009 GRC) Revised 01-18-2010_DEM-WP(C) ENERG10C--ctn Mid-C_042010 2010GRC 2" xfId="10819"/>
    <cellStyle name="_Portfolio SPlan Base Case.xls Chart 2_Rebuttal Power Costs_Electric Rev Req Model (2009 GRC) Revised 01-18-2010_DEM-WP(C) ENERG10C--ctn Mid-C_042010 2010GRC 2_Sheet3" xfId="10820"/>
    <cellStyle name="_Portfolio SPlan Base Case.xls Chart 2_Rebuttal Power Costs_Electric Rev Req Model (2009 GRC) Revised 01-18-2010_DEM-WP(C) ENERG10C--ctn Mid-C_042010 2010GRC_Sheet3" xfId="10821"/>
    <cellStyle name="_Portfolio SPlan Base Case.xls Chart 2_Rebuttal Power Costs_Electric Rev Req Model (2009 GRC) Revised 01-18-2010_Sheet3" xfId="10822"/>
    <cellStyle name="_Portfolio SPlan Base Case.xls Chart 2_Rebuttal Power Costs_Final Order Electric EXHIBIT A-1" xfId="10823"/>
    <cellStyle name="_Portfolio SPlan Base Case.xls Chart 2_Rebuttal Power Costs_Final Order Electric EXHIBIT A-1 2" xfId="10824"/>
    <cellStyle name="_Portfolio SPlan Base Case.xls Chart 2_Rebuttal Power Costs_Final Order Electric EXHIBIT A-1 2 2" xfId="10825"/>
    <cellStyle name="_Portfolio SPlan Base Case.xls Chart 2_Rebuttal Power Costs_Final Order Electric EXHIBIT A-1 2 2_Sheet3" xfId="10826"/>
    <cellStyle name="_Portfolio SPlan Base Case.xls Chart 2_Rebuttal Power Costs_Final Order Electric EXHIBIT A-1 2_Sheet3" xfId="10827"/>
    <cellStyle name="_Portfolio SPlan Base Case.xls Chart 2_Rebuttal Power Costs_Final Order Electric EXHIBIT A-1 3" xfId="10828"/>
    <cellStyle name="_Portfolio SPlan Base Case.xls Chart 2_Rebuttal Power Costs_Final Order Electric EXHIBIT A-1 3_Sheet3" xfId="10829"/>
    <cellStyle name="_Portfolio SPlan Base Case.xls Chart 2_Rebuttal Power Costs_Final Order Electric EXHIBIT A-1_Sheet3" xfId="10830"/>
    <cellStyle name="_Portfolio SPlan Base Case.xls Chart 2_Rebuttal Power Costs_Sheet3" xfId="10831"/>
    <cellStyle name="_Portfolio SPlan Base Case.xls Chart 2_Sheet3" xfId="10832"/>
    <cellStyle name="_Portfolio SPlan Base Case.xls Chart 2_TENASKA REGULATORY ASSET" xfId="10833"/>
    <cellStyle name="_Portfolio SPlan Base Case.xls Chart 2_TENASKA REGULATORY ASSET 2" xfId="10834"/>
    <cellStyle name="_Portfolio SPlan Base Case.xls Chart 2_TENASKA REGULATORY ASSET 2 2" xfId="10835"/>
    <cellStyle name="_Portfolio SPlan Base Case.xls Chart 2_TENASKA REGULATORY ASSET 2 2_Sheet3" xfId="10836"/>
    <cellStyle name="_Portfolio SPlan Base Case.xls Chart 2_TENASKA REGULATORY ASSET 2_Sheet3" xfId="10837"/>
    <cellStyle name="_Portfolio SPlan Base Case.xls Chart 2_TENASKA REGULATORY ASSET 3" xfId="10838"/>
    <cellStyle name="_Portfolio SPlan Base Case.xls Chart 2_TENASKA REGULATORY ASSET 3_Sheet3" xfId="10839"/>
    <cellStyle name="_Portfolio SPlan Base Case.xls Chart 2_TENASKA REGULATORY ASSET_Sheet3" xfId="10840"/>
    <cellStyle name="_Portfolio SPlan Base Case.xls Chart 3" xfId="10841"/>
    <cellStyle name="_Portfolio SPlan Base Case.xls Chart 3 2" xfId="10842"/>
    <cellStyle name="_Portfolio SPlan Base Case.xls Chart 3 2 2" xfId="10843"/>
    <cellStyle name="_Portfolio SPlan Base Case.xls Chart 3 2 2 2" xfId="10844"/>
    <cellStyle name="_Portfolio SPlan Base Case.xls Chart 3 2 2 2_Sheet3" xfId="10845"/>
    <cellStyle name="_Portfolio SPlan Base Case.xls Chart 3 2 2_Sheet3" xfId="10846"/>
    <cellStyle name="_Portfolio SPlan Base Case.xls Chart 3 2 3" xfId="10847"/>
    <cellStyle name="_Portfolio SPlan Base Case.xls Chart 3 2 3_Sheet3" xfId="10848"/>
    <cellStyle name="_Portfolio SPlan Base Case.xls Chart 3 2_Sheet3" xfId="10849"/>
    <cellStyle name="_Portfolio SPlan Base Case.xls Chart 3 3" xfId="10850"/>
    <cellStyle name="_Portfolio SPlan Base Case.xls Chart 3 3 2" xfId="10851"/>
    <cellStyle name="_Portfolio SPlan Base Case.xls Chart 3 3 2_Sheet3" xfId="10852"/>
    <cellStyle name="_Portfolio SPlan Base Case.xls Chart 3 3_Sheet3" xfId="10853"/>
    <cellStyle name="_Portfolio SPlan Base Case.xls Chart 3 4" xfId="10854"/>
    <cellStyle name="_Portfolio SPlan Base Case.xls Chart 3 4 2" xfId="10855"/>
    <cellStyle name="_Portfolio SPlan Base Case.xls Chart 3 4 2_Sheet3" xfId="10856"/>
    <cellStyle name="_Portfolio SPlan Base Case.xls Chart 3 4_Sheet3" xfId="10857"/>
    <cellStyle name="_Portfolio SPlan Base Case.xls Chart 3 5" xfId="10858"/>
    <cellStyle name="_Portfolio SPlan Base Case.xls Chart 3 5 2" xfId="10859"/>
    <cellStyle name="_Portfolio SPlan Base Case.xls Chart 3 5 2_Sheet3" xfId="10860"/>
    <cellStyle name="_Portfolio SPlan Base Case.xls Chart 3 5_Sheet3" xfId="10861"/>
    <cellStyle name="_Portfolio SPlan Base Case.xls Chart 3 6" xfId="10862"/>
    <cellStyle name="_Portfolio SPlan Base Case.xls Chart 3 6 2" xfId="10863"/>
    <cellStyle name="_Portfolio SPlan Base Case.xls Chart 3 6 2_Sheet3" xfId="10864"/>
    <cellStyle name="_Portfolio SPlan Base Case.xls Chart 3 6_Sheet3" xfId="10865"/>
    <cellStyle name="_Portfolio SPlan Base Case.xls Chart 3_Adj Bench DR 3 for Initial Briefs (Electric)" xfId="10866"/>
    <cellStyle name="_Portfolio SPlan Base Case.xls Chart 3_Adj Bench DR 3 for Initial Briefs (Electric) 2" xfId="10867"/>
    <cellStyle name="_Portfolio SPlan Base Case.xls Chart 3_Adj Bench DR 3 for Initial Briefs (Electric) 2 2" xfId="10868"/>
    <cellStyle name="_Portfolio SPlan Base Case.xls Chart 3_Adj Bench DR 3 for Initial Briefs (Electric) 2 2 2" xfId="10869"/>
    <cellStyle name="_Portfolio SPlan Base Case.xls Chart 3_Adj Bench DR 3 for Initial Briefs (Electric) 2 2 2_Sheet3" xfId="10870"/>
    <cellStyle name="_Portfolio SPlan Base Case.xls Chart 3_Adj Bench DR 3 for Initial Briefs (Electric) 2 2_Sheet3" xfId="10871"/>
    <cellStyle name="_Portfolio SPlan Base Case.xls Chart 3_Adj Bench DR 3 for Initial Briefs (Electric) 2 3" xfId="10872"/>
    <cellStyle name="_Portfolio SPlan Base Case.xls Chart 3_Adj Bench DR 3 for Initial Briefs (Electric) 2 3_Sheet3" xfId="10873"/>
    <cellStyle name="_Portfolio SPlan Base Case.xls Chart 3_Adj Bench DR 3 for Initial Briefs (Electric) 2_Sheet3" xfId="10874"/>
    <cellStyle name="_Portfolio SPlan Base Case.xls Chart 3_Adj Bench DR 3 for Initial Briefs (Electric) 3" xfId="10875"/>
    <cellStyle name="_Portfolio SPlan Base Case.xls Chart 3_Adj Bench DR 3 for Initial Briefs (Electric) 3 2" xfId="10876"/>
    <cellStyle name="_Portfolio SPlan Base Case.xls Chart 3_Adj Bench DR 3 for Initial Briefs (Electric) 3 2_Sheet3" xfId="10877"/>
    <cellStyle name="_Portfolio SPlan Base Case.xls Chart 3_Adj Bench DR 3 for Initial Briefs (Electric) 3_Sheet3" xfId="10878"/>
    <cellStyle name="_Portfolio SPlan Base Case.xls Chart 3_Adj Bench DR 3 for Initial Briefs (Electric) 4" xfId="10879"/>
    <cellStyle name="_Portfolio SPlan Base Case.xls Chart 3_Adj Bench DR 3 for Initial Briefs (Electric) 4_Sheet3" xfId="10880"/>
    <cellStyle name="_Portfolio SPlan Base Case.xls Chart 3_Adj Bench DR 3 for Initial Briefs (Electric)_DEM-WP(C) ENERG10C--ctn Mid-C_042010 2010GRC" xfId="10881"/>
    <cellStyle name="_Portfolio SPlan Base Case.xls Chart 3_Adj Bench DR 3 for Initial Briefs (Electric)_DEM-WP(C) ENERG10C--ctn Mid-C_042010 2010GRC 2" xfId="10882"/>
    <cellStyle name="_Portfolio SPlan Base Case.xls Chart 3_Adj Bench DR 3 for Initial Briefs (Electric)_DEM-WP(C) ENERG10C--ctn Mid-C_042010 2010GRC 2_Sheet3" xfId="10883"/>
    <cellStyle name="_Portfolio SPlan Base Case.xls Chart 3_Adj Bench DR 3 for Initial Briefs (Electric)_DEM-WP(C) ENERG10C--ctn Mid-C_042010 2010GRC_Sheet3" xfId="10884"/>
    <cellStyle name="_Portfolio SPlan Base Case.xls Chart 3_Adj Bench DR 3 for Initial Briefs (Electric)_Sheet3" xfId="10885"/>
    <cellStyle name="_Portfolio SPlan Base Case.xls Chart 3_Book1" xfId="10886"/>
    <cellStyle name="_Portfolio SPlan Base Case.xls Chart 3_Book1 2" xfId="10887"/>
    <cellStyle name="_Portfolio SPlan Base Case.xls Chart 3_Book1 2_Sheet3" xfId="10888"/>
    <cellStyle name="_Portfolio SPlan Base Case.xls Chart 3_Book1_Sheet3" xfId="10889"/>
    <cellStyle name="_Portfolio SPlan Base Case.xls Chart 3_Book2" xfId="10890"/>
    <cellStyle name="_Portfolio SPlan Base Case.xls Chart 3_Book2 2" xfId="10891"/>
    <cellStyle name="_Portfolio SPlan Base Case.xls Chart 3_Book2 2 2" xfId="10892"/>
    <cellStyle name="_Portfolio SPlan Base Case.xls Chart 3_Book2 2 2 2" xfId="10893"/>
    <cellStyle name="_Portfolio SPlan Base Case.xls Chart 3_Book2 2 2 2_Sheet3" xfId="10894"/>
    <cellStyle name="_Portfolio SPlan Base Case.xls Chart 3_Book2 2 2_Sheet3" xfId="10895"/>
    <cellStyle name="_Portfolio SPlan Base Case.xls Chart 3_Book2 2 3" xfId="10896"/>
    <cellStyle name="_Portfolio SPlan Base Case.xls Chart 3_Book2 2 3_Sheet3" xfId="10897"/>
    <cellStyle name="_Portfolio SPlan Base Case.xls Chart 3_Book2 2_Sheet3" xfId="10898"/>
    <cellStyle name="_Portfolio SPlan Base Case.xls Chart 3_Book2 3" xfId="10899"/>
    <cellStyle name="_Portfolio SPlan Base Case.xls Chart 3_Book2 3 2" xfId="10900"/>
    <cellStyle name="_Portfolio SPlan Base Case.xls Chart 3_Book2 3 2_Sheet3" xfId="10901"/>
    <cellStyle name="_Portfolio SPlan Base Case.xls Chart 3_Book2 3_Sheet3" xfId="10902"/>
    <cellStyle name="_Portfolio SPlan Base Case.xls Chart 3_Book2 4" xfId="10903"/>
    <cellStyle name="_Portfolio SPlan Base Case.xls Chart 3_Book2 4_Sheet3" xfId="10904"/>
    <cellStyle name="_Portfolio SPlan Base Case.xls Chart 3_Book2_Adj Bench DR 3 for Initial Briefs (Electric)" xfId="10905"/>
    <cellStyle name="_Portfolio SPlan Base Case.xls Chart 3_Book2_Adj Bench DR 3 for Initial Briefs (Electric) 2" xfId="10906"/>
    <cellStyle name="_Portfolio SPlan Base Case.xls Chart 3_Book2_Adj Bench DR 3 for Initial Briefs (Electric) 2 2" xfId="10907"/>
    <cellStyle name="_Portfolio SPlan Base Case.xls Chart 3_Book2_Adj Bench DR 3 for Initial Briefs (Electric) 2 2 2" xfId="10908"/>
    <cellStyle name="_Portfolio SPlan Base Case.xls Chart 3_Book2_Adj Bench DR 3 for Initial Briefs (Electric) 2 2 2_Sheet3" xfId="10909"/>
    <cellStyle name="_Portfolio SPlan Base Case.xls Chart 3_Book2_Adj Bench DR 3 for Initial Briefs (Electric) 2 2_Sheet3" xfId="10910"/>
    <cellStyle name="_Portfolio SPlan Base Case.xls Chart 3_Book2_Adj Bench DR 3 for Initial Briefs (Electric) 2 3" xfId="10911"/>
    <cellStyle name="_Portfolio SPlan Base Case.xls Chart 3_Book2_Adj Bench DR 3 for Initial Briefs (Electric) 2 3_Sheet3" xfId="10912"/>
    <cellStyle name="_Portfolio SPlan Base Case.xls Chart 3_Book2_Adj Bench DR 3 for Initial Briefs (Electric) 2_Sheet3" xfId="10913"/>
    <cellStyle name="_Portfolio SPlan Base Case.xls Chart 3_Book2_Adj Bench DR 3 for Initial Briefs (Electric) 3" xfId="10914"/>
    <cellStyle name="_Portfolio SPlan Base Case.xls Chart 3_Book2_Adj Bench DR 3 for Initial Briefs (Electric) 3 2" xfId="10915"/>
    <cellStyle name="_Portfolio SPlan Base Case.xls Chart 3_Book2_Adj Bench DR 3 for Initial Briefs (Electric) 3 2_Sheet3" xfId="10916"/>
    <cellStyle name="_Portfolio SPlan Base Case.xls Chart 3_Book2_Adj Bench DR 3 for Initial Briefs (Electric) 3_Sheet3" xfId="10917"/>
    <cellStyle name="_Portfolio SPlan Base Case.xls Chart 3_Book2_Adj Bench DR 3 for Initial Briefs (Electric) 4" xfId="10918"/>
    <cellStyle name="_Portfolio SPlan Base Case.xls Chart 3_Book2_Adj Bench DR 3 for Initial Briefs (Electric) 4_Sheet3" xfId="10919"/>
    <cellStyle name="_Portfolio SPlan Base Case.xls Chart 3_Book2_Adj Bench DR 3 for Initial Briefs (Electric)_DEM-WP(C) ENERG10C--ctn Mid-C_042010 2010GRC" xfId="10920"/>
    <cellStyle name="_Portfolio SPlan Base Case.xls Chart 3_Book2_Adj Bench DR 3 for Initial Briefs (Electric)_DEM-WP(C) ENERG10C--ctn Mid-C_042010 2010GRC 2" xfId="10921"/>
    <cellStyle name="_Portfolio SPlan Base Case.xls Chart 3_Book2_Adj Bench DR 3 for Initial Briefs (Electric)_DEM-WP(C) ENERG10C--ctn Mid-C_042010 2010GRC 2_Sheet3" xfId="10922"/>
    <cellStyle name="_Portfolio SPlan Base Case.xls Chart 3_Book2_Adj Bench DR 3 for Initial Briefs (Electric)_DEM-WP(C) ENERG10C--ctn Mid-C_042010 2010GRC_Sheet3" xfId="10923"/>
    <cellStyle name="_Portfolio SPlan Base Case.xls Chart 3_Book2_Adj Bench DR 3 for Initial Briefs (Electric)_Sheet3" xfId="10924"/>
    <cellStyle name="_Portfolio SPlan Base Case.xls Chart 3_Book2_DEM-WP(C) ENERG10C--ctn Mid-C_042010 2010GRC" xfId="10925"/>
    <cellStyle name="_Portfolio SPlan Base Case.xls Chart 3_Book2_DEM-WP(C) ENERG10C--ctn Mid-C_042010 2010GRC 2" xfId="10926"/>
    <cellStyle name="_Portfolio SPlan Base Case.xls Chart 3_Book2_DEM-WP(C) ENERG10C--ctn Mid-C_042010 2010GRC 2_Sheet3" xfId="10927"/>
    <cellStyle name="_Portfolio SPlan Base Case.xls Chart 3_Book2_DEM-WP(C) ENERG10C--ctn Mid-C_042010 2010GRC_Sheet3" xfId="10928"/>
    <cellStyle name="_Portfolio SPlan Base Case.xls Chart 3_Book2_Electric Rev Req Model (2009 GRC) Rebuttal" xfId="10929"/>
    <cellStyle name="_Portfolio SPlan Base Case.xls Chart 3_Book2_Electric Rev Req Model (2009 GRC) Rebuttal 2" xfId="10930"/>
    <cellStyle name="_Portfolio SPlan Base Case.xls Chart 3_Book2_Electric Rev Req Model (2009 GRC) Rebuttal 2 2" xfId="10931"/>
    <cellStyle name="_Portfolio SPlan Base Case.xls Chart 3_Book2_Electric Rev Req Model (2009 GRC) Rebuttal 2 2_Sheet3" xfId="10932"/>
    <cellStyle name="_Portfolio SPlan Base Case.xls Chart 3_Book2_Electric Rev Req Model (2009 GRC) Rebuttal 2_Sheet3" xfId="10933"/>
    <cellStyle name="_Portfolio SPlan Base Case.xls Chart 3_Book2_Electric Rev Req Model (2009 GRC) Rebuttal 3" xfId="10934"/>
    <cellStyle name="_Portfolio SPlan Base Case.xls Chart 3_Book2_Electric Rev Req Model (2009 GRC) Rebuttal 3_Sheet3" xfId="10935"/>
    <cellStyle name="_Portfolio SPlan Base Case.xls Chart 3_Book2_Electric Rev Req Model (2009 GRC) Rebuttal REmoval of New  WH Solar AdjustMI" xfId="10936"/>
    <cellStyle name="_Portfolio SPlan Base Case.xls Chart 3_Book2_Electric Rev Req Model (2009 GRC) Rebuttal REmoval of New  WH Solar AdjustMI 2" xfId="10937"/>
    <cellStyle name="_Portfolio SPlan Base Case.xls Chart 3_Book2_Electric Rev Req Model (2009 GRC) Rebuttal REmoval of New  WH Solar AdjustMI 2 2" xfId="10938"/>
    <cellStyle name="_Portfolio SPlan Base Case.xls Chart 3_Book2_Electric Rev Req Model (2009 GRC) Rebuttal REmoval of New  WH Solar AdjustMI 2 2 2" xfId="10939"/>
    <cellStyle name="_Portfolio SPlan Base Case.xls Chart 3_Book2_Electric Rev Req Model (2009 GRC) Rebuttal REmoval of New  WH Solar AdjustMI 2 2 2_Sheet3" xfId="10940"/>
    <cellStyle name="_Portfolio SPlan Base Case.xls Chart 3_Book2_Electric Rev Req Model (2009 GRC) Rebuttal REmoval of New  WH Solar AdjustMI 2 2_Sheet3" xfId="10941"/>
    <cellStyle name="_Portfolio SPlan Base Case.xls Chart 3_Book2_Electric Rev Req Model (2009 GRC) Rebuttal REmoval of New  WH Solar AdjustMI 2 3" xfId="10942"/>
    <cellStyle name="_Portfolio SPlan Base Case.xls Chart 3_Book2_Electric Rev Req Model (2009 GRC) Rebuttal REmoval of New  WH Solar AdjustMI 2 3_Sheet3" xfId="10943"/>
    <cellStyle name="_Portfolio SPlan Base Case.xls Chart 3_Book2_Electric Rev Req Model (2009 GRC) Rebuttal REmoval of New  WH Solar AdjustMI 2_Sheet3" xfId="10944"/>
    <cellStyle name="_Portfolio SPlan Base Case.xls Chart 3_Book2_Electric Rev Req Model (2009 GRC) Rebuttal REmoval of New  WH Solar AdjustMI 3" xfId="10945"/>
    <cellStyle name="_Portfolio SPlan Base Case.xls Chart 3_Book2_Electric Rev Req Model (2009 GRC) Rebuttal REmoval of New  WH Solar AdjustMI 3 2" xfId="10946"/>
    <cellStyle name="_Portfolio SPlan Base Case.xls Chart 3_Book2_Electric Rev Req Model (2009 GRC) Rebuttal REmoval of New  WH Solar AdjustMI 3 2_Sheet3" xfId="10947"/>
    <cellStyle name="_Portfolio SPlan Base Case.xls Chart 3_Book2_Electric Rev Req Model (2009 GRC) Rebuttal REmoval of New  WH Solar AdjustMI 3_Sheet3" xfId="10948"/>
    <cellStyle name="_Portfolio SPlan Base Case.xls Chart 3_Book2_Electric Rev Req Model (2009 GRC) Rebuttal REmoval of New  WH Solar AdjustMI 4" xfId="10949"/>
    <cellStyle name="_Portfolio SPlan Base Case.xls Chart 3_Book2_Electric Rev Req Model (2009 GRC) Rebuttal REmoval of New  WH Solar AdjustMI 4_Sheet3" xfId="10950"/>
    <cellStyle name="_Portfolio SPlan Base Case.xls Chart 3_Book2_Electric Rev Req Model (2009 GRC) Rebuttal REmoval of New  WH Solar AdjustMI_DEM-WP(C) ENERG10C--ctn Mid-C_042010 2010GRC" xfId="10951"/>
    <cellStyle name="_Portfolio SPlan Base Case.xls Chart 3_Book2_Electric Rev Req Model (2009 GRC) Rebuttal REmoval of New  WH Solar AdjustMI_DEM-WP(C) ENERG10C--ctn Mid-C_042010 2010GRC 2" xfId="10952"/>
    <cellStyle name="_Portfolio SPlan Base Case.xls Chart 3_Book2_Electric Rev Req Model (2009 GRC) Rebuttal REmoval of New  WH Solar AdjustMI_DEM-WP(C) ENERG10C--ctn Mid-C_042010 2010GRC 2_Sheet3" xfId="10953"/>
    <cellStyle name="_Portfolio SPlan Base Case.xls Chart 3_Book2_Electric Rev Req Model (2009 GRC) Rebuttal REmoval of New  WH Solar AdjustMI_DEM-WP(C) ENERG10C--ctn Mid-C_042010 2010GRC_Sheet3" xfId="10954"/>
    <cellStyle name="_Portfolio SPlan Base Case.xls Chart 3_Book2_Electric Rev Req Model (2009 GRC) Rebuttal REmoval of New  WH Solar AdjustMI_Sheet3" xfId="10955"/>
    <cellStyle name="_Portfolio SPlan Base Case.xls Chart 3_Book2_Electric Rev Req Model (2009 GRC) Rebuttal_Sheet3" xfId="10956"/>
    <cellStyle name="_Portfolio SPlan Base Case.xls Chart 3_Book2_Electric Rev Req Model (2009 GRC) Revised 01-18-2010" xfId="10957"/>
    <cellStyle name="_Portfolio SPlan Base Case.xls Chart 3_Book2_Electric Rev Req Model (2009 GRC) Revised 01-18-2010 2" xfId="10958"/>
    <cellStyle name="_Portfolio SPlan Base Case.xls Chart 3_Book2_Electric Rev Req Model (2009 GRC) Revised 01-18-2010 2 2" xfId="10959"/>
    <cellStyle name="_Portfolio SPlan Base Case.xls Chart 3_Book2_Electric Rev Req Model (2009 GRC) Revised 01-18-2010 2 2 2" xfId="10960"/>
    <cellStyle name="_Portfolio SPlan Base Case.xls Chart 3_Book2_Electric Rev Req Model (2009 GRC) Revised 01-18-2010 2 2 2_Sheet3" xfId="10961"/>
    <cellStyle name="_Portfolio SPlan Base Case.xls Chart 3_Book2_Electric Rev Req Model (2009 GRC) Revised 01-18-2010 2 2_Sheet3" xfId="10962"/>
    <cellStyle name="_Portfolio SPlan Base Case.xls Chart 3_Book2_Electric Rev Req Model (2009 GRC) Revised 01-18-2010 2 3" xfId="10963"/>
    <cellStyle name="_Portfolio SPlan Base Case.xls Chart 3_Book2_Electric Rev Req Model (2009 GRC) Revised 01-18-2010 2 3_Sheet3" xfId="10964"/>
    <cellStyle name="_Portfolio SPlan Base Case.xls Chart 3_Book2_Electric Rev Req Model (2009 GRC) Revised 01-18-2010 2_Sheet3" xfId="10965"/>
    <cellStyle name="_Portfolio SPlan Base Case.xls Chart 3_Book2_Electric Rev Req Model (2009 GRC) Revised 01-18-2010 3" xfId="10966"/>
    <cellStyle name="_Portfolio SPlan Base Case.xls Chart 3_Book2_Electric Rev Req Model (2009 GRC) Revised 01-18-2010 3 2" xfId="10967"/>
    <cellStyle name="_Portfolio SPlan Base Case.xls Chart 3_Book2_Electric Rev Req Model (2009 GRC) Revised 01-18-2010 3 2_Sheet3" xfId="10968"/>
    <cellStyle name="_Portfolio SPlan Base Case.xls Chart 3_Book2_Electric Rev Req Model (2009 GRC) Revised 01-18-2010 3_Sheet3" xfId="10969"/>
    <cellStyle name="_Portfolio SPlan Base Case.xls Chart 3_Book2_Electric Rev Req Model (2009 GRC) Revised 01-18-2010 4" xfId="10970"/>
    <cellStyle name="_Portfolio SPlan Base Case.xls Chart 3_Book2_Electric Rev Req Model (2009 GRC) Revised 01-18-2010 4_Sheet3" xfId="10971"/>
    <cellStyle name="_Portfolio SPlan Base Case.xls Chart 3_Book2_Electric Rev Req Model (2009 GRC) Revised 01-18-2010_DEM-WP(C) ENERG10C--ctn Mid-C_042010 2010GRC" xfId="10972"/>
    <cellStyle name="_Portfolio SPlan Base Case.xls Chart 3_Book2_Electric Rev Req Model (2009 GRC) Revised 01-18-2010_DEM-WP(C) ENERG10C--ctn Mid-C_042010 2010GRC 2" xfId="10973"/>
    <cellStyle name="_Portfolio SPlan Base Case.xls Chart 3_Book2_Electric Rev Req Model (2009 GRC) Revised 01-18-2010_DEM-WP(C) ENERG10C--ctn Mid-C_042010 2010GRC 2_Sheet3" xfId="10974"/>
    <cellStyle name="_Portfolio SPlan Base Case.xls Chart 3_Book2_Electric Rev Req Model (2009 GRC) Revised 01-18-2010_DEM-WP(C) ENERG10C--ctn Mid-C_042010 2010GRC_Sheet3" xfId="10975"/>
    <cellStyle name="_Portfolio SPlan Base Case.xls Chart 3_Book2_Electric Rev Req Model (2009 GRC) Revised 01-18-2010_Sheet3" xfId="10976"/>
    <cellStyle name="_Portfolio SPlan Base Case.xls Chart 3_Book2_Final Order Electric EXHIBIT A-1" xfId="10977"/>
    <cellStyle name="_Portfolio SPlan Base Case.xls Chart 3_Book2_Final Order Electric EXHIBIT A-1 2" xfId="10978"/>
    <cellStyle name="_Portfolio SPlan Base Case.xls Chart 3_Book2_Final Order Electric EXHIBIT A-1 2 2" xfId="10979"/>
    <cellStyle name="_Portfolio SPlan Base Case.xls Chart 3_Book2_Final Order Electric EXHIBIT A-1 2 2_Sheet3" xfId="10980"/>
    <cellStyle name="_Portfolio SPlan Base Case.xls Chart 3_Book2_Final Order Electric EXHIBIT A-1 2_Sheet3" xfId="10981"/>
    <cellStyle name="_Portfolio SPlan Base Case.xls Chart 3_Book2_Final Order Electric EXHIBIT A-1 3" xfId="10982"/>
    <cellStyle name="_Portfolio SPlan Base Case.xls Chart 3_Book2_Final Order Electric EXHIBIT A-1 3_Sheet3" xfId="10983"/>
    <cellStyle name="_Portfolio SPlan Base Case.xls Chart 3_Book2_Final Order Electric EXHIBIT A-1_Sheet3" xfId="10984"/>
    <cellStyle name="_Portfolio SPlan Base Case.xls Chart 3_Book2_Sheet3" xfId="10985"/>
    <cellStyle name="_Portfolio SPlan Base Case.xls Chart 3_Chelan PUD Power Costs (8-10)" xfId="10986"/>
    <cellStyle name="_Portfolio SPlan Base Case.xls Chart 3_Chelan PUD Power Costs (8-10) 2" xfId="10987"/>
    <cellStyle name="_Portfolio SPlan Base Case.xls Chart 3_Chelan PUD Power Costs (8-10) 2_Sheet3" xfId="10988"/>
    <cellStyle name="_Portfolio SPlan Base Case.xls Chart 3_Chelan PUD Power Costs (8-10)_Sheet3" xfId="10989"/>
    <cellStyle name="_Portfolio SPlan Base Case.xls Chart 3_Colstrip 1&amp;2 Annual O&amp;M Budgets" xfId="10990"/>
    <cellStyle name="_Portfolio SPlan Base Case.xls Chart 3_Colstrip 1&amp;2 Annual O&amp;M Budgets 2" xfId="10991"/>
    <cellStyle name="_Portfolio SPlan Base Case.xls Chart 3_Colstrip 1&amp;2 Annual O&amp;M Budgets 2_Sheet3" xfId="10992"/>
    <cellStyle name="_Portfolio SPlan Base Case.xls Chart 3_Colstrip 1&amp;2 Annual O&amp;M Budgets 3" xfId="10993"/>
    <cellStyle name="_Portfolio SPlan Base Case.xls Chart 3_Colstrip 1&amp;2 Annual O&amp;M Budgets 3_Sheet3" xfId="10994"/>
    <cellStyle name="_Portfolio SPlan Base Case.xls Chart 3_Colstrip 1&amp;2 Annual O&amp;M Budgets_Sheet3" xfId="10995"/>
    <cellStyle name="_Portfolio SPlan Base Case.xls Chart 3_Confidential Material" xfId="10996"/>
    <cellStyle name="_Portfolio SPlan Base Case.xls Chart 3_Confidential Material 2" xfId="10997"/>
    <cellStyle name="_Portfolio SPlan Base Case.xls Chart 3_Confidential Material 2_Sheet3" xfId="10998"/>
    <cellStyle name="_Portfolio SPlan Base Case.xls Chart 3_Confidential Material_Sheet3" xfId="10999"/>
    <cellStyle name="_Portfolio SPlan Base Case.xls Chart 3_DEM-WP(C) Colstrip 12 Coal Cost Forecast 2010GRC" xfId="11000"/>
    <cellStyle name="_Portfolio SPlan Base Case.xls Chart 3_DEM-WP(C) Colstrip 12 Coal Cost Forecast 2010GRC 2" xfId="11001"/>
    <cellStyle name="_Portfolio SPlan Base Case.xls Chart 3_DEM-WP(C) Colstrip 12 Coal Cost Forecast 2010GRC 2_Sheet3" xfId="11002"/>
    <cellStyle name="_Portfolio SPlan Base Case.xls Chart 3_DEM-WP(C) Colstrip 12 Coal Cost Forecast 2010GRC_Sheet3" xfId="11003"/>
    <cellStyle name="_Portfolio SPlan Base Case.xls Chart 3_DEM-WP(C) ENERG10C--ctn Mid-C_042010 2010GRC" xfId="11004"/>
    <cellStyle name="_Portfolio SPlan Base Case.xls Chart 3_DEM-WP(C) ENERG10C--ctn Mid-C_042010 2010GRC 2" xfId="11005"/>
    <cellStyle name="_Portfolio SPlan Base Case.xls Chart 3_DEM-WP(C) ENERG10C--ctn Mid-C_042010 2010GRC 2_Sheet3" xfId="11006"/>
    <cellStyle name="_Portfolio SPlan Base Case.xls Chart 3_DEM-WP(C) ENERG10C--ctn Mid-C_042010 2010GRC_Sheet3" xfId="11007"/>
    <cellStyle name="_Portfolio SPlan Base Case.xls Chart 3_DEM-WP(C) Production O&amp;M 2010GRC As-Filed" xfId="11008"/>
    <cellStyle name="_Portfolio SPlan Base Case.xls Chart 3_DEM-WP(C) Production O&amp;M 2010GRC As-Filed 2" xfId="11009"/>
    <cellStyle name="_Portfolio SPlan Base Case.xls Chart 3_DEM-WP(C) Production O&amp;M 2010GRC As-Filed 2 2" xfId="11010"/>
    <cellStyle name="_Portfolio SPlan Base Case.xls Chart 3_DEM-WP(C) Production O&amp;M 2010GRC As-Filed 2 2_Sheet3" xfId="11011"/>
    <cellStyle name="_Portfolio SPlan Base Case.xls Chart 3_DEM-WP(C) Production O&amp;M 2010GRC As-Filed 2 3" xfId="11012"/>
    <cellStyle name="_Portfolio SPlan Base Case.xls Chart 3_DEM-WP(C) Production O&amp;M 2010GRC As-Filed 2 3_Sheet3" xfId="11013"/>
    <cellStyle name="_Portfolio SPlan Base Case.xls Chart 3_DEM-WP(C) Production O&amp;M 2010GRC As-Filed 2_Sheet3" xfId="11014"/>
    <cellStyle name="_Portfolio SPlan Base Case.xls Chart 3_DEM-WP(C) Production O&amp;M 2010GRC As-Filed 3" xfId="11015"/>
    <cellStyle name="_Portfolio SPlan Base Case.xls Chart 3_DEM-WP(C) Production O&amp;M 2010GRC As-Filed 3 2" xfId="11016"/>
    <cellStyle name="_Portfolio SPlan Base Case.xls Chart 3_DEM-WP(C) Production O&amp;M 2010GRC As-Filed 3 2_Sheet3" xfId="11017"/>
    <cellStyle name="_Portfolio SPlan Base Case.xls Chart 3_DEM-WP(C) Production O&amp;M 2010GRC As-Filed 3_Sheet3" xfId="11018"/>
    <cellStyle name="_Portfolio SPlan Base Case.xls Chart 3_DEM-WP(C) Production O&amp;M 2010GRC As-Filed 4" xfId="11019"/>
    <cellStyle name="_Portfolio SPlan Base Case.xls Chart 3_DEM-WP(C) Production O&amp;M 2010GRC As-Filed 4 2" xfId="11020"/>
    <cellStyle name="_Portfolio SPlan Base Case.xls Chart 3_DEM-WP(C) Production O&amp;M 2010GRC As-Filed 4 2_Sheet3" xfId="11021"/>
    <cellStyle name="_Portfolio SPlan Base Case.xls Chart 3_DEM-WP(C) Production O&amp;M 2010GRC As-Filed 4_Sheet3" xfId="11022"/>
    <cellStyle name="_Portfolio SPlan Base Case.xls Chart 3_DEM-WP(C) Production O&amp;M 2010GRC As-Filed 5" xfId="11023"/>
    <cellStyle name="_Portfolio SPlan Base Case.xls Chart 3_DEM-WP(C) Production O&amp;M 2010GRC As-Filed 5 2" xfId="11024"/>
    <cellStyle name="_Portfolio SPlan Base Case.xls Chart 3_DEM-WP(C) Production O&amp;M 2010GRC As-Filed 5 2_Sheet3" xfId="11025"/>
    <cellStyle name="_Portfolio SPlan Base Case.xls Chart 3_DEM-WP(C) Production O&amp;M 2010GRC As-Filed 5_Sheet3" xfId="11026"/>
    <cellStyle name="_Portfolio SPlan Base Case.xls Chart 3_DEM-WP(C) Production O&amp;M 2010GRC As-Filed 6" xfId="11027"/>
    <cellStyle name="_Portfolio SPlan Base Case.xls Chart 3_DEM-WP(C) Production O&amp;M 2010GRC As-Filed 6 2" xfId="11028"/>
    <cellStyle name="_Portfolio SPlan Base Case.xls Chart 3_DEM-WP(C) Production O&amp;M 2010GRC As-Filed 6 2_Sheet3" xfId="11029"/>
    <cellStyle name="_Portfolio SPlan Base Case.xls Chart 3_DEM-WP(C) Production O&amp;M 2010GRC As-Filed 6_Sheet3" xfId="11030"/>
    <cellStyle name="_Portfolio SPlan Base Case.xls Chart 3_DEM-WP(C) Production O&amp;M 2010GRC As-Filed_Sheet3" xfId="11031"/>
    <cellStyle name="_Portfolio SPlan Base Case.xls Chart 3_Electric Rev Req Model (2009 GRC) " xfId="11032"/>
    <cellStyle name="_Portfolio SPlan Base Case.xls Chart 3_Electric Rev Req Model (2009 GRC)  2" xfId="11033"/>
    <cellStyle name="_Portfolio SPlan Base Case.xls Chart 3_Electric Rev Req Model (2009 GRC)  2 2" xfId="11034"/>
    <cellStyle name="_Portfolio SPlan Base Case.xls Chart 3_Electric Rev Req Model (2009 GRC)  2 2 2" xfId="11035"/>
    <cellStyle name="_Portfolio SPlan Base Case.xls Chart 3_Electric Rev Req Model (2009 GRC)  2 2 2_Sheet3" xfId="11036"/>
    <cellStyle name="_Portfolio SPlan Base Case.xls Chart 3_Electric Rev Req Model (2009 GRC)  2 2_Sheet3" xfId="11037"/>
    <cellStyle name="_Portfolio SPlan Base Case.xls Chart 3_Electric Rev Req Model (2009 GRC)  2 3" xfId="11038"/>
    <cellStyle name="_Portfolio SPlan Base Case.xls Chart 3_Electric Rev Req Model (2009 GRC)  2 3_Sheet3" xfId="11039"/>
    <cellStyle name="_Portfolio SPlan Base Case.xls Chart 3_Electric Rev Req Model (2009 GRC)  2_Sheet3" xfId="11040"/>
    <cellStyle name="_Portfolio SPlan Base Case.xls Chart 3_Electric Rev Req Model (2009 GRC)  3" xfId="11041"/>
    <cellStyle name="_Portfolio SPlan Base Case.xls Chart 3_Electric Rev Req Model (2009 GRC)  3 2" xfId="11042"/>
    <cellStyle name="_Portfolio SPlan Base Case.xls Chart 3_Electric Rev Req Model (2009 GRC)  3 2_Sheet3" xfId="11043"/>
    <cellStyle name="_Portfolio SPlan Base Case.xls Chart 3_Electric Rev Req Model (2009 GRC)  3_Sheet3" xfId="11044"/>
    <cellStyle name="_Portfolio SPlan Base Case.xls Chart 3_Electric Rev Req Model (2009 GRC)  4" xfId="11045"/>
    <cellStyle name="_Portfolio SPlan Base Case.xls Chart 3_Electric Rev Req Model (2009 GRC)  4_Sheet3" xfId="11046"/>
    <cellStyle name="_Portfolio SPlan Base Case.xls Chart 3_Electric Rev Req Model (2009 GRC) _DEM-WP(C) ENERG10C--ctn Mid-C_042010 2010GRC" xfId="11047"/>
    <cellStyle name="_Portfolio SPlan Base Case.xls Chart 3_Electric Rev Req Model (2009 GRC) _DEM-WP(C) ENERG10C--ctn Mid-C_042010 2010GRC 2" xfId="11048"/>
    <cellStyle name="_Portfolio SPlan Base Case.xls Chart 3_Electric Rev Req Model (2009 GRC) _DEM-WP(C) ENERG10C--ctn Mid-C_042010 2010GRC 2_Sheet3" xfId="11049"/>
    <cellStyle name="_Portfolio SPlan Base Case.xls Chart 3_Electric Rev Req Model (2009 GRC) _DEM-WP(C) ENERG10C--ctn Mid-C_042010 2010GRC_Sheet3" xfId="11050"/>
    <cellStyle name="_Portfolio SPlan Base Case.xls Chart 3_Electric Rev Req Model (2009 GRC) _Sheet3" xfId="11051"/>
    <cellStyle name="_Portfolio SPlan Base Case.xls Chart 3_Electric Rev Req Model (2009 GRC) Rebuttal" xfId="11052"/>
    <cellStyle name="_Portfolio SPlan Base Case.xls Chart 3_Electric Rev Req Model (2009 GRC) Rebuttal 2" xfId="11053"/>
    <cellStyle name="_Portfolio SPlan Base Case.xls Chart 3_Electric Rev Req Model (2009 GRC) Rebuttal 2 2" xfId="11054"/>
    <cellStyle name="_Portfolio SPlan Base Case.xls Chart 3_Electric Rev Req Model (2009 GRC) Rebuttal 2 2_Sheet3" xfId="11055"/>
    <cellStyle name="_Portfolio SPlan Base Case.xls Chart 3_Electric Rev Req Model (2009 GRC) Rebuttal 2_Sheet3" xfId="11056"/>
    <cellStyle name="_Portfolio SPlan Base Case.xls Chart 3_Electric Rev Req Model (2009 GRC) Rebuttal 3" xfId="11057"/>
    <cellStyle name="_Portfolio SPlan Base Case.xls Chart 3_Electric Rev Req Model (2009 GRC) Rebuttal 3_Sheet3" xfId="11058"/>
    <cellStyle name="_Portfolio SPlan Base Case.xls Chart 3_Electric Rev Req Model (2009 GRC) Rebuttal REmoval of New  WH Solar AdjustMI" xfId="11059"/>
    <cellStyle name="_Portfolio SPlan Base Case.xls Chart 3_Electric Rev Req Model (2009 GRC) Rebuttal REmoval of New  WH Solar AdjustMI 2" xfId="11060"/>
    <cellStyle name="_Portfolio SPlan Base Case.xls Chart 3_Electric Rev Req Model (2009 GRC) Rebuttal REmoval of New  WH Solar AdjustMI 2 2" xfId="11061"/>
    <cellStyle name="_Portfolio SPlan Base Case.xls Chart 3_Electric Rev Req Model (2009 GRC) Rebuttal REmoval of New  WH Solar AdjustMI 2 2 2" xfId="11062"/>
    <cellStyle name="_Portfolio SPlan Base Case.xls Chart 3_Electric Rev Req Model (2009 GRC) Rebuttal REmoval of New  WH Solar AdjustMI 2 2 2_Sheet3" xfId="11063"/>
    <cellStyle name="_Portfolio SPlan Base Case.xls Chart 3_Electric Rev Req Model (2009 GRC) Rebuttal REmoval of New  WH Solar AdjustMI 2 2_Sheet3" xfId="11064"/>
    <cellStyle name="_Portfolio SPlan Base Case.xls Chart 3_Electric Rev Req Model (2009 GRC) Rebuttal REmoval of New  WH Solar AdjustMI 2 3" xfId="11065"/>
    <cellStyle name="_Portfolio SPlan Base Case.xls Chart 3_Electric Rev Req Model (2009 GRC) Rebuttal REmoval of New  WH Solar AdjustMI 2 3_Sheet3" xfId="11066"/>
    <cellStyle name="_Portfolio SPlan Base Case.xls Chart 3_Electric Rev Req Model (2009 GRC) Rebuttal REmoval of New  WH Solar AdjustMI 2_Sheet3" xfId="11067"/>
    <cellStyle name="_Portfolio SPlan Base Case.xls Chart 3_Electric Rev Req Model (2009 GRC) Rebuttal REmoval of New  WH Solar AdjustMI 3" xfId="11068"/>
    <cellStyle name="_Portfolio SPlan Base Case.xls Chart 3_Electric Rev Req Model (2009 GRC) Rebuttal REmoval of New  WH Solar AdjustMI 3 2" xfId="11069"/>
    <cellStyle name="_Portfolio SPlan Base Case.xls Chart 3_Electric Rev Req Model (2009 GRC) Rebuttal REmoval of New  WH Solar AdjustMI 3 2_Sheet3" xfId="11070"/>
    <cellStyle name="_Portfolio SPlan Base Case.xls Chart 3_Electric Rev Req Model (2009 GRC) Rebuttal REmoval of New  WH Solar AdjustMI 3_Sheet3" xfId="11071"/>
    <cellStyle name="_Portfolio SPlan Base Case.xls Chart 3_Electric Rev Req Model (2009 GRC) Rebuttal REmoval of New  WH Solar AdjustMI 4" xfId="11072"/>
    <cellStyle name="_Portfolio SPlan Base Case.xls Chart 3_Electric Rev Req Model (2009 GRC) Rebuttal REmoval of New  WH Solar AdjustMI 4_Sheet3" xfId="11073"/>
    <cellStyle name="_Portfolio SPlan Base Case.xls Chart 3_Electric Rev Req Model (2009 GRC) Rebuttal REmoval of New  WH Solar AdjustMI_DEM-WP(C) ENERG10C--ctn Mid-C_042010 2010GRC" xfId="11074"/>
    <cellStyle name="_Portfolio SPlan Base Case.xls Chart 3_Electric Rev Req Model (2009 GRC) Rebuttal REmoval of New  WH Solar AdjustMI_DEM-WP(C) ENERG10C--ctn Mid-C_042010 2010GRC 2" xfId="11075"/>
    <cellStyle name="_Portfolio SPlan Base Case.xls Chart 3_Electric Rev Req Model (2009 GRC) Rebuttal REmoval of New  WH Solar AdjustMI_DEM-WP(C) ENERG10C--ctn Mid-C_042010 2010GRC 2_Sheet3" xfId="11076"/>
    <cellStyle name="_Portfolio SPlan Base Case.xls Chart 3_Electric Rev Req Model (2009 GRC) Rebuttal REmoval of New  WH Solar AdjustMI_DEM-WP(C) ENERG10C--ctn Mid-C_042010 2010GRC_Sheet3" xfId="11077"/>
    <cellStyle name="_Portfolio SPlan Base Case.xls Chart 3_Electric Rev Req Model (2009 GRC) Rebuttal REmoval of New  WH Solar AdjustMI_Sheet3" xfId="11078"/>
    <cellStyle name="_Portfolio SPlan Base Case.xls Chart 3_Electric Rev Req Model (2009 GRC) Rebuttal_Sheet3" xfId="11079"/>
    <cellStyle name="_Portfolio SPlan Base Case.xls Chart 3_Electric Rev Req Model (2009 GRC) Revised 01-18-2010" xfId="11080"/>
    <cellStyle name="_Portfolio SPlan Base Case.xls Chart 3_Electric Rev Req Model (2009 GRC) Revised 01-18-2010 2" xfId="11081"/>
    <cellStyle name="_Portfolio SPlan Base Case.xls Chart 3_Electric Rev Req Model (2009 GRC) Revised 01-18-2010 2 2" xfId="11082"/>
    <cellStyle name="_Portfolio SPlan Base Case.xls Chart 3_Electric Rev Req Model (2009 GRC) Revised 01-18-2010 2 2 2" xfId="11083"/>
    <cellStyle name="_Portfolio SPlan Base Case.xls Chart 3_Electric Rev Req Model (2009 GRC) Revised 01-18-2010 2 2 2_Sheet3" xfId="11084"/>
    <cellStyle name="_Portfolio SPlan Base Case.xls Chart 3_Electric Rev Req Model (2009 GRC) Revised 01-18-2010 2 2_Sheet3" xfId="11085"/>
    <cellStyle name="_Portfolio SPlan Base Case.xls Chart 3_Electric Rev Req Model (2009 GRC) Revised 01-18-2010 2 3" xfId="11086"/>
    <cellStyle name="_Portfolio SPlan Base Case.xls Chart 3_Electric Rev Req Model (2009 GRC) Revised 01-18-2010 2 3_Sheet3" xfId="11087"/>
    <cellStyle name="_Portfolio SPlan Base Case.xls Chart 3_Electric Rev Req Model (2009 GRC) Revised 01-18-2010 2_Sheet3" xfId="11088"/>
    <cellStyle name="_Portfolio SPlan Base Case.xls Chart 3_Electric Rev Req Model (2009 GRC) Revised 01-18-2010 3" xfId="11089"/>
    <cellStyle name="_Portfolio SPlan Base Case.xls Chart 3_Electric Rev Req Model (2009 GRC) Revised 01-18-2010 3 2" xfId="11090"/>
    <cellStyle name="_Portfolio SPlan Base Case.xls Chart 3_Electric Rev Req Model (2009 GRC) Revised 01-18-2010 3 2_Sheet3" xfId="11091"/>
    <cellStyle name="_Portfolio SPlan Base Case.xls Chart 3_Electric Rev Req Model (2009 GRC) Revised 01-18-2010 3_Sheet3" xfId="11092"/>
    <cellStyle name="_Portfolio SPlan Base Case.xls Chart 3_Electric Rev Req Model (2009 GRC) Revised 01-18-2010 4" xfId="11093"/>
    <cellStyle name="_Portfolio SPlan Base Case.xls Chart 3_Electric Rev Req Model (2009 GRC) Revised 01-18-2010 4_Sheet3" xfId="11094"/>
    <cellStyle name="_Portfolio SPlan Base Case.xls Chart 3_Electric Rev Req Model (2009 GRC) Revised 01-18-2010_DEM-WP(C) ENERG10C--ctn Mid-C_042010 2010GRC" xfId="11095"/>
    <cellStyle name="_Portfolio SPlan Base Case.xls Chart 3_Electric Rev Req Model (2009 GRC) Revised 01-18-2010_DEM-WP(C) ENERG10C--ctn Mid-C_042010 2010GRC 2" xfId="11096"/>
    <cellStyle name="_Portfolio SPlan Base Case.xls Chart 3_Electric Rev Req Model (2009 GRC) Revised 01-18-2010_DEM-WP(C) ENERG10C--ctn Mid-C_042010 2010GRC 2_Sheet3" xfId="11097"/>
    <cellStyle name="_Portfolio SPlan Base Case.xls Chart 3_Electric Rev Req Model (2009 GRC) Revised 01-18-2010_DEM-WP(C) ENERG10C--ctn Mid-C_042010 2010GRC_Sheet3" xfId="11098"/>
    <cellStyle name="_Portfolio SPlan Base Case.xls Chart 3_Electric Rev Req Model (2009 GRC) Revised 01-18-2010_Sheet3" xfId="11099"/>
    <cellStyle name="_Portfolio SPlan Base Case.xls Chart 3_Electric Rev Req Model (2010 GRC)" xfId="11100"/>
    <cellStyle name="_Portfolio SPlan Base Case.xls Chart 3_Electric Rev Req Model (2010 GRC) 2" xfId="11101"/>
    <cellStyle name="_Portfolio SPlan Base Case.xls Chart 3_Electric Rev Req Model (2010 GRC) 2_Sheet3" xfId="11102"/>
    <cellStyle name="_Portfolio SPlan Base Case.xls Chart 3_Electric Rev Req Model (2010 GRC) SF" xfId="11103"/>
    <cellStyle name="_Portfolio SPlan Base Case.xls Chart 3_Electric Rev Req Model (2010 GRC) SF 2" xfId="11104"/>
    <cellStyle name="_Portfolio SPlan Base Case.xls Chart 3_Electric Rev Req Model (2010 GRC) SF 2_Sheet3" xfId="11105"/>
    <cellStyle name="_Portfolio SPlan Base Case.xls Chart 3_Electric Rev Req Model (2010 GRC) SF_Sheet3" xfId="11106"/>
    <cellStyle name="_Portfolio SPlan Base Case.xls Chart 3_Electric Rev Req Model (2010 GRC)_Sheet3" xfId="11107"/>
    <cellStyle name="_Portfolio SPlan Base Case.xls Chart 3_Final Order Electric EXHIBIT A-1" xfId="11108"/>
    <cellStyle name="_Portfolio SPlan Base Case.xls Chart 3_Final Order Electric EXHIBIT A-1 2" xfId="11109"/>
    <cellStyle name="_Portfolio SPlan Base Case.xls Chart 3_Final Order Electric EXHIBIT A-1 2 2" xfId="11110"/>
    <cellStyle name="_Portfolio SPlan Base Case.xls Chart 3_Final Order Electric EXHIBIT A-1 2 2_Sheet3" xfId="11111"/>
    <cellStyle name="_Portfolio SPlan Base Case.xls Chart 3_Final Order Electric EXHIBIT A-1 2_Sheet3" xfId="11112"/>
    <cellStyle name="_Portfolio SPlan Base Case.xls Chart 3_Final Order Electric EXHIBIT A-1 3" xfId="11113"/>
    <cellStyle name="_Portfolio SPlan Base Case.xls Chart 3_Final Order Electric EXHIBIT A-1 3_Sheet3" xfId="11114"/>
    <cellStyle name="_Portfolio SPlan Base Case.xls Chart 3_Final Order Electric EXHIBIT A-1_Sheet3" xfId="11115"/>
    <cellStyle name="_Portfolio SPlan Base Case.xls Chart 3_NIM Summary" xfId="11116"/>
    <cellStyle name="_Portfolio SPlan Base Case.xls Chart 3_NIM Summary 2" xfId="11117"/>
    <cellStyle name="_Portfolio SPlan Base Case.xls Chart 3_NIM Summary 2 2" xfId="11118"/>
    <cellStyle name="_Portfolio SPlan Base Case.xls Chart 3_NIM Summary 2 2 2" xfId="11119"/>
    <cellStyle name="_Portfolio SPlan Base Case.xls Chart 3_NIM Summary 2 2 2_Sheet3" xfId="11120"/>
    <cellStyle name="_Portfolio SPlan Base Case.xls Chart 3_NIM Summary 2 2_Sheet3" xfId="11121"/>
    <cellStyle name="_Portfolio SPlan Base Case.xls Chart 3_NIM Summary 2 3" xfId="11122"/>
    <cellStyle name="_Portfolio SPlan Base Case.xls Chart 3_NIM Summary 2 3_Sheet3" xfId="11123"/>
    <cellStyle name="_Portfolio SPlan Base Case.xls Chart 3_NIM Summary 2_Sheet3" xfId="11124"/>
    <cellStyle name="_Portfolio SPlan Base Case.xls Chart 3_NIM Summary 3" xfId="11125"/>
    <cellStyle name="_Portfolio SPlan Base Case.xls Chart 3_NIM Summary 3 2" xfId="11126"/>
    <cellStyle name="_Portfolio SPlan Base Case.xls Chart 3_NIM Summary 3 2_Sheet3" xfId="11127"/>
    <cellStyle name="_Portfolio SPlan Base Case.xls Chart 3_NIM Summary 3_Sheet3" xfId="11128"/>
    <cellStyle name="_Portfolio SPlan Base Case.xls Chart 3_NIM Summary 4" xfId="11129"/>
    <cellStyle name="_Portfolio SPlan Base Case.xls Chart 3_NIM Summary 4_Sheet3" xfId="11130"/>
    <cellStyle name="_Portfolio SPlan Base Case.xls Chart 3_NIM Summary_DEM-WP(C) ENERG10C--ctn Mid-C_042010 2010GRC" xfId="11131"/>
    <cellStyle name="_Portfolio SPlan Base Case.xls Chart 3_NIM Summary_DEM-WP(C) ENERG10C--ctn Mid-C_042010 2010GRC 2" xfId="11132"/>
    <cellStyle name="_Portfolio SPlan Base Case.xls Chart 3_NIM Summary_DEM-WP(C) ENERG10C--ctn Mid-C_042010 2010GRC 2_Sheet3" xfId="11133"/>
    <cellStyle name="_Portfolio SPlan Base Case.xls Chart 3_NIM Summary_DEM-WP(C) ENERG10C--ctn Mid-C_042010 2010GRC_Sheet3" xfId="11134"/>
    <cellStyle name="_Portfolio SPlan Base Case.xls Chart 3_NIM Summary_Sheet3" xfId="11135"/>
    <cellStyle name="_Portfolio SPlan Base Case.xls Chart 3_Rebuttal Power Costs" xfId="11136"/>
    <cellStyle name="_Portfolio SPlan Base Case.xls Chart 3_Rebuttal Power Costs 2" xfId="11137"/>
    <cellStyle name="_Portfolio SPlan Base Case.xls Chart 3_Rebuttal Power Costs 2 2" xfId="11138"/>
    <cellStyle name="_Portfolio SPlan Base Case.xls Chart 3_Rebuttal Power Costs 2 2 2" xfId="11139"/>
    <cellStyle name="_Portfolio SPlan Base Case.xls Chart 3_Rebuttal Power Costs 2 2 2_Sheet3" xfId="11140"/>
    <cellStyle name="_Portfolio SPlan Base Case.xls Chart 3_Rebuttal Power Costs 2 2_Sheet3" xfId="11141"/>
    <cellStyle name="_Portfolio SPlan Base Case.xls Chart 3_Rebuttal Power Costs 2 3" xfId="11142"/>
    <cellStyle name="_Portfolio SPlan Base Case.xls Chart 3_Rebuttal Power Costs 2 3_Sheet3" xfId="11143"/>
    <cellStyle name="_Portfolio SPlan Base Case.xls Chart 3_Rebuttal Power Costs 2_Sheet3" xfId="11144"/>
    <cellStyle name="_Portfolio SPlan Base Case.xls Chart 3_Rebuttal Power Costs 3" xfId="11145"/>
    <cellStyle name="_Portfolio SPlan Base Case.xls Chart 3_Rebuttal Power Costs 3 2" xfId="11146"/>
    <cellStyle name="_Portfolio SPlan Base Case.xls Chart 3_Rebuttal Power Costs 3 2_Sheet3" xfId="11147"/>
    <cellStyle name="_Portfolio SPlan Base Case.xls Chart 3_Rebuttal Power Costs 3_Sheet3" xfId="11148"/>
    <cellStyle name="_Portfolio SPlan Base Case.xls Chart 3_Rebuttal Power Costs 4" xfId="11149"/>
    <cellStyle name="_Portfolio SPlan Base Case.xls Chart 3_Rebuttal Power Costs 4_Sheet3" xfId="11150"/>
    <cellStyle name="_Portfolio SPlan Base Case.xls Chart 3_Rebuttal Power Costs_Adj Bench DR 3 for Initial Briefs (Electric)" xfId="11151"/>
    <cellStyle name="_Portfolio SPlan Base Case.xls Chart 3_Rebuttal Power Costs_Adj Bench DR 3 for Initial Briefs (Electric) 2" xfId="11152"/>
    <cellStyle name="_Portfolio SPlan Base Case.xls Chart 3_Rebuttal Power Costs_Adj Bench DR 3 for Initial Briefs (Electric) 2 2" xfId="11153"/>
    <cellStyle name="_Portfolio SPlan Base Case.xls Chart 3_Rebuttal Power Costs_Adj Bench DR 3 for Initial Briefs (Electric) 2 2 2" xfId="11154"/>
    <cellStyle name="_Portfolio SPlan Base Case.xls Chart 3_Rebuttal Power Costs_Adj Bench DR 3 for Initial Briefs (Electric) 2 2 2_Sheet3" xfId="11155"/>
    <cellStyle name="_Portfolio SPlan Base Case.xls Chart 3_Rebuttal Power Costs_Adj Bench DR 3 for Initial Briefs (Electric) 2 2_Sheet3" xfId="11156"/>
    <cellStyle name="_Portfolio SPlan Base Case.xls Chart 3_Rebuttal Power Costs_Adj Bench DR 3 for Initial Briefs (Electric) 2 3" xfId="11157"/>
    <cellStyle name="_Portfolio SPlan Base Case.xls Chart 3_Rebuttal Power Costs_Adj Bench DR 3 for Initial Briefs (Electric) 2 3_Sheet3" xfId="11158"/>
    <cellStyle name="_Portfolio SPlan Base Case.xls Chart 3_Rebuttal Power Costs_Adj Bench DR 3 for Initial Briefs (Electric) 2_Sheet3" xfId="11159"/>
    <cellStyle name="_Portfolio SPlan Base Case.xls Chart 3_Rebuttal Power Costs_Adj Bench DR 3 for Initial Briefs (Electric) 3" xfId="11160"/>
    <cellStyle name="_Portfolio SPlan Base Case.xls Chart 3_Rebuttal Power Costs_Adj Bench DR 3 for Initial Briefs (Electric) 3 2" xfId="11161"/>
    <cellStyle name="_Portfolio SPlan Base Case.xls Chart 3_Rebuttal Power Costs_Adj Bench DR 3 for Initial Briefs (Electric) 3 2_Sheet3" xfId="11162"/>
    <cellStyle name="_Portfolio SPlan Base Case.xls Chart 3_Rebuttal Power Costs_Adj Bench DR 3 for Initial Briefs (Electric) 3_Sheet3" xfId="11163"/>
    <cellStyle name="_Portfolio SPlan Base Case.xls Chart 3_Rebuttal Power Costs_Adj Bench DR 3 for Initial Briefs (Electric) 4" xfId="11164"/>
    <cellStyle name="_Portfolio SPlan Base Case.xls Chart 3_Rebuttal Power Costs_Adj Bench DR 3 for Initial Briefs (Electric) 4_Sheet3" xfId="11165"/>
    <cellStyle name="_Portfolio SPlan Base Case.xls Chart 3_Rebuttal Power Costs_Adj Bench DR 3 for Initial Briefs (Electric)_DEM-WP(C) ENERG10C--ctn Mid-C_042010 2010GRC" xfId="11166"/>
    <cellStyle name="_Portfolio SPlan Base Case.xls Chart 3_Rebuttal Power Costs_Adj Bench DR 3 for Initial Briefs (Electric)_DEM-WP(C) ENERG10C--ctn Mid-C_042010 2010GRC 2" xfId="11167"/>
    <cellStyle name="_Portfolio SPlan Base Case.xls Chart 3_Rebuttal Power Costs_Adj Bench DR 3 for Initial Briefs (Electric)_DEM-WP(C) ENERG10C--ctn Mid-C_042010 2010GRC 2_Sheet3" xfId="11168"/>
    <cellStyle name="_Portfolio SPlan Base Case.xls Chart 3_Rebuttal Power Costs_Adj Bench DR 3 for Initial Briefs (Electric)_DEM-WP(C) ENERG10C--ctn Mid-C_042010 2010GRC_Sheet3" xfId="11169"/>
    <cellStyle name="_Portfolio SPlan Base Case.xls Chart 3_Rebuttal Power Costs_Adj Bench DR 3 for Initial Briefs (Electric)_Sheet3" xfId="11170"/>
    <cellStyle name="_Portfolio SPlan Base Case.xls Chart 3_Rebuttal Power Costs_DEM-WP(C) ENERG10C--ctn Mid-C_042010 2010GRC" xfId="11171"/>
    <cellStyle name="_Portfolio SPlan Base Case.xls Chart 3_Rebuttal Power Costs_DEM-WP(C) ENERG10C--ctn Mid-C_042010 2010GRC 2" xfId="11172"/>
    <cellStyle name="_Portfolio SPlan Base Case.xls Chart 3_Rebuttal Power Costs_DEM-WP(C) ENERG10C--ctn Mid-C_042010 2010GRC 2_Sheet3" xfId="11173"/>
    <cellStyle name="_Portfolio SPlan Base Case.xls Chart 3_Rebuttal Power Costs_DEM-WP(C) ENERG10C--ctn Mid-C_042010 2010GRC_Sheet3" xfId="11174"/>
    <cellStyle name="_Portfolio SPlan Base Case.xls Chart 3_Rebuttal Power Costs_Electric Rev Req Model (2009 GRC) Rebuttal" xfId="11175"/>
    <cellStyle name="_Portfolio SPlan Base Case.xls Chart 3_Rebuttal Power Costs_Electric Rev Req Model (2009 GRC) Rebuttal 2" xfId="11176"/>
    <cellStyle name="_Portfolio SPlan Base Case.xls Chart 3_Rebuttal Power Costs_Electric Rev Req Model (2009 GRC) Rebuttal 2 2" xfId="11177"/>
    <cellStyle name="_Portfolio SPlan Base Case.xls Chart 3_Rebuttal Power Costs_Electric Rev Req Model (2009 GRC) Rebuttal 2 2_Sheet3" xfId="11178"/>
    <cellStyle name="_Portfolio SPlan Base Case.xls Chart 3_Rebuttal Power Costs_Electric Rev Req Model (2009 GRC) Rebuttal 2_Sheet3" xfId="11179"/>
    <cellStyle name="_Portfolio SPlan Base Case.xls Chart 3_Rebuttal Power Costs_Electric Rev Req Model (2009 GRC) Rebuttal 3" xfId="11180"/>
    <cellStyle name="_Portfolio SPlan Base Case.xls Chart 3_Rebuttal Power Costs_Electric Rev Req Model (2009 GRC) Rebuttal 3_Sheet3" xfId="11181"/>
    <cellStyle name="_Portfolio SPlan Base Case.xls Chart 3_Rebuttal Power Costs_Electric Rev Req Model (2009 GRC) Rebuttal REmoval of New  WH Solar AdjustMI" xfId="11182"/>
    <cellStyle name="_Portfolio SPlan Base Case.xls Chart 3_Rebuttal Power Costs_Electric Rev Req Model (2009 GRC) Rebuttal REmoval of New  WH Solar AdjustMI 2" xfId="11183"/>
    <cellStyle name="_Portfolio SPlan Base Case.xls Chart 3_Rebuttal Power Costs_Electric Rev Req Model (2009 GRC) Rebuttal REmoval of New  WH Solar AdjustMI 2 2" xfId="11184"/>
    <cellStyle name="_Portfolio SPlan Base Case.xls Chart 3_Rebuttal Power Costs_Electric Rev Req Model (2009 GRC) Rebuttal REmoval of New  WH Solar AdjustMI 2 2 2" xfId="11185"/>
    <cellStyle name="_Portfolio SPlan Base Case.xls Chart 3_Rebuttal Power Costs_Electric Rev Req Model (2009 GRC) Rebuttal REmoval of New  WH Solar AdjustMI 2 2 2_Sheet3" xfId="11186"/>
    <cellStyle name="_Portfolio SPlan Base Case.xls Chart 3_Rebuttal Power Costs_Electric Rev Req Model (2009 GRC) Rebuttal REmoval of New  WH Solar AdjustMI 2 2_Sheet3" xfId="11187"/>
    <cellStyle name="_Portfolio SPlan Base Case.xls Chart 3_Rebuttal Power Costs_Electric Rev Req Model (2009 GRC) Rebuttal REmoval of New  WH Solar AdjustMI 2 3" xfId="11188"/>
    <cellStyle name="_Portfolio SPlan Base Case.xls Chart 3_Rebuttal Power Costs_Electric Rev Req Model (2009 GRC) Rebuttal REmoval of New  WH Solar AdjustMI 2 3_Sheet3" xfId="11189"/>
    <cellStyle name="_Portfolio SPlan Base Case.xls Chart 3_Rebuttal Power Costs_Electric Rev Req Model (2009 GRC) Rebuttal REmoval of New  WH Solar AdjustMI 2_Sheet3" xfId="11190"/>
    <cellStyle name="_Portfolio SPlan Base Case.xls Chart 3_Rebuttal Power Costs_Electric Rev Req Model (2009 GRC) Rebuttal REmoval of New  WH Solar AdjustMI 3" xfId="11191"/>
    <cellStyle name="_Portfolio SPlan Base Case.xls Chart 3_Rebuttal Power Costs_Electric Rev Req Model (2009 GRC) Rebuttal REmoval of New  WH Solar AdjustMI 3 2" xfId="11192"/>
    <cellStyle name="_Portfolio SPlan Base Case.xls Chart 3_Rebuttal Power Costs_Electric Rev Req Model (2009 GRC) Rebuttal REmoval of New  WH Solar AdjustMI 3 2_Sheet3" xfId="11193"/>
    <cellStyle name="_Portfolio SPlan Base Case.xls Chart 3_Rebuttal Power Costs_Electric Rev Req Model (2009 GRC) Rebuttal REmoval of New  WH Solar AdjustMI 3_Sheet3" xfId="11194"/>
    <cellStyle name="_Portfolio SPlan Base Case.xls Chart 3_Rebuttal Power Costs_Electric Rev Req Model (2009 GRC) Rebuttal REmoval of New  WH Solar AdjustMI 4" xfId="11195"/>
    <cellStyle name="_Portfolio SPlan Base Case.xls Chart 3_Rebuttal Power Costs_Electric Rev Req Model (2009 GRC) Rebuttal REmoval of New  WH Solar AdjustMI 4_Sheet3" xfId="11196"/>
    <cellStyle name="_Portfolio SPlan Base Case.xls Chart 3_Rebuttal Power Costs_Electric Rev Req Model (2009 GRC) Rebuttal REmoval of New  WH Solar AdjustMI_DEM-WP(C) ENERG10C--ctn Mid-C_042010 2010GRC" xfId="11197"/>
    <cellStyle name="_Portfolio SPlan Base Case.xls Chart 3_Rebuttal Power Costs_Electric Rev Req Model (2009 GRC) Rebuttal REmoval of New  WH Solar AdjustMI_DEM-WP(C) ENERG10C--ctn Mid-C_042010 2010GRC 2" xfId="11198"/>
    <cellStyle name="_Portfolio SPlan Base Case.xls Chart 3_Rebuttal Power Costs_Electric Rev Req Model (2009 GRC) Rebuttal REmoval of New  WH Solar AdjustMI_DEM-WP(C) ENERG10C--ctn Mid-C_042010 2010GRC 2_Sheet3" xfId="11199"/>
    <cellStyle name="_Portfolio SPlan Base Case.xls Chart 3_Rebuttal Power Costs_Electric Rev Req Model (2009 GRC) Rebuttal REmoval of New  WH Solar AdjustMI_DEM-WP(C) ENERG10C--ctn Mid-C_042010 2010GRC_Sheet3" xfId="11200"/>
    <cellStyle name="_Portfolio SPlan Base Case.xls Chart 3_Rebuttal Power Costs_Electric Rev Req Model (2009 GRC) Rebuttal REmoval of New  WH Solar AdjustMI_Sheet3" xfId="11201"/>
    <cellStyle name="_Portfolio SPlan Base Case.xls Chart 3_Rebuttal Power Costs_Electric Rev Req Model (2009 GRC) Rebuttal_Sheet3" xfId="11202"/>
    <cellStyle name="_Portfolio SPlan Base Case.xls Chart 3_Rebuttal Power Costs_Electric Rev Req Model (2009 GRC) Revised 01-18-2010" xfId="11203"/>
    <cellStyle name="_Portfolio SPlan Base Case.xls Chart 3_Rebuttal Power Costs_Electric Rev Req Model (2009 GRC) Revised 01-18-2010 2" xfId="11204"/>
    <cellStyle name="_Portfolio SPlan Base Case.xls Chart 3_Rebuttal Power Costs_Electric Rev Req Model (2009 GRC) Revised 01-18-2010 2 2" xfId="11205"/>
    <cellStyle name="_Portfolio SPlan Base Case.xls Chart 3_Rebuttal Power Costs_Electric Rev Req Model (2009 GRC) Revised 01-18-2010 2 2 2" xfId="11206"/>
    <cellStyle name="_Portfolio SPlan Base Case.xls Chart 3_Rebuttal Power Costs_Electric Rev Req Model (2009 GRC) Revised 01-18-2010 2 2 2_Sheet3" xfId="11207"/>
    <cellStyle name="_Portfolio SPlan Base Case.xls Chart 3_Rebuttal Power Costs_Electric Rev Req Model (2009 GRC) Revised 01-18-2010 2 2_Sheet3" xfId="11208"/>
    <cellStyle name="_Portfolio SPlan Base Case.xls Chart 3_Rebuttal Power Costs_Electric Rev Req Model (2009 GRC) Revised 01-18-2010 2 3" xfId="11209"/>
    <cellStyle name="_Portfolio SPlan Base Case.xls Chart 3_Rebuttal Power Costs_Electric Rev Req Model (2009 GRC) Revised 01-18-2010 2 3_Sheet3" xfId="11210"/>
    <cellStyle name="_Portfolio SPlan Base Case.xls Chart 3_Rebuttal Power Costs_Electric Rev Req Model (2009 GRC) Revised 01-18-2010 2_Sheet3" xfId="11211"/>
    <cellStyle name="_Portfolio SPlan Base Case.xls Chart 3_Rebuttal Power Costs_Electric Rev Req Model (2009 GRC) Revised 01-18-2010 3" xfId="11212"/>
    <cellStyle name="_Portfolio SPlan Base Case.xls Chart 3_Rebuttal Power Costs_Electric Rev Req Model (2009 GRC) Revised 01-18-2010 3 2" xfId="11213"/>
    <cellStyle name="_Portfolio SPlan Base Case.xls Chart 3_Rebuttal Power Costs_Electric Rev Req Model (2009 GRC) Revised 01-18-2010 3 2_Sheet3" xfId="11214"/>
    <cellStyle name="_Portfolio SPlan Base Case.xls Chart 3_Rebuttal Power Costs_Electric Rev Req Model (2009 GRC) Revised 01-18-2010 3_Sheet3" xfId="11215"/>
    <cellStyle name="_Portfolio SPlan Base Case.xls Chart 3_Rebuttal Power Costs_Electric Rev Req Model (2009 GRC) Revised 01-18-2010 4" xfId="11216"/>
    <cellStyle name="_Portfolio SPlan Base Case.xls Chart 3_Rebuttal Power Costs_Electric Rev Req Model (2009 GRC) Revised 01-18-2010 4_Sheet3" xfId="11217"/>
    <cellStyle name="_Portfolio SPlan Base Case.xls Chart 3_Rebuttal Power Costs_Electric Rev Req Model (2009 GRC) Revised 01-18-2010_DEM-WP(C) ENERG10C--ctn Mid-C_042010 2010GRC" xfId="11218"/>
    <cellStyle name="_Portfolio SPlan Base Case.xls Chart 3_Rebuttal Power Costs_Electric Rev Req Model (2009 GRC) Revised 01-18-2010_DEM-WP(C) ENERG10C--ctn Mid-C_042010 2010GRC 2" xfId="11219"/>
    <cellStyle name="_Portfolio SPlan Base Case.xls Chart 3_Rebuttal Power Costs_Electric Rev Req Model (2009 GRC) Revised 01-18-2010_DEM-WP(C) ENERG10C--ctn Mid-C_042010 2010GRC 2_Sheet3" xfId="11220"/>
    <cellStyle name="_Portfolio SPlan Base Case.xls Chart 3_Rebuttal Power Costs_Electric Rev Req Model (2009 GRC) Revised 01-18-2010_DEM-WP(C) ENERG10C--ctn Mid-C_042010 2010GRC_Sheet3" xfId="11221"/>
    <cellStyle name="_Portfolio SPlan Base Case.xls Chart 3_Rebuttal Power Costs_Electric Rev Req Model (2009 GRC) Revised 01-18-2010_Sheet3" xfId="11222"/>
    <cellStyle name="_Portfolio SPlan Base Case.xls Chart 3_Rebuttal Power Costs_Final Order Electric EXHIBIT A-1" xfId="11223"/>
    <cellStyle name="_Portfolio SPlan Base Case.xls Chart 3_Rebuttal Power Costs_Final Order Electric EXHIBIT A-1 2" xfId="11224"/>
    <cellStyle name="_Portfolio SPlan Base Case.xls Chart 3_Rebuttal Power Costs_Final Order Electric EXHIBIT A-1 2 2" xfId="11225"/>
    <cellStyle name="_Portfolio SPlan Base Case.xls Chart 3_Rebuttal Power Costs_Final Order Electric EXHIBIT A-1 2 2_Sheet3" xfId="11226"/>
    <cellStyle name="_Portfolio SPlan Base Case.xls Chart 3_Rebuttal Power Costs_Final Order Electric EXHIBIT A-1 2_Sheet3" xfId="11227"/>
    <cellStyle name="_Portfolio SPlan Base Case.xls Chart 3_Rebuttal Power Costs_Final Order Electric EXHIBIT A-1 3" xfId="11228"/>
    <cellStyle name="_Portfolio SPlan Base Case.xls Chart 3_Rebuttal Power Costs_Final Order Electric EXHIBIT A-1 3_Sheet3" xfId="11229"/>
    <cellStyle name="_Portfolio SPlan Base Case.xls Chart 3_Rebuttal Power Costs_Final Order Electric EXHIBIT A-1_Sheet3" xfId="11230"/>
    <cellStyle name="_Portfolio SPlan Base Case.xls Chart 3_Rebuttal Power Costs_Sheet3" xfId="11231"/>
    <cellStyle name="_Portfolio SPlan Base Case.xls Chart 3_Sheet3" xfId="11232"/>
    <cellStyle name="_Portfolio SPlan Base Case.xls Chart 3_TENASKA REGULATORY ASSET" xfId="11233"/>
    <cellStyle name="_Portfolio SPlan Base Case.xls Chart 3_TENASKA REGULATORY ASSET 2" xfId="11234"/>
    <cellStyle name="_Portfolio SPlan Base Case.xls Chart 3_TENASKA REGULATORY ASSET 2 2" xfId="11235"/>
    <cellStyle name="_Portfolio SPlan Base Case.xls Chart 3_TENASKA REGULATORY ASSET 2 2_Sheet3" xfId="11236"/>
    <cellStyle name="_Portfolio SPlan Base Case.xls Chart 3_TENASKA REGULATORY ASSET 2_Sheet3" xfId="11237"/>
    <cellStyle name="_Portfolio SPlan Base Case.xls Chart 3_TENASKA REGULATORY ASSET 3" xfId="11238"/>
    <cellStyle name="_Portfolio SPlan Base Case.xls Chart 3_TENASKA REGULATORY ASSET 3_Sheet3" xfId="11239"/>
    <cellStyle name="_Portfolio SPlan Base Case.xls Chart 3_TENASKA REGULATORY ASSET_Sheet3" xfId="11240"/>
    <cellStyle name="_Power Cost Value Copy 11.30.05 gas 1.09.06 AURORA at 1.10.06" xfId="11241"/>
    <cellStyle name="_Power Cost Value Copy 11.30.05 gas 1.09.06 AURORA at 1.10.06 2" xfId="11242"/>
    <cellStyle name="_Power Cost Value Copy 11.30.05 gas 1.09.06 AURORA at 1.10.06 2 2" xfId="11243"/>
    <cellStyle name="_Power Cost Value Copy 11.30.05 gas 1.09.06 AURORA at 1.10.06 2 2 2" xfId="11244"/>
    <cellStyle name="_Power Cost Value Copy 11.30.05 gas 1.09.06 AURORA at 1.10.06 2 2 2 2" xfId="11245"/>
    <cellStyle name="_Power Cost Value Copy 11.30.05 gas 1.09.06 AURORA at 1.10.06 2 2 2 2_Sheet3" xfId="11246"/>
    <cellStyle name="_Power Cost Value Copy 11.30.05 gas 1.09.06 AURORA at 1.10.06 2 2 2_Sheet3" xfId="11247"/>
    <cellStyle name="_Power Cost Value Copy 11.30.05 gas 1.09.06 AURORA at 1.10.06 2 2 3" xfId="11248"/>
    <cellStyle name="_Power Cost Value Copy 11.30.05 gas 1.09.06 AURORA at 1.10.06 2 2 3_Sheet3" xfId="11249"/>
    <cellStyle name="_Power Cost Value Copy 11.30.05 gas 1.09.06 AURORA at 1.10.06 2 2_Sheet3" xfId="11250"/>
    <cellStyle name="_Power Cost Value Copy 11.30.05 gas 1.09.06 AURORA at 1.10.06 2 3" xfId="11251"/>
    <cellStyle name="_Power Cost Value Copy 11.30.05 gas 1.09.06 AURORA at 1.10.06 2 3 2" xfId="11252"/>
    <cellStyle name="_Power Cost Value Copy 11.30.05 gas 1.09.06 AURORA at 1.10.06 2 3 2_Sheet3" xfId="11253"/>
    <cellStyle name="_Power Cost Value Copy 11.30.05 gas 1.09.06 AURORA at 1.10.06 2 3_Sheet3" xfId="11254"/>
    <cellStyle name="_Power Cost Value Copy 11.30.05 gas 1.09.06 AURORA at 1.10.06 2 4" xfId="11255"/>
    <cellStyle name="_Power Cost Value Copy 11.30.05 gas 1.09.06 AURORA at 1.10.06 2 4_Sheet3" xfId="11256"/>
    <cellStyle name="_Power Cost Value Copy 11.30.05 gas 1.09.06 AURORA at 1.10.06 2_Sheet3" xfId="11257"/>
    <cellStyle name="_Power Cost Value Copy 11.30.05 gas 1.09.06 AURORA at 1.10.06 3" xfId="11258"/>
    <cellStyle name="_Power Cost Value Copy 11.30.05 gas 1.09.06 AURORA at 1.10.06 3 2" xfId="11259"/>
    <cellStyle name="_Power Cost Value Copy 11.30.05 gas 1.09.06 AURORA at 1.10.06 3 2 2" xfId="11260"/>
    <cellStyle name="_Power Cost Value Copy 11.30.05 gas 1.09.06 AURORA at 1.10.06 3 2 2_Sheet3" xfId="11261"/>
    <cellStyle name="_Power Cost Value Copy 11.30.05 gas 1.09.06 AURORA at 1.10.06 3 2_Sheet3" xfId="11262"/>
    <cellStyle name="_Power Cost Value Copy 11.30.05 gas 1.09.06 AURORA at 1.10.06 3 3" xfId="11263"/>
    <cellStyle name="_Power Cost Value Copy 11.30.05 gas 1.09.06 AURORA at 1.10.06 3 3_Sheet3" xfId="11264"/>
    <cellStyle name="_Power Cost Value Copy 11.30.05 gas 1.09.06 AURORA at 1.10.06 3_Sheet3" xfId="11265"/>
    <cellStyle name="_Power Cost Value Copy 11.30.05 gas 1.09.06 AURORA at 1.10.06 4" xfId="11266"/>
    <cellStyle name="_Power Cost Value Copy 11.30.05 gas 1.09.06 AURORA at 1.10.06 4 2" xfId="11267"/>
    <cellStyle name="_Power Cost Value Copy 11.30.05 gas 1.09.06 AURORA at 1.10.06 4 2 2" xfId="11268"/>
    <cellStyle name="_Power Cost Value Copy 11.30.05 gas 1.09.06 AURORA at 1.10.06 4 2 2_Sheet3" xfId="11269"/>
    <cellStyle name="_Power Cost Value Copy 11.30.05 gas 1.09.06 AURORA at 1.10.06 4 2_Sheet3" xfId="11270"/>
    <cellStyle name="_Power Cost Value Copy 11.30.05 gas 1.09.06 AURORA at 1.10.06 4 3" xfId="11271"/>
    <cellStyle name="_Power Cost Value Copy 11.30.05 gas 1.09.06 AURORA at 1.10.06 4 3_Sheet3" xfId="11272"/>
    <cellStyle name="_Power Cost Value Copy 11.30.05 gas 1.09.06 AURORA at 1.10.06 4_Sheet3" xfId="11273"/>
    <cellStyle name="_Power Cost Value Copy 11.30.05 gas 1.09.06 AURORA at 1.10.06 5" xfId="11274"/>
    <cellStyle name="_Power Cost Value Copy 11.30.05 gas 1.09.06 AURORA at 1.10.06 5 2" xfId="11275"/>
    <cellStyle name="_Power Cost Value Copy 11.30.05 gas 1.09.06 AURORA at 1.10.06 5 2_Sheet3" xfId="11276"/>
    <cellStyle name="_Power Cost Value Copy 11.30.05 gas 1.09.06 AURORA at 1.10.06 5_Sheet3" xfId="11277"/>
    <cellStyle name="_Power Cost Value Copy 11.30.05 gas 1.09.06 AURORA at 1.10.06 6" xfId="11278"/>
    <cellStyle name="_Power Cost Value Copy 11.30.05 gas 1.09.06 AURORA at 1.10.06 6 2" xfId="11279"/>
    <cellStyle name="_Power Cost Value Copy 11.30.05 gas 1.09.06 AURORA at 1.10.06 6 2 2" xfId="11280"/>
    <cellStyle name="_Power Cost Value Copy 11.30.05 gas 1.09.06 AURORA at 1.10.06 6 2 2_Sheet3" xfId="11281"/>
    <cellStyle name="_Power Cost Value Copy 11.30.05 gas 1.09.06 AURORA at 1.10.06 6 2_Sheet3" xfId="11282"/>
    <cellStyle name="_Power Cost Value Copy 11.30.05 gas 1.09.06 AURORA at 1.10.06 6 3" xfId="11283"/>
    <cellStyle name="_Power Cost Value Copy 11.30.05 gas 1.09.06 AURORA at 1.10.06 6 3_Sheet3" xfId="11284"/>
    <cellStyle name="_Power Cost Value Copy 11.30.05 gas 1.09.06 AURORA at 1.10.06 6_Sheet3" xfId="11285"/>
    <cellStyle name="_Power Cost Value Copy 11.30.05 gas 1.09.06 AURORA at 1.10.06 7" xfId="11286"/>
    <cellStyle name="_Power Cost Value Copy 11.30.05 gas 1.09.06 AURORA at 1.10.06 7 2" xfId="11287"/>
    <cellStyle name="_Power Cost Value Copy 11.30.05 gas 1.09.06 AURORA at 1.10.06 7 2 2" xfId="11288"/>
    <cellStyle name="_Power Cost Value Copy 11.30.05 gas 1.09.06 AURORA at 1.10.06 7 2 2_Sheet3" xfId="11289"/>
    <cellStyle name="_Power Cost Value Copy 11.30.05 gas 1.09.06 AURORA at 1.10.06 7 2_Sheet3" xfId="11290"/>
    <cellStyle name="_Power Cost Value Copy 11.30.05 gas 1.09.06 AURORA at 1.10.06 7 3" xfId="11291"/>
    <cellStyle name="_Power Cost Value Copy 11.30.05 gas 1.09.06 AURORA at 1.10.06 7 3_Sheet3" xfId="11292"/>
    <cellStyle name="_Power Cost Value Copy 11.30.05 gas 1.09.06 AURORA at 1.10.06 7_Sheet3" xfId="11293"/>
    <cellStyle name="_Power Cost Value Copy 11.30.05 gas 1.09.06 AURORA at 1.10.06 8" xfId="11294"/>
    <cellStyle name="_Power Cost Value Copy 11.30.05 gas 1.09.06 AURORA at 1.10.06 8_Sheet3" xfId="11295"/>
    <cellStyle name="_Power Cost Value Copy 11.30.05 gas 1.09.06 AURORA at 1.10.06_04 07E Wild Horse Wind Expansion (C) (2)" xfId="11296"/>
    <cellStyle name="_Power Cost Value Copy 11.30.05 gas 1.09.06 AURORA at 1.10.06_04 07E Wild Horse Wind Expansion (C) (2) 2" xfId="11297"/>
    <cellStyle name="_Power Cost Value Copy 11.30.05 gas 1.09.06 AURORA at 1.10.06_04 07E Wild Horse Wind Expansion (C) (2) 2 2" xfId="11298"/>
    <cellStyle name="_Power Cost Value Copy 11.30.05 gas 1.09.06 AURORA at 1.10.06_04 07E Wild Horse Wind Expansion (C) (2) 2 2 2" xfId="11299"/>
    <cellStyle name="_Power Cost Value Copy 11.30.05 gas 1.09.06 AURORA at 1.10.06_04 07E Wild Horse Wind Expansion (C) (2) 2 2 2_Sheet3" xfId="11300"/>
    <cellStyle name="_Power Cost Value Copy 11.30.05 gas 1.09.06 AURORA at 1.10.06_04 07E Wild Horse Wind Expansion (C) (2) 2 2_Sheet3" xfId="11301"/>
    <cellStyle name="_Power Cost Value Copy 11.30.05 gas 1.09.06 AURORA at 1.10.06_04 07E Wild Horse Wind Expansion (C) (2) 2 3" xfId="11302"/>
    <cellStyle name="_Power Cost Value Copy 11.30.05 gas 1.09.06 AURORA at 1.10.06_04 07E Wild Horse Wind Expansion (C) (2) 2 3_Sheet3" xfId="11303"/>
    <cellStyle name="_Power Cost Value Copy 11.30.05 gas 1.09.06 AURORA at 1.10.06_04 07E Wild Horse Wind Expansion (C) (2) 2_Sheet3" xfId="11304"/>
    <cellStyle name="_Power Cost Value Copy 11.30.05 gas 1.09.06 AURORA at 1.10.06_04 07E Wild Horse Wind Expansion (C) (2) 3" xfId="11305"/>
    <cellStyle name="_Power Cost Value Copy 11.30.05 gas 1.09.06 AURORA at 1.10.06_04 07E Wild Horse Wind Expansion (C) (2) 3 2" xfId="11306"/>
    <cellStyle name="_Power Cost Value Copy 11.30.05 gas 1.09.06 AURORA at 1.10.06_04 07E Wild Horse Wind Expansion (C) (2) 3 2_Sheet3" xfId="11307"/>
    <cellStyle name="_Power Cost Value Copy 11.30.05 gas 1.09.06 AURORA at 1.10.06_04 07E Wild Horse Wind Expansion (C) (2) 3_Sheet3" xfId="11308"/>
    <cellStyle name="_Power Cost Value Copy 11.30.05 gas 1.09.06 AURORA at 1.10.06_04 07E Wild Horse Wind Expansion (C) (2) 4" xfId="11309"/>
    <cellStyle name="_Power Cost Value Copy 11.30.05 gas 1.09.06 AURORA at 1.10.06_04 07E Wild Horse Wind Expansion (C) (2) 4_Sheet3" xfId="11310"/>
    <cellStyle name="_Power Cost Value Copy 11.30.05 gas 1.09.06 AURORA at 1.10.06_04 07E Wild Horse Wind Expansion (C) (2)_Adj Bench DR 3 for Initial Briefs (Electric)" xfId="11311"/>
    <cellStyle name="_Power Cost Value Copy 11.30.05 gas 1.09.06 AURORA at 1.10.06_04 07E Wild Horse Wind Expansion (C) (2)_Adj Bench DR 3 for Initial Briefs (Electric) 2" xfId="11312"/>
    <cellStyle name="_Power Cost Value Copy 11.30.05 gas 1.09.06 AURORA at 1.10.06_04 07E Wild Horse Wind Expansion (C) (2)_Adj Bench DR 3 for Initial Briefs (Electric) 2 2" xfId="11313"/>
    <cellStyle name="_Power Cost Value Copy 11.30.05 gas 1.09.06 AURORA at 1.10.06_04 07E Wild Horse Wind Expansion (C) (2)_Adj Bench DR 3 for Initial Briefs (Electric) 2 2 2" xfId="11314"/>
    <cellStyle name="_Power Cost Value Copy 11.30.05 gas 1.09.06 AURORA at 1.10.06_04 07E Wild Horse Wind Expansion (C) (2)_Adj Bench DR 3 for Initial Briefs (Electric) 2 2 2_Sheet3" xfId="11315"/>
    <cellStyle name="_Power Cost Value Copy 11.30.05 gas 1.09.06 AURORA at 1.10.06_04 07E Wild Horse Wind Expansion (C) (2)_Adj Bench DR 3 for Initial Briefs (Electric) 2 2_Sheet3" xfId="11316"/>
    <cellStyle name="_Power Cost Value Copy 11.30.05 gas 1.09.06 AURORA at 1.10.06_04 07E Wild Horse Wind Expansion (C) (2)_Adj Bench DR 3 for Initial Briefs (Electric) 2 3" xfId="11317"/>
    <cellStyle name="_Power Cost Value Copy 11.30.05 gas 1.09.06 AURORA at 1.10.06_04 07E Wild Horse Wind Expansion (C) (2)_Adj Bench DR 3 for Initial Briefs (Electric) 2 3_Sheet3" xfId="11318"/>
    <cellStyle name="_Power Cost Value Copy 11.30.05 gas 1.09.06 AURORA at 1.10.06_04 07E Wild Horse Wind Expansion (C) (2)_Adj Bench DR 3 for Initial Briefs (Electric) 2_Sheet3" xfId="11319"/>
    <cellStyle name="_Power Cost Value Copy 11.30.05 gas 1.09.06 AURORA at 1.10.06_04 07E Wild Horse Wind Expansion (C) (2)_Adj Bench DR 3 for Initial Briefs (Electric) 3" xfId="11320"/>
    <cellStyle name="_Power Cost Value Copy 11.30.05 gas 1.09.06 AURORA at 1.10.06_04 07E Wild Horse Wind Expansion (C) (2)_Adj Bench DR 3 for Initial Briefs (Electric) 3 2" xfId="11321"/>
    <cellStyle name="_Power Cost Value Copy 11.30.05 gas 1.09.06 AURORA at 1.10.06_04 07E Wild Horse Wind Expansion (C) (2)_Adj Bench DR 3 for Initial Briefs (Electric) 3 2_Sheet3" xfId="11322"/>
    <cellStyle name="_Power Cost Value Copy 11.30.05 gas 1.09.06 AURORA at 1.10.06_04 07E Wild Horse Wind Expansion (C) (2)_Adj Bench DR 3 for Initial Briefs (Electric) 3_Sheet3" xfId="11323"/>
    <cellStyle name="_Power Cost Value Copy 11.30.05 gas 1.09.06 AURORA at 1.10.06_04 07E Wild Horse Wind Expansion (C) (2)_Adj Bench DR 3 for Initial Briefs (Electric) 4" xfId="11324"/>
    <cellStyle name="_Power Cost Value Copy 11.30.05 gas 1.09.06 AURORA at 1.10.06_04 07E Wild Horse Wind Expansion (C) (2)_Adj Bench DR 3 for Initial Briefs (Electric) 4_Sheet3" xfId="11325"/>
    <cellStyle name="_Power Cost Value Copy 11.30.05 gas 1.09.06 AURORA at 1.10.06_04 07E Wild Horse Wind Expansion (C) (2)_Adj Bench DR 3 for Initial Briefs (Electric)_DEM-WP(C) ENERG10C--ctn Mid-C_042010 2010GRC" xfId="11326"/>
    <cellStyle name="_Power Cost Value Copy 11.30.05 gas 1.09.06 AURORA at 1.10.06_04 07E Wild Horse Wind Expansion (C) (2)_Adj Bench DR 3 for Initial Briefs (Electric)_DEM-WP(C) ENERG10C--ctn Mid-C_042010 2010GRC 2" xfId="11327"/>
    <cellStyle name="_Power Cost Value Copy 11.30.05 gas 1.09.06 AURORA at 1.10.06_04 07E Wild Horse Wind Expansion (C) (2)_Adj Bench DR 3 for Initial Briefs (Electric)_DEM-WP(C) ENERG10C--ctn Mid-C_042010 2010GRC 2_Sheet3" xfId="11328"/>
    <cellStyle name="_Power Cost Value Copy 11.30.05 gas 1.09.06 AURORA at 1.10.06_04 07E Wild Horse Wind Expansion (C) (2)_Adj Bench DR 3 for Initial Briefs (Electric)_DEM-WP(C) ENERG10C--ctn Mid-C_042010 2010GRC_Sheet3" xfId="11329"/>
    <cellStyle name="_Power Cost Value Copy 11.30.05 gas 1.09.06 AURORA at 1.10.06_04 07E Wild Horse Wind Expansion (C) (2)_Adj Bench DR 3 for Initial Briefs (Electric)_Sheet3" xfId="11330"/>
    <cellStyle name="_Power Cost Value Copy 11.30.05 gas 1.09.06 AURORA at 1.10.06_04 07E Wild Horse Wind Expansion (C) (2)_Book1" xfId="11331"/>
    <cellStyle name="_Power Cost Value Copy 11.30.05 gas 1.09.06 AURORA at 1.10.06_04 07E Wild Horse Wind Expansion (C) (2)_Book1 2" xfId="11332"/>
    <cellStyle name="_Power Cost Value Copy 11.30.05 gas 1.09.06 AURORA at 1.10.06_04 07E Wild Horse Wind Expansion (C) (2)_Book1 2_Sheet3" xfId="11333"/>
    <cellStyle name="_Power Cost Value Copy 11.30.05 gas 1.09.06 AURORA at 1.10.06_04 07E Wild Horse Wind Expansion (C) (2)_Book1_Sheet3" xfId="11334"/>
    <cellStyle name="_Power Cost Value Copy 11.30.05 gas 1.09.06 AURORA at 1.10.06_04 07E Wild Horse Wind Expansion (C) (2)_DEM-WP(C) ENERG10C--ctn Mid-C_042010 2010GRC" xfId="11335"/>
    <cellStyle name="_Power Cost Value Copy 11.30.05 gas 1.09.06 AURORA at 1.10.06_04 07E Wild Horse Wind Expansion (C) (2)_DEM-WP(C) ENERG10C--ctn Mid-C_042010 2010GRC 2" xfId="11336"/>
    <cellStyle name="_Power Cost Value Copy 11.30.05 gas 1.09.06 AURORA at 1.10.06_04 07E Wild Horse Wind Expansion (C) (2)_DEM-WP(C) ENERG10C--ctn Mid-C_042010 2010GRC 2_Sheet3" xfId="11337"/>
    <cellStyle name="_Power Cost Value Copy 11.30.05 gas 1.09.06 AURORA at 1.10.06_04 07E Wild Horse Wind Expansion (C) (2)_DEM-WP(C) ENERG10C--ctn Mid-C_042010 2010GRC_Sheet3" xfId="11338"/>
    <cellStyle name="_Power Cost Value Copy 11.30.05 gas 1.09.06 AURORA at 1.10.06_04 07E Wild Horse Wind Expansion (C) (2)_Electric Rev Req Model (2009 GRC) " xfId="11339"/>
    <cellStyle name="_Power Cost Value Copy 11.30.05 gas 1.09.06 AURORA at 1.10.06_04 07E Wild Horse Wind Expansion (C) (2)_Electric Rev Req Model (2009 GRC)  2" xfId="11340"/>
    <cellStyle name="_Power Cost Value Copy 11.30.05 gas 1.09.06 AURORA at 1.10.06_04 07E Wild Horse Wind Expansion (C) (2)_Electric Rev Req Model (2009 GRC)  2 2" xfId="11341"/>
    <cellStyle name="_Power Cost Value Copy 11.30.05 gas 1.09.06 AURORA at 1.10.06_04 07E Wild Horse Wind Expansion (C) (2)_Electric Rev Req Model (2009 GRC)  2 2 2" xfId="11342"/>
    <cellStyle name="_Power Cost Value Copy 11.30.05 gas 1.09.06 AURORA at 1.10.06_04 07E Wild Horse Wind Expansion (C) (2)_Electric Rev Req Model (2009 GRC)  2 2 2_Sheet3" xfId="11343"/>
    <cellStyle name="_Power Cost Value Copy 11.30.05 gas 1.09.06 AURORA at 1.10.06_04 07E Wild Horse Wind Expansion (C) (2)_Electric Rev Req Model (2009 GRC)  2 2_Sheet3" xfId="11344"/>
    <cellStyle name="_Power Cost Value Copy 11.30.05 gas 1.09.06 AURORA at 1.10.06_04 07E Wild Horse Wind Expansion (C) (2)_Electric Rev Req Model (2009 GRC)  2 3" xfId="11345"/>
    <cellStyle name="_Power Cost Value Copy 11.30.05 gas 1.09.06 AURORA at 1.10.06_04 07E Wild Horse Wind Expansion (C) (2)_Electric Rev Req Model (2009 GRC)  2 3_Sheet3" xfId="11346"/>
    <cellStyle name="_Power Cost Value Copy 11.30.05 gas 1.09.06 AURORA at 1.10.06_04 07E Wild Horse Wind Expansion (C) (2)_Electric Rev Req Model (2009 GRC)  2_Sheet3" xfId="11347"/>
    <cellStyle name="_Power Cost Value Copy 11.30.05 gas 1.09.06 AURORA at 1.10.06_04 07E Wild Horse Wind Expansion (C) (2)_Electric Rev Req Model (2009 GRC)  3" xfId="11348"/>
    <cellStyle name="_Power Cost Value Copy 11.30.05 gas 1.09.06 AURORA at 1.10.06_04 07E Wild Horse Wind Expansion (C) (2)_Electric Rev Req Model (2009 GRC)  3 2" xfId="11349"/>
    <cellStyle name="_Power Cost Value Copy 11.30.05 gas 1.09.06 AURORA at 1.10.06_04 07E Wild Horse Wind Expansion (C) (2)_Electric Rev Req Model (2009 GRC)  3 2_Sheet3" xfId="11350"/>
    <cellStyle name="_Power Cost Value Copy 11.30.05 gas 1.09.06 AURORA at 1.10.06_04 07E Wild Horse Wind Expansion (C) (2)_Electric Rev Req Model (2009 GRC)  3_Sheet3" xfId="11351"/>
    <cellStyle name="_Power Cost Value Copy 11.30.05 gas 1.09.06 AURORA at 1.10.06_04 07E Wild Horse Wind Expansion (C) (2)_Electric Rev Req Model (2009 GRC)  4" xfId="11352"/>
    <cellStyle name="_Power Cost Value Copy 11.30.05 gas 1.09.06 AURORA at 1.10.06_04 07E Wild Horse Wind Expansion (C) (2)_Electric Rev Req Model (2009 GRC)  4_Sheet3" xfId="11353"/>
    <cellStyle name="_Power Cost Value Copy 11.30.05 gas 1.09.06 AURORA at 1.10.06_04 07E Wild Horse Wind Expansion (C) (2)_Electric Rev Req Model (2009 GRC) _DEM-WP(C) ENERG10C--ctn Mid-C_042010 2010GRC" xfId="11354"/>
    <cellStyle name="_Power Cost Value Copy 11.30.05 gas 1.09.06 AURORA at 1.10.06_04 07E Wild Horse Wind Expansion (C) (2)_Electric Rev Req Model (2009 GRC) _DEM-WP(C) ENERG10C--ctn Mid-C_042010 2010GRC 2" xfId="11355"/>
    <cellStyle name="_Power Cost Value Copy 11.30.05 gas 1.09.06 AURORA at 1.10.06_04 07E Wild Horse Wind Expansion (C) (2)_Electric Rev Req Model (2009 GRC) _DEM-WP(C) ENERG10C--ctn Mid-C_042010 2010GRC 2_Sheet3" xfId="11356"/>
    <cellStyle name="_Power Cost Value Copy 11.30.05 gas 1.09.06 AURORA at 1.10.06_04 07E Wild Horse Wind Expansion (C) (2)_Electric Rev Req Model (2009 GRC) _DEM-WP(C) ENERG10C--ctn Mid-C_042010 2010GRC_Sheet3" xfId="11357"/>
    <cellStyle name="_Power Cost Value Copy 11.30.05 gas 1.09.06 AURORA at 1.10.06_04 07E Wild Horse Wind Expansion (C) (2)_Electric Rev Req Model (2009 GRC) _Sheet3" xfId="11358"/>
    <cellStyle name="_Power Cost Value Copy 11.30.05 gas 1.09.06 AURORA at 1.10.06_04 07E Wild Horse Wind Expansion (C) (2)_Electric Rev Req Model (2009 GRC) Rebuttal" xfId="11359"/>
    <cellStyle name="_Power Cost Value Copy 11.30.05 gas 1.09.06 AURORA at 1.10.06_04 07E Wild Horse Wind Expansion (C) (2)_Electric Rev Req Model (2009 GRC) Rebuttal 2" xfId="11360"/>
    <cellStyle name="_Power Cost Value Copy 11.30.05 gas 1.09.06 AURORA at 1.10.06_04 07E Wild Horse Wind Expansion (C) (2)_Electric Rev Req Model (2009 GRC) Rebuttal 2 2" xfId="11361"/>
    <cellStyle name="_Power Cost Value Copy 11.30.05 gas 1.09.06 AURORA at 1.10.06_04 07E Wild Horse Wind Expansion (C) (2)_Electric Rev Req Model (2009 GRC) Rebuttal 2 2_Sheet3" xfId="11362"/>
    <cellStyle name="_Power Cost Value Copy 11.30.05 gas 1.09.06 AURORA at 1.10.06_04 07E Wild Horse Wind Expansion (C) (2)_Electric Rev Req Model (2009 GRC) Rebuttal 2_Sheet3" xfId="11363"/>
    <cellStyle name="_Power Cost Value Copy 11.30.05 gas 1.09.06 AURORA at 1.10.06_04 07E Wild Horse Wind Expansion (C) (2)_Electric Rev Req Model (2009 GRC) Rebuttal 3" xfId="11364"/>
    <cellStyle name="_Power Cost Value Copy 11.30.05 gas 1.09.06 AURORA at 1.10.06_04 07E Wild Horse Wind Expansion (C) (2)_Electric Rev Req Model (2009 GRC) Rebuttal 3_Sheet3" xfId="11365"/>
    <cellStyle name="_Power Cost Value Copy 11.30.05 gas 1.09.06 AURORA at 1.10.06_04 07E Wild Horse Wind Expansion (C) (2)_Electric Rev Req Model (2009 GRC) Rebuttal REmoval of New  WH Solar AdjustMI" xfId="11366"/>
    <cellStyle name="_Power Cost Value Copy 11.30.05 gas 1.09.06 AURORA at 1.10.06_04 07E Wild Horse Wind Expansion (C) (2)_Electric Rev Req Model (2009 GRC) Rebuttal REmoval of New  WH Solar AdjustMI 2" xfId="11367"/>
    <cellStyle name="_Power Cost Value Copy 11.30.05 gas 1.09.06 AURORA at 1.10.06_04 07E Wild Horse Wind Expansion (C) (2)_Electric Rev Req Model (2009 GRC) Rebuttal REmoval of New  WH Solar AdjustMI 2 2" xfId="11368"/>
    <cellStyle name="_Power Cost Value Copy 11.30.05 gas 1.09.06 AURORA at 1.10.06_04 07E Wild Horse Wind Expansion (C) (2)_Electric Rev Req Model (2009 GRC) Rebuttal REmoval of New  WH Solar AdjustMI 2 2_Sheet3" xfId="11369"/>
    <cellStyle name="_Power Cost Value Copy 11.30.05 gas 1.09.06 AURORA at 1.10.06_04 07E Wild Horse Wind Expansion (C) (2)_Electric Rev Req Model (2009 GRC) Rebuttal REmoval of New  WH Solar AdjustMI 2_Sheet3" xfId="11370"/>
    <cellStyle name="_Power Cost Value Copy 11.30.05 gas 1.09.06 AURORA at 1.10.06_04 07E Wild Horse Wind Expansion (C) (2)_Electric Rev Req Model (2009 GRC) Rebuttal REmoval of New  WH Solar AdjustMI 3" xfId="11371"/>
    <cellStyle name="_Power Cost Value Copy 11.30.05 gas 1.09.06 AURORA at 1.10.06_04 07E Wild Horse Wind Expansion (C) (2)_Electric Rev Req Model (2009 GRC) Rebuttal REmoval of New  WH Solar AdjustMI 3 2" xfId="11372"/>
    <cellStyle name="_Power Cost Value Copy 11.30.05 gas 1.09.06 AURORA at 1.10.06_04 07E Wild Horse Wind Expansion (C) (2)_Electric Rev Req Model (2009 GRC) Rebuttal REmoval of New  WH Solar AdjustMI 3 2_Sheet3" xfId="11373"/>
    <cellStyle name="_Power Cost Value Copy 11.30.05 gas 1.09.06 AURORA at 1.10.06_04 07E Wild Horse Wind Expansion (C) (2)_Electric Rev Req Model (2009 GRC) Rebuttal REmoval of New  WH Solar AdjustMI 3_Sheet3" xfId="11374"/>
    <cellStyle name="_Power Cost Value Copy 11.30.05 gas 1.09.06 AURORA at 1.10.06_04 07E Wild Horse Wind Expansion (C) (2)_Electric Rev Req Model (2009 GRC) Rebuttal REmoval of New  WH Solar AdjustMI 4" xfId="11375"/>
    <cellStyle name="_Power Cost Value Copy 11.30.05 gas 1.09.06 AURORA at 1.10.06_04 07E Wild Horse Wind Expansion (C) (2)_Electric Rev Req Model (2009 GRC) Rebuttal REmoval of New  WH Solar AdjustMI 4_Sheet3" xfId="11376"/>
    <cellStyle name="_Power Cost Value Copy 11.30.05 gas 1.09.06 AURORA at 1.10.06_04 07E Wild Horse Wind Expansion (C) (2)_Electric Rev Req Model (2009 GRC) Rebuttal REmoval of New  WH Solar AdjustMI_DEM-WP(C) ENERG10C--ctn Mid-C_042010 2010GRC" xfId="11377"/>
    <cellStyle name="_Power Cost Value Copy 11.30.05 gas 1.09.06 AURORA at 1.10.06_04 07E Wild Horse Wind Expansion (C) (2)_Electric Rev Req Model (2009 GRC) Rebuttal REmoval of New  WH Solar AdjustMI_DEM-WP(C) ENERG10C--ctn Mid-C_042010 2010GRC 2" xfId="11378"/>
    <cellStyle name="_Power Cost Value Copy 11.30.05 gas 1.09.06 AURORA at 1.10.06_04 07E Wild Horse Wind Expansion (C) (2)_Electric Rev Req Model (2009 GRC) Rebuttal REmoval of New  WH Solar AdjustMI_DEM-WP(C) ENERG10C--ctn Mid-C_042010 2010GRC 2_Sheet3" xfId="11379"/>
    <cellStyle name="_Power Cost Value Copy 11.30.05 gas 1.09.06 AURORA at 1.10.06_04 07E Wild Horse Wind Expansion (C) (2)_Electric Rev Req Model (2009 GRC) Rebuttal REmoval of New  WH Solar AdjustMI_DEM-WP(C) ENERG10C--ctn Mid-C_042010 2010GRC_Sheet3" xfId="11380"/>
    <cellStyle name="_Power Cost Value Copy 11.30.05 gas 1.09.06 AURORA at 1.10.06_04 07E Wild Horse Wind Expansion (C) (2)_Electric Rev Req Model (2009 GRC) Rebuttal REmoval of New  WH Solar AdjustMI_Sheet3" xfId="11381"/>
    <cellStyle name="_Power Cost Value Copy 11.30.05 gas 1.09.06 AURORA at 1.10.06_04 07E Wild Horse Wind Expansion (C) (2)_Electric Rev Req Model (2009 GRC) Rebuttal_Sheet3" xfId="11382"/>
    <cellStyle name="_Power Cost Value Copy 11.30.05 gas 1.09.06 AURORA at 1.10.06_04 07E Wild Horse Wind Expansion (C) (2)_Electric Rev Req Model (2009 GRC) Revised 01-18-2010" xfId="11383"/>
    <cellStyle name="_Power Cost Value Copy 11.30.05 gas 1.09.06 AURORA at 1.10.06_04 07E Wild Horse Wind Expansion (C) (2)_Electric Rev Req Model (2009 GRC) Revised 01-18-2010 2" xfId="11384"/>
    <cellStyle name="_Power Cost Value Copy 11.30.05 gas 1.09.06 AURORA at 1.10.06_04 07E Wild Horse Wind Expansion (C) (2)_Electric Rev Req Model (2009 GRC) Revised 01-18-2010 2 2" xfId="11385"/>
    <cellStyle name="_Power Cost Value Copy 11.30.05 gas 1.09.06 AURORA at 1.10.06_04 07E Wild Horse Wind Expansion (C) (2)_Electric Rev Req Model (2009 GRC) Revised 01-18-2010 2 2_Sheet3" xfId="11386"/>
    <cellStyle name="_Power Cost Value Copy 11.30.05 gas 1.09.06 AURORA at 1.10.06_04 07E Wild Horse Wind Expansion (C) (2)_Electric Rev Req Model (2009 GRC) Revised 01-18-2010 2_Sheet3" xfId="11387"/>
    <cellStyle name="_Power Cost Value Copy 11.30.05 gas 1.09.06 AURORA at 1.10.06_04 07E Wild Horse Wind Expansion (C) (2)_Electric Rev Req Model (2009 GRC) Revised 01-18-2010 3" xfId="11388"/>
    <cellStyle name="_Power Cost Value Copy 11.30.05 gas 1.09.06 AURORA at 1.10.06_04 07E Wild Horse Wind Expansion (C) (2)_Electric Rev Req Model (2009 GRC) Revised 01-18-2010 3 2" xfId="11389"/>
    <cellStyle name="_Power Cost Value Copy 11.30.05 gas 1.09.06 AURORA at 1.10.06_04 07E Wild Horse Wind Expansion (C) (2)_Electric Rev Req Model (2009 GRC) Revised 01-18-2010 3 2_Sheet3" xfId="11390"/>
    <cellStyle name="_Power Cost Value Copy 11.30.05 gas 1.09.06 AURORA at 1.10.06_04 07E Wild Horse Wind Expansion (C) (2)_Electric Rev Req Model (2009 GRC) Revised 01-18-2010 3_Sheet3" xfId="11391"/>
    <cellStyle name="_Power Cost Value Copy 11.30.05 gas 1.09.06 AURORA at 1.10.06_04 07E Wild Horse Wind Expansion (C) (2)_Electric Rev Req Model (2009 GRC) Revised 01-18-2010 4" xfId="11392"/>
    <cellStyle name="_Power Cost Value Copy 11.30.05 gas 1.09.06 AURORA at 1.10.06_04 07E Wild Horse Wind Expansion (C) (2)_Electric Rev Req Model (2009 GRC) Revised 01-18-2010 4_Sheet3" xfId="11393"/>
    <cellStyle name="_Power Cost Value Copy 11.30.05 gas 1.09.06 AURORA at 1.10.06_04 07E Wild Horse Wind Expansion (C) (2)_Electric Rev Req Model (2009 GRC) Revised 01-18-2010_DEM-WP(C) ENERG10C--ctn Mid-C_042010 2010GRC" xfId="11394"/>
    <cellStyle name="_Power Cost Value Copy 11.30.05 gas 1.09.06 AURORA at 1.10.06_04 07E Wild Horse Wind Expansion (C) (2)_Electric Rev Req Model (2009 GRC) Revised 01-18-2010_DEM-WP(C) ENERG10C--ctn Mid-C_042010 2010GRC 2" xfId="11395"/>
    <cellStyle name="_Power Cost Value Copy 11.30.05 gas 1.09.06 AURORA at 1.10.06_04 07E Wild Horse Wind Expansion (C) (2)_Electric Rev Req Model (2009 GRC) Revised 01-18-2010_DEM-WP(C) ENERG10C--ctn Mid-C_042010 2010GRC 2_Sheet3" xfId="11396"/>
    <cellStyle name="_Power Cost Value Copy 11.30.05 gas 1.09.06 AURORA at 1.10.06_04 07E Wild Horse Wind Expansion (C) (2)_Electric Rev Req Model (2009 GRC) Revised 01-18-2010_DEM-WP(C) ENERG10C--ctn Mid-C_042010 2010GRC_Sheet3" xfId="11397"/>
    <cellStyle name="_Power Cost Value Copy 11.30.05 gas 1.09.06 AURORA at 1.10.06_04 07E Wild Horse Wind Expansion (C) (2)_Electric Rev Req Model (2009 GRC) Revised 01-18-2010_Sheet3" xfId="11398"/>
    <cellStyle name="_Power Cost Value Copy 11.30.05 gas 1.09.06 AURORA at 1.10.06_04 07E Wild Horse Wind Expansion (C) (2)_Electric Rev Req Model (2010 GRC)" xfId="11399"/>
    <cellStyle name="_Power Cost Value Copy 11.30.05 gas 1.09.06 AURORA at 1.10.06_04 07E Wild Horse Wind Expansion (C) (2)_Electric Rev Req Model (2010 GRC) 2" xfId="11400"/>
    <cellStyle name="_Power Cost Value Copy 11.30.05 gas 1.09.06 AURORA at 1.10.06_04 07E Wild Horse Wind Expansion (C) (2)_Electric Rev Req Model (2010 GRC) 2_Sheet3" xfId="11401"/>
    <cellStyle name="_Power Cost Value Copy 11.30.05 gas 1.09.06 AURORA at 1.10.06_04 07E Wild Horse Wind Expansion (C) (2)_Electric Rev Req Model (2010 GRC) SF" xfId="11402"/>
    <cellStyle name="_Power Cost Value Copy 11.30.05 gas 1.09.06 AURORA at 1.10.06_04 07E Wild Horse Wind Expansion (C) (2)_Electric Rev Req Model (2010 GRC) SF 2" xfId="11403"/>
    <cellStyle name="_Power Cost Value Copy 11.30.05 gas 1.09.06 AURORA at 1.10.06_04 07E Wild Horse Wind Expansion (C) (2)_Electric Rev Req Model (2010 GRC) SF 2_Sheet3" xfId="11404"/>
    <cellStyle name="_Power Cost Value Copy 11.30.05 gas 1.09.06 AURORA at 1.10.06_04 07E Wild Horse Wind Expansion (C) (2)_Electric Rev Req Model (2010 GRC) SF_Sheet3" xfId="11405"/>
    <cellStyle name="_Power Cost Value Copy 11.30.05 gas 1.09.06 AURORA at 1.10.06_04 07E Wild Horse Wind Expansion (C) (2)_Electric Rev Req Model (2010 GRC)_Sheet3" xfId="11406"/>
    <cellStyle name="_Power Cost Value Copy 11.30.05 gas 1.09.06 AURORA at 1.10.06_04 07E Wild Horse Wind Expansion (C) (2)_Final Order Electric EXHIBIT A-1" xfId="11407"/>
    <cellStyle name="_Power Cost Value Copy 11.30.05 gas 1.09.06 AURORA at 1.10.06_04 07E Wild Horse Wind Expansion (C) (2)_Final Order Electric EXHIBIT A-1 2" xfId="11408"/>
    <cellStyle name="_Power Cost Value Copy 11.30.05 gas 1.09.06 AURORA at 1.10.06_04 07E Wild Horse Wind Expansion (C) (2)_Final Order Electric EXHIBIT A-1 2 2" xfId="11409"/>
    <cellStyle name="_Power Cost Value Copy 11.30.05 gas 1.09.06 AURORA at 1.10.06_04 07E Wild Horse Wind Expansion (C) (2)_Final Order Electric EXHIBIT A-1 2 2_Sheet3" xfId="11410"/>
    <cellStyle name="_Power Cost Value Copy 11.30.05 gas 1.09.06 AURORA at 1.10.06_04 07E Wild Horse Wind Expansion (C) (2)_Final Order Electric EXHIBIT A-1 2_Sheet3" xfId="11411"/>
    <cellStyle name="_Power Cost Value Copy 11.30.05 gas 1.09.06 AURORA at 1.10.06_04 07E Wild Horse Wind Expansion (C) (2)_Final Order Electric EXHIBIT A-1 3" xfId="11412"/>
    <cellStyle name="_Power Cost Value Copy 11.30.05 gas 1.09.06 AURORA at 1.10.06_04 07E Wild Horse Wind Expansion (C) (2)_Final Order Electric EXHIBIT A-1 3_Sheet3" xfId="11413"/>
    <cellStyle name="_Power Cost Value Copy 11.30.05 gas 1.09.06 AURORA at 1.10.06_04 07E Wild Horse Wind Expansion (C) (2)_Final Order Electric EXHIBIT A-1_Sheet3" xfId="11414"/>
    <cellStyle name="_Power Cost Value Copy 11.30.05 gas 1.09.06 AURORA at 1.10.06_04 07E Wild Horse Wind Expansion (C) (2)_Sheet3" xfId="11415"/>
    <cellStyle name="_Power Cost Value Copy 11.30.05 gas 1.09.06 AURORA at 1.10.06_04 07E Wild Horse Wind Expansion (C) (2)_TENASKA REGULATORY ASSET" xfId="11416"/>
    <cellStyle name="_Power Cost Value Copy 11.30.05 gas 1.09.06 AURORA at 1.10.06_04 07E Wild Horse Wind Expansion (C) (2)_TENASKA REGULATORY ASSET 2" xfId="11417"/>
    <cellStyle name="_Power Cost Value Copy 11.30.05 gas 1.09.06 AURORA at 1.10.06_04 07E Wild Horse Wind Expansion (C) (2)_TENASKA REGULATORY ASSET 2 2" xfId="11418"/>
    <cellStyle name="_Power Cost Value Copy 11.30.05 gas 1.09.06 AURORA at 1.10.06_04 07E Wild Horse Wind Expansion (C) (2)_TENASKA REGULATORY ASSET 2 2_Sheet3" xfId="11419"/>
    <cellStyle name="_Power Cost Value Copy 11.30.05 gas 1.09.06 AURORA at 1.10.06_04 07E Wild Horse Wind Expansion (C) (2)_TENASKA REGULATORY ASSET 2_Sheet3" xfId="11420"/>
    <cellStyle name="_Power Cost Value Copy 11.30.05 gas 1.09.06 AURORA at 1.10.06_04 07E Wild Horse Wind Expansion (C) (2)_TENASKA REGULATORY ASSET 3" xfId="11421"/>
    <cellStyle name="_Power Cost Value Copy 11.30.05 gas 1.09.06 AURORA at 1.10.06_04 07E Wild Horse Wind Expansion (C) (2)_TENASKA REGULATORY ASSET 3_Sheet3" xfId="11422"/>
    <cellStyle name="_Power Cost Value Copy 11.30.05 gas 1.09.06 AURORA at 1.10.06_04 07E Wild Horse Wind Expansion (C) (2)_TENASKA REGULATORY ASSET_Sheet3" xfId="11423"/>
    <cellStyle name="_Power Cost Value Copy 11.30.05 gas 1.09.06 AURORA at 1.10.06_16.37E Wild Horse Expansion DeferralRevwrkingfile SF" xfId="11424"/>
    <cellStyle name="_Power Cost Value Copy 11.30.05 gas 1.09.06 AURORA at 1.10.06_16.37E Wild Horse Expansion DeferralRevwrkingfile SF 2" xfId="11425"/>
    <cellStyle name="_Power Cost Value Copy 11.30.05 gas 1.09.06 AURORA at 1.10.06_16.37E Wild Horse Expansion DeferralRevwrkingfile SF 2 2" xfId="11426"/>
    <cellStyle name="_Power Cost Value Copy 11.30.05 gas 1.09.06 AURORA at 1.10.06_16.37E Wild Horse Expansion DeferralRevwrkingfile SF 2 2_Sheet3" xfId="11427"/>
    <cellStyle name="_Power Cost Value Copy 11.30.05 gas 1.09.06 AURORA at 1.10.06_16.37E Wild Horse Expansion DeferralRevwrkingfile SF 2_Sheet3" xfId="11428"/>
    <cellStyle name="_Power Cost Value Copy 11.30.05 gas 1.09.06 AURORA at 1.10.06_16.37E Wild Horse Expansion DeferralRevwrkingfile SF 3" xfId="11429"/>
    <cellStyle name="_Power Cost Value Copy 11.30.05 gas 1.09.06 AURORA at 1.10.06_16.37E Wild Horse Expansion DeferralRevwrkingfile SF 3 2" xfId="11430"/>
    <cellStyle name="_Power Cost Value Copy 11.30.05 gas 1.09.06 AURORA at 1.10.06_16.37E Wild Horse Expansion DeferralRevwrkingfile SF 3 2_Sheet3" xfId="11431"/>
    <cellStyle name="_Power Cost Value Copy 11.30.05 gas 1.09.06 AURORA at 1.10.06_16.37E Wild Horse Expansion DeferralRevwrkingfile SF 3_Sheet3" xfId="11432"/>
    <cellStyle name="_Power Cost Value Copy 11.30.05 gas 1.09.06 AURORA at 1.10.06_16.37E Wild Horse Expansion DeferralRevwrkingfile SF 4" xfId="11433"/>
    <cellStyle name="_Power Cost Value Copy 11.30.05 gas 1.09.06 AURORA at 1.10.06_16.37E Wild Horse Expansion DeferralRevwrkingfile SF 4_Sheet3" xfId="11434"/>
    <cellStyle name="_Power Cost Value Copy 11.30.05 gas 1.09.06 AURORA at 1.10.06_16.37E Wild Horse Expansion DeferralRevwrkingfile SF_DEM-WP(C) ENERG10C--ctn Mid-C_042010 2010GRC" xfId="11435"/>
    <cellStyle name="_Power Cost Value Copy 11.30.05 gas 1.09.06 AURORA at 1.10.06_16.37E Wild Horse Expansion DeferralRevwrkingfile SF_DEM-WP(C) ENERG10C--ctn Mid-C_042010 2010GRC 2" xfId="11436"/>
    <cellStyle name="_Power Cost Value Copy 11.30.05 gas 1.09.06 AURORA at 1.10.06_16.37E Wild Horse Expansion DeferralRevwrkingfile SF_DEM-WP(C) ENERG10C--ctn Mid-C_042010 2010GRC 2_Sheet3" xfId="11437"/>
    <cellStyle name="_Power Cost Value Copy 11.30.05 gas 1.09.06 AURORA at 1.10.06_16.37E Wild Horse Expansion DeferralRevwrkingfile SF_DEM-WP(C) ENERG10C--ctn Mid-C_042010 2010GRC_Sheet3" xfId="11438"/>
    <cellStyle name="_Power Cost Value Copy 11.30.05 gas 1.09.06 AURORA at 1.10.06_16.37E Wild Horse Expansion DeferralRevwrkingfile SF_Sheet3" xfId="11439"/>
    <cellStyle name="_Power Cost Value Copy 11.30.05 gas 1.09.06 AURORA at 1.10.06_2009 Compliance Filing PCA Exhibits for GRC" xfId="11440"/>
    <cellStyle name="_Power Cost Value Copy 11.30.05 gas 1.09.06 AURORA at 1.10.06_2009 Compliance Filing PCA Exhibits for GRC 2" xfId="11441"/>
    <cellStyle name="_Power Cost Value Copy 11.30.05 gas 1.09.06 AURORA at 1.10.06_2009 Compliance Filing PCA Exhibits for GRC 2 2" xfId="11442"/>
    <cellStyle name="_Power Cost Value Copy 11.30.05 gas 1.09.06 AURORA at 1.10.06_2009 Compliance Filing PCA Exhibits for GRC 2 2_Sheet3" xfId="11443"/>
    <cellStyle name="_Power Cost Value Copy 11.30.05 gas 1.09.06 AURORA at 1.10.06_2009 Compliance Filing PCA Exhibits for GRC 2_Sheet3" xfId="11444"/>
    <cellStyle name="_Power Cost Value Copy 11.30.05 gas 1.09.06 AURORA at 1.10.06_2009 Compliance Filing PCA Exhibits for GRC 3" xfId="11445"/>
    <cellStyle name="_Power Cost Value Copy 11.30.05 gas 1.09.06 AURORA at 1.10.06_2009 Compliance Filing PCA Exhibits for GRC 3_Sheet3" xfId="11446"/>
    <cellStyle name="_Power Cost Value Copy 11.30.05 gas 1.09.06 AURORA at 1.10.06_2009 Compliance Filing PCA Exhibits for GRC_Sheet3" xfId="11447"/>
    <cellStyle name="_Power Cost Value Copy 11.30.05 gas 1.09.06 AURORA at 1.10.06_2009 GRC Compl Filing - Exhibit D" xfId="11448"/>
    <cellStyle name="_Power Cost Value Copy 11.30.05 gas 1.09.06 AURORA at 1.10.06_2009 GRC Compl Filing - Exhibit D 2" xfId="11449"/>
    <cellStyle name="_Power Cost Value Copy 11.30.05 gas 1.09.06 AURORA at 1.10.06_2009 GRC Compl Filing - Exhibit D 2 2" xfId="11450"/>
    <cellStyle name="_Power Cost Value Copy 11.30.05 gas 1.09.06 AURORA at 1.10.06_2009 GRC Compl Filing - Exhibit D 2 2_Sheet3" xfId="11451"/>
    <cellStyle name="_Power Cost Value Copy 11.30.05 gas 1.09.06 AURORA at 1.10.06_2009 GRC Compl Filing - Exhibit D 2_Sheet3" xfId="11452"/>
    <cellStyle name="_Power Cost Value Copy 11.30.05 gas 1.09.06 AURORA at 1.10.06_2009 GRC Compl Filing - Exhibit D 3" xfId="11453"/>
    <cellStyle name="_Power Cost Value Copy 11.30.05 gas 1.09.06 AURORA at 1.10.06_2009 GRC Compl Filing - Exhibit D 3 2" xfId="11454"/>
    <cellStyle name="_Power Cost Value Copy 11.30.05 gas 1.09.06 AURORA at 1.10.06_2009 GRC Compl Filing - Exhibit D 3 2_Sheet3" xfId="11455"/>
    <cellStyle name="_Power Cost Value Copy 11.30.05 gas 1.09.06 AURORA at 1.10.06_2009 GRC Compl Filing - Exhibit D 3_Sheet3" xfId="11456"/>
    <cellStyle name="_Power Cost Value Copy 11.30.05 gas 1.09.06 AURORA at 1.10.06_2009 GRC Compl Filing - Exhibit D 4" xfId="11457"/>
    <cellStyle name="_Power Cost Value Copy 11.30.05 gas 1.09.06 AURORA at 1.10.06_2009 GRC Compl Filing - Exhibit D 4_Sheet3" xfId="11458"/>
    <cellStyle name="_Power Cost Value Copy 11.30.05 gas 1.09.06 AURORA at 1.10.06_2009 GRC Compl Filing - Exhibit D_DEM-WP(C) ENERG10C--ctn Mid-C_042010 2010GRC" xfId="11459"/>
    <cellStyle name="_Power Cost Value Copy 11.30.05 gas 1.09.06 AURORA at 1.10.06_2009 GRC Compl Filing - Exhibit D_DEM-WP(C) ENERG10C--ctn Mid-C_042010 2010GRC 2" xfId="11460"/>
    <cellStyle name="_Power Cost Value Copy 11.30.05 gas 1.09.06 AURORA at 1.10.06_2009 GRC Compl Filing - Exhibit D_DEM-WP(C) ENERG10C--ctn Mid-C_042010 2010GRC 2_Sheet3" xfId="11461"/>
    <cellStyle name="_Power Cost Value Copy 11.30.05 gas 1.09.06 AURORA at 1.10.06_2009 GRC Compl Filing - Exhibit D_DEM-WP(C) ENERG10C--ctn Mid-C_042010 2010GRC_Sheet3" xfId="11462"/>
    <cellStyle name="_Power Cost Value Copy 11.30.05 gas 1.09.06 AURORA at 1.10.06_2009 GRC Compl Filing - Exhibit D_Sheet3" xfId="11463"/>
    <cellStyle name="_Power Cost Value Copy 11.30.05 gas 1.09.06 AURORA at 1.10.06_3.01 Income Statement" xfId="11464"/>
    <cellStyle name="_Power Cost Value Copy 11.30.05 gas 1.09.06 AURORA at 1.10.06_3.01 Income Statement_Sheet3" xfId="11465"/>
    <cellStyle name="_Power Cost Value Copy 11.30.05 gas 1.09.06 AURORA at 1.10.06_4 31 Regulatory Assets and Liabilities  7 06- Exhibit D" xfId="11466"/>
    <cellStyle name="_Power Cost Value Copy 11.30.05 gas 1.09.06 AURORA at 1.10.06_4 31 Regulatory Assets and Liabilities  7 06- Exhibit D 2" xfId="11467"/>
    <cellStyle name="_Power Cost Value Copy 11.30.05 gas 1.09.06 AURORA at 1.10.06_4 31 Regulatory Assets and Liabilities  7 06- Exhibit D 2 2" xfId="11468"/>
    <cellStyle name="_Power Cost Value Copy 11.30.05 gas 1.09.06 AURORA at 1.10.06_4 31 Regulatory Assets and Liabilities  7 06- Exhibit D 2 2_Sheet3" xfId="11469"/>
    <cellStyle name="_Power Cost Value Copy 11.30.05 gas 1.09.06 AURORA at 1.10.06_4 31 Regulatory Assets and Liabilities  7 06- Exhibit D 2_Sheet3" xfId="11470"/>
    <cellStyle name="_Power Cost Value Copy 11.30.05 gas 1.09.06 AURORA at 1.10.06_4 31 Regulatory Assets and Liabilities  7 06- Exhibit D 3" xfId="11471"/>
    <cellStyle name="_Power Cost Value Copy 11.30.05 gas 1.09.06 AURORA at 1.10.06_4 31 Regulatory Assets and Liabilities  7 06- Exhibit D 3 2" xfId="11472"/>
    <cellStyle name="_Power Cost Value Copy 11.30.05 gas 1.09.06 AURORA at 1.10.06_4 31 Regulatory Assets and Liabilities  7 06- Exhibit D 3 2_Sheet3" xfId="11473"/>
    <cellStyle name="_Power Cost Value Copy 11.30.05 gas 1.09.06 AURORA at 1.10.06_4 31 Regulatory Assets and Liabilities  7 06- Exhibit D 3_Sheet3" xfId="11474"/>
    <cellStyle name="_Power Cost Value Copy 11.30.05 gas 1.09.06 AURORA at 1.10.06_4 31 Regulatory Assets and Liabilities  7 06- Exhibit D 4" xfId="11475"/>
    <cellStyle name="_Power Cost Value Copy 11.30.05 gas 1.09.06 AURORA at 1.10.06_4 31 Regulatory Assets and Liabilities  7 06- Exhibit D 4_Sheet3" xfId="11476"/>
    <cellStyle name="_Power Cost Value Copy 11.30.05 gas 1.09.06 AURORA at 1.10.06_4 31 Regulatory Assets and Liabilities  7 06- Exhibit D_DEM-WP(C) ENERG10C--ctn Mid-C_042010 2010GRC" xfId="11477"/>
    <cellStyle name="_Power Cost Value Copy 11.30.05 gas 1.09.06 AURORA at 1.10.06_4 31 Regulatory Assets and Liabilities  7 06- Exhibit D_DEM-WP(C) ENERG10C--ctn Mid-C_042010 2010GRC 2" xfId="11478"/>
    <cellStyle name="_Power Cost Value Copy 11.30.05 gas 1.09.06 AURORA at 1.10.06_4 31 Regulatory Assets and Liabilities  7 06- Exhibit D_DEM-WP(C) ENERG10C--ctn Mid-C_042010 2010GRC 2_Sheet3" xfId="11479"/>
    <cellStyle name="_Power Cost Value Copy 11.30.05 gas 1.09.06 AURORA at 1.10.06_4 31 Regulatory Assets and Liabilities  7 06- Exhibit D_DEM-WP(C) ENERG10C--ctn Mid-C_042010 2010GRC_Sheet3" xfId="11480"/>
    <cellStyle name="_Power Cost Value Copy 11.30.05 gas 1.09.06 AURORA at 1.10.06_4 31 Regulatory Assets and Liabilities  7 06- Exhibit D_NIM Summary" xfId="11481"/>
    <cellStyle name="_Power Cost Value Copy 11.30.05 gas 1.09.06 AURORA at 1.10.06_4 31 Regulatory Assets and Liabilities  7 06- Exhibit D_NIM Summary 2" xfId="11482"/>
    <cellStyle name="_Power Cost Value Copy 11.30.05 gas 1.09.06 AURORA at 1.10.06_4 31 Regulatory Assets and Liabilities  7 06- Exhibit D_NIM Summary 2 2" xfId="11483"/>
    <cellStyle name="_Power Cost Value Copy 11.30.05 gas 1.09.06 AURORA at 1.10.06_4 31 Regulatory Assets and Liabilities  7 06- Exhibit D_NIM Summary 2 2_Sheet3" xfId="11484"/>
    <cellStyle name="_Power Cost Value Copy 11.30.05 gas 1.09.06 AURORA at 1.10.06_4 31 Regulatory Assets and Liabilities  7 06- Exhibit D_NIM Summary 2_Sheet3" xfId="11485"/>
    <cellStyle name="_Power Cost Value Copy 11.30.05 gas 1.09.06 AURORA at 1.10.06_4 31 Regulatory Assets and Liabilities  7 06- Exhibit D_NIM Summary 3" xfId="11486"/>
    <cellStyle name="_Power Cost Value Copy 11.30.05 gas 1.09.06 AURORA at 1.10.06_4 31 Regulatory Assets and Liabilities  7 06- Exhibit D_NIM Summary 3 2" xfId="11487"/>
    <cellStyle name="_Power Cost Value Copy 11.30.05 gas 1.09.06 AURORA at 1.10.06_4 31 Regulatory Assets and Liabilities  7 06- Exhibit D_NIM Summary 3 2_Sheet3" xfId="11488"/>
    <cellStyle name="_Power Cost Value Copy 11.30.05 gas 1.09.06 AURORA at 1.10.06_4 31 Regulatory Assets and Liabilities  7 06- Exhibit D_NIM Summary 3_Sheet3" xfId="11489"/>
    <cellStyle name="_Power Cost Value Copy 11.30.05 gas 1.09.06 AURORA at 1.10.06_4 31 Regulatory Assets and Liabilities  7 06- Exhibit D_NIM Summary 4" xfId="11490"/>
    <cellStyle name="_Power Cost Value Copy 11.30.05 gas 1.09.06 AURORA at 1.10.06_4 31 Regulatory Assets and Liabilities  7 06- Exhibit D_NIM Summary 4_Sheet3" xfId="11491"/>
    <cellStyle name="_Power Cost Value Copy 11.30.05 gas 1.09.06 AURORA at 1.10.06_4 31 Regulatory Assets and Liabilities  7 06- Exhibit D_NIM Summary_DEM-WP(C) ENERG10C--ctn Mid-C_042010 2010GRC" xfId="11492"/>
    <cellStyle name="_Power Cost Value Copy 11.30.05 gas 1.09.06 AURORA at 1.10.06_4 31 Regulatory Assets and Liabilities  7 06- Exhibit D_NIM Summary_DEM-WP(C) ENERG10C--ctn Mid-C_042010 2010GRC 2" xfId="11493"/>
    <cellStyle name="_Power Cost Value Copy 11.30.05 gas 1.09.06 AURORA at 1.10.06_4 31 Regulatory Assets and Liabilities  7 06- Exhibit D_NIM Summary_DEM-WP(C) ENERG10C--ctn Mid-C_042010 2010GRC 2_Sheet3" xfId="11494"/>
    <cellStyle name="_Power Cost Value Copy 11.30.05 gas 1.09.06 AURORA at 1.10.06_4 31 Regulatory Assets and Liabilities  7 06- Exhibit D_NIM Summary_DEM-WP(C) ENERG10C--ctn Mid-C_042010 2010GRC_Sheet3" xfId="11495"/>
    <cellStyle name="_Power Cost Value Copy 11.30.05 gas 1.09.06 AURORA at 1.10.06_4 31 Regulatory Assets and Liabilities  7 06- Exhibit D_NIM Summary_Sheet3" xfId="11496"/>
    <cellStyle name="_Power Cost Value Copy 11.30.05 gas 1.09.06 AURORA at 1.10.06_4 31 Regulatory Assets and Liabilities  7 06- Exhibit D_Sheet3" xfId="11497"/>
    <cellStyle name="_Power Cost Value Copy 11.30.05 gas 1.09.06 AURORA at 1.10.06_4 31E Reg Asset  Liab and EXH D" xfId="11498"/>
    <cellStyle name="_Power Cost Value Copy 11.30.05 gas 1.09.06 AURORA at 1.10.06_4 31E Reg Asset  Liab and EXH D _ Aug 10 Filing (2)" xfId="11499"/>
    <cellStyle name="_Power Cost Value Copy 11.30.05 gas 1.09.06 AURORA at 1.10.06_4 31E Reg Asset  Liab and EXH D _ Aug 10 Filing (2) 2" xfId="11500"/>
    <cellStyle name="_Power Cost Value Copy 11.30.05 gas 1.09.06 AURORA at 1.10.06_4 31E Reg Asset  Liab and EXH D _ Aug 10 Filing (2) 2_Sheet3" xfId="11501"/>
    <cellStyle name="_Power Cost Value Copy 11.30.05 gas 1.09.06 AURORA at 1.10.06_4 31E Reg Asset  Liab and EXH D _ Aug 10 Filing (2)_Sheet3" xfId="11502"/>
    <cellStyle name="_Power Cost Value Copy 11.30.05 gas 1.09.06 AURORA at 1.10.06_4 31E Reg Asset  Liab and EXH D 2" xfId="11503"/>
    <cellStyle name="_Power Cost Value Copy 11.30.05 gas 1.09.06 AURORA at 1.10.06_4 31E Reg Asset  Liab and EXH D 2_Sheet3" xfId="11504"/>
    <cellStyle name="_Power Cost Value Copy 11.30.05 gas 1.09.06 AURORA at 1.10.06_4 31E Reg Asset  Liab and EXH D 3" xfId="11505"/>
    <cellStyle name="_Power Cost Value Copy 11.30.05 gas 1.09.06 AURORA at 1.10.06_4 31E Reg Asset  Liab and EXH D 3_Sheet3" xfId="11506"/>
    <cellStyle name="_Power Cost Value Copy 11.30.05 gas 1.09.06 AURORA at 1.10.06_4 31E Reg Asset  Liab and EXH D_Sheet3" xfId="11507"/>
    <cellStyle name="_Power Cost Value Copy 11.30.05 gas 1.09.06 AURORA at 1.10.06_4 32 Regulatory Assets and Liabilities  7 06- Exhibit D" xfId="11508"/>
    <cellStyle name="_Power Cost Value Copy 11.30.05 gas 1.09.06 AURORA at 1.10.06_4 32 Regulatory Assets and Liabilities  7 06- Exhibit D 2" xfId="11509"/>
    <cellStyle name="_Power Cost Value Copy 11.30.05 gas 1.09.06 AURORA at 1.10.06_4 32 Regulatory Assets and Liabilities  7 06- Exhibit D 2 2" xfId="11510"/>
    <cellStyle name="_Power Cost Value Copy 11.30.05 gas 1.09.06 AURORA at 1.10.06_4 32 Regulatory Assets and Liabilities  7 06- Exhibit D 2 2_Sheet3" xfId="11511"/>
    <cellStyle name="_Power Cost Value Copy 11.30.05 gas 1.09.06 AURORA at 1.10.06_4 32 Regulatory Assets and Liabilities  7 06- Exhibit D 2_Sheet3" xfId="11512"/>
    <cellStyle name="_Power Cost Value Copy 11.30.05 gas 1.09.06 AURORA at 1.10.06_4 32 Regulatory Assets and Liabilities  7 06- Exhibit D 3" xfId="11513"/>
    <cellStyle name="_Power Cost Value Copy 11.30.05 gas 1.09.06 AURORA at 1.10.06_4 32 Regulatory Assets and Liabilities  7 06- Exhibit D 3 2" xfId="11514"/>
    <cellStyle name="_Power Cost Value Copy 11.30.05 gas 1.09.06 AURORA at 1.10.06_4 32 Regulatory Assets and Liabilities  7 06- Exhibit D 3 2_Sheet3" xfId="11515"/>
    <cellStyle name="_Power Cost Value Copy 11.30.05 gas 1.09.06 AURORA at 1.10.06_4 32 Regulatory Assets and Liabilities  7 06- Exhibit D 3_Sheet3" xfId="11516"/>
    <cellStyle name="_Power Cost Value Copy 11.30.05 gas 1.09.06 AURORA at 1.10.06_4 32 Regulatory Assets and Liabilities  7 06- Exhibit D 4" xfId="11517"/>
    <cellStyle name="_Power Cost Value Copy 11.30.05 gas 1.09.06 AURORA at 1.10.06_4 32 Regulatory Assets and Liabilities  7 06- Exhibit D 4_Sheet3" xfId="11518"/>
    <cellStyle name="_Power Cost Value Copy 11.30.05 gas 1.09.06 AURORA at 1.10.06_4 32 Regulatory Assets and Liabilities  7 06- Exhibit D_DEM-WP(C) ENERG10C--ctn Mid-C_042010 2010GRC" xfId="11519"/>
    <cellStyle name="_Power Cost Value Copy 11.30.05 gas 1.09.06 AURORA at 1.10.06_4 32 Regulatory Assets and Liabilities  7 06- Exhibit D_DEM-WP(C) ENERG10C--ctn Mid-C_042010 2010GRC 2" xfId="11520"/>
    <cellStyle name="_Power Cost Value Copy 11.30.05 gas 1.09.06 AURORA at 1.10.06_4 32 Regulatory Assets and Liabilities  7 06- Exhibit D_DEM-WP(C) ENERG10C--ctn Mid-C_042010 2010GRC 2_Sheet3" xfId="11521"/>
    <cellStyle name="_Power Cost Value Copy 11.30.05 gas 1.09.06 AURORA at 1.10.06_4 32 Regulatory Assets and Liabilities  7 06- Exhibit D_DEM-WP(C) ENERG10C--ctn Mid-C_042010 2010GRC_Sheet3" xfId="11522"/>
    <cellStyle name="_Power Cost Value Copy 11.30.05 gas 1.09.06 AURORA at 1.10.06_4 32 Regulatory Assets and Liabilities  7 06- Exhibit D_NIM Summary" xfId="11523"/>
    <cellStyle name="_Power Cost Value Copy 11.30.05 gas 1.09.06 AURORA at 1.10.06_4 32 Regulatory Assets and Liabilities  7 06- Exhibit D_NIM Summary 2" xfId="11524"/>
    <cellStyle name="_Power Cost Value Copy 11.30.05 gas 1.09.06 AURORA at 1.10.06_4 32 Regulatory Assets and Liabilities  7 06- Exhibit D_NIM Summary 2 2" xfId="11525"/>
    <cellStyle name="_Power Cost Value Copy 11.30.05 gas 1.09.06 AURORA at 1.10.06_4 32 Regulatory Assets and Liabilities  7 06- Exhibit D_NIM Summary 2 2_Sheet3" xfId="11526"/>
    <cellStyle name="_Power Cost Value Copy 11.30.05 gas 1.09.06 AURORA at 1.10.06_4 32 Regulatory Assets and Liabilities  7 06- Exhibit D_NIM Summary 2_Sheet3" xfId="11527"/>
    <cellStyle name="_Power Cost Value Copy 11.30.05 gas 1.09.06 AURORA at 1.10.06_4 32 Regulatory Assets and Liabilities  7 06- Exhibit D_NIM Summary 3" xfId="11528"/>
    <cellStyle name="_Power Cost Value Copy 11.30.05 gas 1.09.06 AURORA at 1.10.06_4 32 Regulatory Assets and Liabilities  7 06- Exhibit D_NIM Summary 3 2" xfId="11529"/>
    <cellStyle name="_Power Cost Value Copy 11.30.05 gas 1.09.06 AURORA at 1.10.06_4 32 Regulatory Assets and Liabilities  7 06- Exhibit D_NIM Summary 3 2_Sheet3" xfId="11530"/>
    <cellStyle name="_Power Cost Value Copy 11.30.05 gas 1.09.06 AURORA at 1.10.06_4 32 Regulatory Assets and Liabilities  7 06- Exhibit D_NIM Summary 3_Sheet3" xfId="11531"/>
    <cellStyle name="_Power Cost Value Copy 11.30.05 gas 1.09.06 AURORA at 1.10.06_4 32 Regulatory Assets and Liabilities  7 06- Exhibit D_NIM Summary 4" xfId="11532"/>
    <cellStyle name="_Power Cost Value Copy 11.30.05 gas 1.09.06 AURORA at 1.10.06_4 32 Regulatory Assets and Liabilities  7 06- Exhibit D_NIM Summary 4_Sheet3" xfId="11533"/>
    <cellStyle name="_Power Cost Value Copy 11.30.05 gas 1.09.06 AURORA at 1.10.06_4 32 Regulatory Assets and Liabilities  7 06- Exhibit D_NIM Summary_DEM-WP(C) ENERG10C--ctn Mid-C_042010 2010GRC" xfId="11534"/>
    <cellStyle name="_Power Cost Value Copy 11.30.05 gas 1.09.06 AURORA at 1.10.06_4 32 Regulatory Assets and Liabilities  7 06- Exhibit D_NIM Summary_DEM-WP(C) ENERG10C--ctn Mid-C_042010 2010GRC 2" xfId="11535"/>
    <cellStyle name="_Power Cost Value Copy 11.30.05 gas 1.09.06 AURORA at 1.10.06_4 32 Regulatory Assets and Liabilities  7 06- Exhibit D_NIM Summary_DEM-WP(C) ENERG10C--ctn Mid-C_042010 2010GRC 2_Sheet3" xfId="11536"/>
    <cellStyle name="_Power Cost Value Copy 11.30.05 gas 1.09.06 AURORA at 1.10.06_4 32 Regulatory Assets and Liabilities  7 06- Exhibit D_NIM Summary_DEM-WP(C) ENERG10C--ctn Mid-C_042010 2010GRC_Sheet3" xfId="11537"/>
    <cellStyle name="_Power Cost Value Copy 11.30.05 gas 1.09.06 AURORA at 1.10.06_4 32 Regulatory Assets and Liabilities  7 06- Exhibit D_NIM Summary_Sheet3" xfId="11538"/>
    <cellStyle name="_Power Cost Value Copy 11.30.05 gas 1.09.06 AURORA at 1.10.06_4 32 Regulatory Assets and Liabilities  7 06- Exhibit D_Sheet3" xfId="11539"/>
    <cellStyle name="_Power Cost Value Copy 11.30.05 gas 1.09.06 AURORA at 1.10.06_AURORA Total New" xfId="11540"/>
    <cellStyle name="_Power Cost Value Copy 11.30.05 gas 1.09.06 AURORA at 1.10.06_AURORA Total New 2" xfId="11541"/>
    <cellStyle name="_Power Cost Value Copy 11.30.05 gas 1.09.06 AURORA at 1.10.06_AURORA Total New 2 2" xfId="11542"/>
    <cellStyle name="_Power Cost Value Copy 11.30.05 gas 1.09.06 AURORA at 1.10.06_AURORA Total New 2 2_Sheet3" xfId="11543"/>
    <cellStyle name="_Power Cost Value Copy 11.30.05 gas 1.09.06 AURORA at 1.10.06_AURORA Total New 2_Sheet3" xfId="11544"/>
    <cellStyle name="_Power Cost Value Copy 11.30.05 gas 1.09.06 AURORA at 1.10.06_AURORA Total New 3" xfId="11545"/>
    <cellStyle name="_Power Cost Value Copy 11.30.05 gas 1.09.06 AURORA at 1.10.06_AURORA Total New 3_Sheet3" xfId="11546"/>
    <cellStyle name="_Power Cost Value Copy 11.30.05 gas 1.09.06 AURORA at 1.10.06_AURORA Total New_Sheet3" xfId="11547"/>
    <cellStyle name="_Power Cost Value Copy 11.30.05 gas 1.09.06 AURORA at 1.10.06_Book2" xfId="11548"/>
    <cellStyle name="_Power Cost Value Copy 11.30.05 gas 1.09.06 AURORA at 1.10.06_Book2 2" xfId="11549"/>
    <cellStyle name="_Power Cost Value Copy 11.30.05 gas 1.09.06 AURORA at 1.10.06_Book2 2 2" xfId="11550"/>
    <cellStyle name="_Power Cost Value Copy 11.30.05 gas 1.09.06 AURORA at 1.10.06_Book2 2 2_Sheet3" xfId="11551"/>
    <cellStyle name="_Power Cost Value Copy 11.30.05 gas 1.09.06 AURORA at 1.10.06_Book2 2_Sheet3" xfId="11552"/>
    <cellStyle name="_Power Cost Value Copy 11.30.05 gas 1.09.06 AURORA at 1.10.06_Book2 3" xfId="11553"/>
    <cellStyle name="_Power Cost Value Copy 11.30.05 gas 1.09.06 AURORA at 1.10.06_Book2 3 2" xfId="11554"/>
    <cellStyle name="_Power Cost Value Copy 11.30.05 gas 1.09.06 AURORA at 1.10.06_Book2 3 2_Sheet3" xfId="11555"/>
    <cellStyle name="_Power Cost Value Copy 11.30.05 gas 1.09.06 AURORA at 1.10.06_Book2 3_Sheet3" xfId="11556"/>
    <cellStyle name="_Power Cost Value Copy 11.30.05 gas 1.09.06 AURORA at 1.10.06_Book2 4" xfId="11557"/>
    <cellStyle name="_Power Cost Value Copy 11.30.05 gas 1.09.06 AURORA at 1.10.06_Book2 4_Sheet3" xfId="11558"/>
    <cellStyle name="_Power Cost Value Copy 11.30.05 gas 1.09.06 AURORA at 1.10.06_Book2_Adj Bench DR 3 for Initial Briefs (Electric)" xfId="11559"/>
    <cellStyle name="_Power Cost Value Copy 11.30.05 gas 1.09.06 AURORA at 1.10.06_Book2_Adj Bench DR 3 for Initial Briefs (Electric) 2" xfId="11560"/>
    <cellStyle name="_Power Cost Value Copy 11.30.05 gas 1.09.06 AURORA at 1.10.06_Book2_Adj Bench DR 3 for Initial Briefs (Electric) 2 2" xfId="11561"/>
    <cellStyle name="_Power Cost Value Copy 11.30.05 gas 1.09.06 AURORA at 1.10.06_Book2_Adj Bench DR 3 for Initial Briefs (Electric) 2 2_Sheet3" xfId="11562"/>
    <cellStyle name="_Power Cost Value Copy 11.30.05 gas 1.09.06 AURORA at 1.10.06_Book2_Adj Bench DR 3 for Initial Briefs (Electric) 2_Sheet3" xfId="11563"/>
    <cellStyle name="_Power Cost Value Copy 11.30.05 gas 1.09.06 AURORA at 1.10.06_Book2_Adj Bench DR 3 for Initial Briefs (Electric) 3" xfId="11564"/>
    <cellStyle name="_Power Cost Value Copy 11.30.05 gas 1.09.06 AURORA at 1.10.06_Book2_Adj Bench DR 3 for Initial Briefs (Electric) 3 2" xfId="11565"/>
    <cellStyle name="_Power Cost Value Copy 11.30.05 gas 1.09.06 AURORA at 1.10.06_Book2_Adj Bench DR 3 for Initial Briefs (Electric) 3 2_Sheet3" xfId="11566"/>
    <cellStyle name="_Power Cost Value Copy 11.30.05 gas 1.09.06 AURORA at 1.10.06_Book2_Adj Bench DR 3 for Initial Briefs (Electric) 3_Sheet3" xfId="11567"/>
    <cellStyle name="_Power Cost Value Copy 11.30.05 gas 1.09.06 AURORA at 1.10.06_Book2_Adj Bench DR 3 for Initial Briefs (Electric) 4" xfId="11568"/>
    <cellStyle name="_Power Cost Value Copy 11.30.05 gas 1.09.06 AURORA at 1.10.06_Book2_Adj Bench DR 3 for Initial Briefs (Electric) 4_Sheet3" xfId="11569"/>
    <cellStyle name="_Power Cost Value Copy 11.30.05 gas 1.09.06 AURORA at 1.10.06_Book2_Adj Bench DR 3 for Initial Briefs (Electric)_DEM-WP(C) ENERG10C--ctn Mid-C_042010 2010GRC" xfId="11570"/>
    <cellStyle name="_Power Cost Value Copy 11.30.05 gas 1.09.06 AURORA at 1.10.06_Book2_Adj Bench DR 3 for Initial Briefs (Electric)_DEM-WP(C) ENERG10C--ctn Mid-C_042010 2010GRC 2" xfId="11571"/>
    <cellStyle name="_Power Cost Value Copy 11.30.05 gas 1.09.06 AURORA at 1.10.06_Book2_Adj Bench DR 3 for Initial Briefs (Electric)_DEM-WP(C) ENERG10C--ctn Mid-C_042010 2010GRC 2_Sheet3" xfId="11572"/>
    <cellStyle name="_Power Cost Value Copy 11.30.05 gas 1.09.06 AURORA at 1.10.06_Book2_Adj Bench DR 3 for Initial Briefs (Electric)_DEM-WP(C) ENERG10C--ctn Mid-C_042010 2010GRC_Sheet3" xfId="11573"/>
    <cellStyle name="_Power Cost Value Copy 11.30.05 gas 1.09.06 AURORA at 1.10.06_Book2_Adj Bench DR 3 for Initial Briefs (Electric)_Sheet3" xfId="11574"/>
    <cellStyle name="_Power Cost Value Copy 11.30.05 gas 1.09.06 AURORA at 1.10.06_Book2_DEM-WP(C) ENERG10C--ctn Mid-C_042010 2010GRC" xfId="11575"/>
    <cellStyle name="_Power Cost Value Copy 11.30.05 gas 1.09.06 AURORA at 1.10.06_Book2_DEM-WP(C) ENERG10C--ctn Mid-C_042010 2010GRC 2" xfId="11576"/>
    <cellStyle name="_Power Cost Value Copy 11.30.05 gas 1.09.06 AURORA at 1.10.06_Book2_DEM-WP(C) ENERG10C--ctn Mid-C_042010 2010GRC 2_Sheet3" xfId="11577"/>
    <cellStyle name="_Power Cost Value Copy 11.30.05 gas 1.09.06 AURORA at 1.10.06_Book2_DEM-WP(C) ENERG10C--ctn Mid-C_042010 2010GRC_Sheet3" xfId="11578"/>
    <cellStyle name="_Power Cost Value Copy 11.30.05 gas 1.09.06 AURORA at 1.10.06_Book2_Electric Rev Req Model (2009 GRC) Rebuttal" xfId="11579"/>
    <cellStyle name="_Power Cost Value Copy 11.30.05 gas 1.09.06 AURORA at 1.10.06_Book2_Electric Rev Req Model (2009 GRC) Rebuttal 2" xfId="11580"/>
    <cellStyle name="_Power Cost Value Copy 11.30.05 gas 1.09.06 AURORA at 1.10.06_Book2_Electric Rev Req Model (2009 GRC) Rebuttal 2 2" xfId="11581"/>
    <cellStyle name="_Power Cost Value Copy 11.30.05 gas 1.09.06 AURORA at 1.10.06_Book2_Electric Rev Req Model (2009 GRC) Rebuttal 2 2_Sheet3" xfId="11582"/>
    <cellStyle name="_Power Cost Value Copy 11.30.05 gas 1.09.06 AURORA at 1.10.06_Book2_Electric Rev Req Model (2009 GRC) Rebuttal 2_Sheet3" xfId="11583"/>
    <cellStyle name="_Power Cost Value Copy 11.30.05 gas 1.09.06 AURORA at 1.10.06_Book2_Electric Rev Req Model (2009 GRC) Rebuttal 3" xfId="11584"/>
    <cellStyle name="_Power Cost Value Copy 11.30.05 gas 1.09.06 AURORA at 1.10.06_Book2_Electric Rev Req Model (2009 GRC) Rebuttal 3_Sheet3" xfId="11585"/>
    <cellStyle name="_Power Cost Value Copy 11.30.05 gas 1.09.06 AURORA at 1.10.06_Book2_Electric Rev Req Model (2009 GRC) Rebuttal REmoval of New  WH Solar AdjustMI" xfId="11586"/>
    <cellStyle name="_Power Cost Value Copy 11.30.05 gas 1.09.06 AURORA at 1.10.06_Book2_Electric Rev Req Model (2009 GRC) Rebuttal REmoval of New  WH Solar AdjustMI 2" xfId="11587"/>
    <cellStyle name="_Power Cost Value Copy 11.30.05 gas 1.09.06 AURORA at 1.10.06_Book2_Electric Rev Req Model (2009 GRC) Rebuttal REmoval of New  WH Solar AdjustMI 2 2" xfId="11588"/>
    <cellStyle name="_Power Cost Value Copy 11.30.05 gas 1.09.06 AURORA at 1.10.06_Book2_Electric Rev Req Model (2009 GRC) Rebuttal REmoval of New  WH Solar AdjustMI 2 2_Sheet3" xfId="11589"/>
    <cellStyle name="_Power Cost Value Copy 11.30.05 gas 1.09.06 AURORA at 1.10.06_Book2_Electric Rev Req Model (2009 GRC) Rebuttal REmoval of New  WH Solar AdjustMI 2_Sheet3" xfId="11590"/>
    <cellStyle name="_Power Cost Value Copy 11.30.05 gas 1.09.06 AURORA at 1.10.06_Book2_Electric Rev Req Model (2009 GRC) Rebuttal REmoval of New  WH Solar AdjustMI 3" xfId="11591"/>
    <cellStyle name="_Power Cost Value Copy 11.30.05 gas 1.09.06 AURORA at 1.10.06_Book2_Electric Rev Req Model (2009 GRC) Rebuttal REmoval of New  WH Solar AdjustMI 3 2" xfId="11592"/>
    <cellStyle name="_Power Cost Value Copy 11.30.05 gas 1.09.06 AURORA at 1.10.06_Book2_Electric Rev Req Model (2009 GRC) Rebuttal REmoval of New  WH Solar AdjustMI 3 2_Sheet3" xfId="11593"/>
    <cellStyle name="_Power Cost Value Copy 11.30.05 gas 1.09.06 AURORA at 1.10.06_Book2_Electric Rev Req Model (2009 GRC) Rebuttal REmoval of New  WH Solar AdjustMI 3_Sheet3" xfId="11594"/>
    <cellStyle name="_Power Cost Value Copy 11.30.05 gas 1.09.06 AURORA at 1.10.06_Book2_Electric Rev Req Model (2009 GRC) Rebuttal REmoval of New  WH Solar AdjustMI 4" xfId="11595"/>
    <cellStyle name="_Power Cost Value Copy 11.30.05 gas 1.09.06 AURORA at 1.10.06_Book2_Electric Rev Req Model (2009 GRC) Rebuttal REmoval of New  WH Solar AdjustMI 4_Sheet3" xfId="11596"/>
    <cellStyle name="_Power Cost Value Copy 11.30.05 gas 1.09.06 AURORA at 1.10.06_Book2_Electric Rev Req Model (2009 GRC) Rebuttal REmoval of New  WH Solar AdjustMI_DEM-WP(C) ENERG10C--ctn Mid-C_042010 2010GRC" xfId="11597"/>
    <cellStyle name="_Power Cost Value Copy 11.30.05 gas 1.09.06 AURORA at 1.10.06_Book2_Electric Rev Req Model (2009 GRC) Rebuttal REmoval of New  WH Solar AdjustMI_DEM-WP(C) ENERG10C--ctn Mid-C_042010 2010GRC 2" xfId="11598"/>
    <cellStyle name="_Power Cost Value Copy 11.30.05 gas 1.09.06 AURORA at 1.10.06_Book2_Electric Rev Req Model (2009 GRC) Rebuttal REmoval of New  WH Solar AdjustMI_DEM-WP(C) ENERG10C--ctn Mid-C_042010 2010GRC 2_Sheet3" xfId="11599"/>
    <cellStyle name="_Power Cost Value Copy 11.30.05 gas 1.09.06 AURORA at 1.10.06_Book2_Electric Rev Req Model (2009 GRC) Rebuttal REmoval of New  WH Solar AdjustMI_DEM-WP(C) ENERG10C--ctn Mid-C_042010 2010GRC_Sheet3" xfId="11600"/>
    <cellStyle name="_Power Cost Value Copy 11.30.05 gas 1.09.06 AURORA at 1.10.06_Book2_Electric Rev Req Model (2009 GRC) Rebuttal REmoval of New  WH Solar AdjustMI_Sheet3" xfId="11601"/>
    <cellStyle name="_Power Cost Value Copy 11.30.05 gas 1.09.06 AURORA at 1.10.06_Book2_Electric Rev Req Model (2009 GRC) Rebuttal_Sheet3" xfId="11602"/>
    <cellStyle name="_Power Cost Value Copy 11.30.05 gas 1.09.06 AURORA at 1.10.06_Book2_Electric Rev Req Model (2009 GRC) Revised 01-18-2010" xfId="11603"/>
    <cellStyle name="_Power Cost Value Copy 11.30.05 gas 1.09.06 AURORA at 1.10.06_Book2_Electric Rev Req Model (2009 GRC) Revised 01-18-2010 2" xfId="11604"/>
    <cellStyle name="_Power Cost Value Copy 11.30.05 gas 1.09.06 AURORA at 1.10.06_Book2_Electric Rev Req Model (2009 GRC) Revised 01-18-2010 2 2" xfId="11605"/>
    <cellStyle name="_Power Cost Value Copy 11.30.05 gas 1.09.06 AURORA at 1.10.06_Book2_Electric Rev Req Model (2009 GRC) Revised 01-18-2010 2 2_Sheet3" xfId="11606"/>
    <cellStyle name="_Power Cost Value Copy 11.30.05 gas 1.09.06 AURORA at 1.10.06_Book2_Electric Rev Req Model (2009 GRC) Revised 01-18-2010 2_Sheet3" xfId="11607"/>
    <cellStyle name="_Power Cost Value Copy 11.30.05 gas 1.09.06 AURORA at 1.10.06_Book2_Electric Rev Req Model (2009 GRC) Revised 01-18-2010 3" xfId="11608"/>
    <cellStyle name="_Power Cost Value Copy 11.30.05 gas 1.09.06 AURORA at 1.10.06_Book2_Electric Rev Req Model (2009 GRC) Revised 01-18-2010 3 2" xfId="11609"/>
    <cellStyle name="_Power Cost Value Copy 11.30.05 gas 1.09.06 AURORA at 1.10.06_Book2_Electric Rev Req Model (2009 GRC) Revised 01-18-2010 3 2_Sheet3" xfId="11610"/>
    <cellStyle name="_Power Cost Value Copy 11.30.05 gas 1.09.06 AURORA at 1.10.06_Book2_Electric Rev Req Model (2009 GRC) Revised 01-18-2010 3_Sheet3" xfId="11611"/>
    <cellStyle name="_Power Cost Value Copy 11.30.05 gas 1.09.06 AURORA at 1.10.06_Book2_Electric Rev Req Model (2009 GRC) Revised 01-18-2010 4" xfId="11612"/>
    <cellStyle name="_Power Cost Value Copy 11.30.05 gas 1.09.06 AURORA at 1.10.06_Book2_Electric Rev Req Model (2009 GRC) Revised 01-18-2010 4_Sheet3" xfId="11613"/>
    <cellStyle name="_Power Cost Value Copy 11.30.05 gas 1.09.06 AURORA at 1.10.06_Book2_Electric Rev Req Model (2009 GRC) Revised 01-18-2010_DEM-WP(C) ENERG10C--ctn Mid-C_042010 2010GRC" xfId="11614"/>
    <cellStyle name="_Power Cost Value Copy 11.30.05 gas 1.09.06 AURORA at 1.10.06_Book2_Electric Rev Req Model (2009 GRC) Revised 01-18-2010_DEM-WP(C) ENERG10C--ctn Mid-C_042010 2010GRC 2" xfId="11615"/>
    <cellStyle name="_Power Cost Value Copy 11.30.05 gas 1.09.06 AURORA at 1.10.06_Book2_Electric Rev Req Model (2009 GRC) Revised 01-18-2010_DEM-WP(C) ENERG10C--ctn Mid-C_042010 2010GRC 2_Sheet3" xfId="11616"/>
    <cellStyle name="_Power Cost Value Copy 11.30.05 gas 1.09.06 AURORA at 1.10.06_Book2_Electric Rev Req Model (2009 GRC) Revised 01-18-2010_DEM-WP(C) ENERG10C--ctn Mid-C_042010 2010GRC_Sheet3" xfId="11617"/>
    <cellStyle name="_Power Cost Value Copy 11.30.05 gas 1.09.06 AURORA at 1.10.06_Book2_Electric Rev Req Model (2009 GRC) Revised 01-18-2010_Sheet3" xfId="11618"/>
    <cellStyle name="_Power Cost Value Copy 11.30.05 gas 1.09.06 AURORA at 1.10.06_Book2_Final Order Electric EXHIBIT A-1" xfId="11619"/>
    <cellStyle name="_Power Cost Value Copy 11.30.05 gas 1.09.06 AURORA at 1.10.06_Book2_Final Order Electric EXHIBIT A-1 2" xfId="11620"/>
    <cellStyle name="_Power Cost Value Copy 11.30.05 gas 1.09.06 AURORA at 1.10.06_Book2_Final Order Electric EXHIBIT A-1 2 2" xfId="11621"/>
    <cellStyle name="_Power Cost Value Copy 11.30.05 gas 1.09.06 AURORA at 1.10.06_Book2_Final Order Electric EXHIBIT A-1 2 2_Sheet3" xfId="11622"/>
    <cellStyle name="_Power Cost Value Copy 11.30.05 gas 1.09.06 AURORA at 1.10.06_Book2_Final Order Electric EXHIBIT A-1 2_Sheet3" xfId="11623"/>
    <cellStyle name="_Power Cost Value Copy 11.30.05 gas 1.09.06 AURORA at 1.10.06_Book2_Final Order Electric EXHIBIT A-1 3" xfId="11624"/>
    <cellStyle name="_Power Cost Value Copy 11.30.05 gas 1.09.06 AURORA at 1.10.06_Book2_Final Order Electric EXHIBIT A-1 3_Sheet3" xfId="11625"/>
    <cellStyle name="_Power Cost Value Copy 11.30.05 gas 1.09.06 AURORA at 1.10.06_Book2_Final Order Electric EXHIBIT A-1_Sheet3" xfId="11626"/>
    <cellStyle name="_Power Cost Value Copy 11.30.05 gas 1.09.06 AURORA at 1.10.06_Book2_Sheet3" xfId="11627"/>
    <cellStyle name="_Power Cost Value Copy 11.30.05 gas 1.09.06 AURORA at 1.10.06_Book4" xfId="11628"/>
    <cellStyle name="_Power Cost Value Copy 11.30.05 gas 1.09.06 AURORA at 1.10.06_Book4 2" xfId="11629"/>
    <cellStyle name="_Power Cost Value Copy 11.30.05 gas 1.09.06 AURORA at 1.10.06_Book4 2 2" xfId="11630"/>
    <cellStyle name="_Power Cost Value Copy 11.30.05 gas 1.09.06 AURORA at 1.10.06_Book4 2 2_Sheet3" xfId="11631"/>
    <cellStyle name="_Power Cost Value Copy 11.30.05 gas 1.09.06 AURORA at 1.10.06_Book4 2_Sheet3" xfId="11632"/>
    <cellStyle name="_Power Cost Value Copy 11.30.05 gas 1.09.06 AURORA at 1.10.06_Book4 3" xfId="11633"/>
    <cellStyle name="_Power Cost Value Copy 11.30.05 gas 1.09.06 AURORA at 1.10.06_Book4 3 2" xfId="11634"/>
    <cellStyle name="_Power Cost Value Copy 11.30.05 gas 1.09.06 AURORA at 1.10.06_Book4 3 2_Sheet3" xfId="11635"/>
    <cellStyle name="_Power Cost Value Copy 11.30.05 gas 1.09.06 AURORA at 1.10.06_Book4 3_Sheet3" xfId="11636"/>
    <cellStyle name="_Power Cost Value Copy 11.30.05 gas 1.09.06 AURORA at 1.10.06_Book4 4" xfId="11637"/>
    <cellStyle name="_Power Cost Value Copy 11.30.05 gas 1.09.06 AURORA at 1.10.06_Book4 4_Sheet3" xfId="11638"/>
    <cellStyle name="_Power Cost Value Copy 11.30.05 gas 1.09.06 AURORA at 1.10.06_Book4_DEM-WP(C) ENERG10C--ctn Mid-C_042010 2010GRC" xfId="11639"/>
    <cellStyle name="_Power Cost Value Copy 11.30.05 gas 1.09.06 AURORA at 1.10.06_Book4_DEM-WP(C) ENERG10C--ctn Mid-C_042010 2010GRC 2" xfId="11640"/>
    <cellStyle name="_Power Cost Value Copy 11.30.05 gas 1.09.06 AURORA at 1.10.06_Book4_DEM-WP(C) ENERG10C--ctn Mid-C_042010 2010GRC 2_Sheet3" xfId="11641"/>
    <cellStyle name="_Power Cost Value Copy 11.30.05 gas 1.09.06 AURORA at 1.10.06_Book4_DEM-WP(C) ENERG10C--ctn Mid-C_042010 2010GRC_Sheet3" xfId="11642"/>
    <cellStyle name="_Power Cost Value Copy 11.30.05 gas 1.09.06 AURORA at 1.10.06_Book4_Sheet3" xfId="11643"/>
    <cellStyle name="_Power Cost Value Copy 11.30.05 gas 1.09.06 AURORA at 1.10.06_Book9" xfId="11644"/>
    <cellStyle name="_Power Cost Value Copy 11.30.05 gas 1.09.06 AURORA at 1.10.06_Book9 2" xfId="11645"/>
    <cellStyle name="_Power Cost Value Copy 11.30.05 gas 1.09.06 AURORA at 1.10.06_Book9 2 2" xfId="11646"/>
    <cellStyle name="_Power Cost Value Copy 11.30.05 gas 1.09.06 AURORA at 1.10.06_Book9 2 2_Sheet3" xfId="11647"/>
    <cellStyle name="_Power Cost Value Copy 11.30.05 gas 1.09.06 AURORA at 1.10.06_Book9 2_Sheet3" xfId="11648"/>
    <cellStyle name="_Power Cost Value Copy 11.30.05 gas 1.09.06 AURORA at 1.10.06_Book9 3" xfId="11649"/>
    <cellStyle name="_Power Cost Value Copy 11.30.05 gas 1.09.06 AURORA at 1.10.06_Book9 3 2" xfId="11650"/>
    <cellStyle name="_Power Cost Value Copy 11.30.05 gas 1.09.06 AURORA at 1.10.06_Book9 3 2_Sheet3" xfId="11651"/>
    <cellStyle name="_Power Cost Value Copy 11.30.05 gas 1.09.06 AURORA at 1.10.06_Book9 3_Sheet3" xfId="11652"/>
    <cellStyle name="_Power Cost Value Copy 11.30.05 gas 1.09.06 AURORA at 1.10.06_Book9 4" xfId="11653"/>
    <cellStyle name="_Power Cost Value Copy 11.30.05 gas 1.09.06 AURORA at 1.10.06_Book9 4_Sheet3" xfId="11654"/>
    <cellStyle name="_Power Cost Value Copy 11.30.05 gas 1.09.06 AURORA at 1.10.06_Book9_DEM-WP(C) ENERG10C--ctn Mid-C_042010 2010GRC" xfId="11655"/>
    <cellStyle name="_Power Cost Value Copy 11.30.05 gas 1.09.06 AURORA at 1.10.06_Book9_DEM-WP(C) ENERG10C--ctn Mid-C_042010 2010GRC 2" xfId="11656"/>
    <cellStyle name="_Power Cost Value Copy 11.30.05 gas 1.09.06 AURORA at 1.10.06_Book9_DEM-WP(C) ENERG10C--ctn Mid-C_042010 2010GRC 2_Sheet3" xfId="11657"/>
    <cellStyle name="_Power Cost Value Copy 11.30.05 gas 1.09.06 AURORA at 1.10.06_Book9_DEM-WP(C) ENERG10C--ctn Mid-C_042010 2010GRC_Sheet3" xfId="11658"/>
    <cellStyle name="_Power Cost Value Copy 11.30.05 gas 1.09.06 AURORA at 1.10.06_Book9_Sheet3" xfId="11659"/>
    <cellStyle name="_Power Cost Value Copy 11.30.05 gas 1.09.06 AURORA at 1.10.06_Check the Interest Calculation" xfId="11660"/>
    <cellStyle name="_Power Cost Value Copy 11.30.05 gas 1.09.06 AURORA at 1.10.06_Check the Interest Calculation 2" xfId="11661"/>
    <cellStyle name="_Power Cost Value Copy 11.30.05 gas 1.09.06 AURORA at 1.10.06_Check the Interest Calculation 2_Sheet3" xfId="11662"/>
    <cellStyle name="_Power Cost Value Copy 11.30.05 gas 1.09.06 AURORA at 1.10.06_Check the Interest Calculation_Scenario 1 REC vs PTC Offset" xfId="11663"/>
    <cellStyle name="_Power Cost Value Copy 11.30.05 gas 1.09.06 AURORA at 1.10.06_Check the Interest Calculation_Scenario 1 REC vs PTC Offset 2" xfId="11664"/>
    <cellStyle name="_Power Cost Value Copy 11.30.05 gas 1.09.06 AURORA at 1.10.06_Check the Interest Calculation_Scenario 1 REC vs PTC Offset 2_Sheet3" xfId="11665"/>
    <cellStyle name="_Power Cost Value Copy 11.30.05 gas 1.09.06 AURORA at 1.10.06_Check the Interest Calculation_Scenario 1 REC vs PTC Offset_Sheet3" xfId="11666"/>
    <cellStyle name="_Power Cost Value Copy 11.30.05 gas 1.09.06 AURORA at 1.10.06_Check the Interest Calculation_Scenario 3" xfId="11667"/>
    <cellStyle name="_Power Cost Value Copy 11.30.05 gas 1.09.06 AURORA at 1.10.06_Check the Interest Calculation_Scenario 3 2" xfId="11668"/>
    <cellStyle name="_Power Cost Value Copy 11.30.05 gas 1.09.06 AURORA at 1.10.06_Check the Interest Calculation_Scenario 3 2_Sheet3" xfId="11669"/>
    <cellStyle name="_Power Cost Value Copy 11.30.05 gas 1.09.06 AURORA at 1.10.06_Check the Interest Calculation_Scenario 3_Sheet3" xfId="11670"/>
    <cellStyle name="_Power Cost Value Copy 11.30.05 gas 1.09.06 AURORA at 1.10.06_Check the Interest Calculation_Sheet3" xfId="11671"/>
    <cellStyle name="_Power Cost Value Copy 11.30.05 gas 1.09.06 AURORA at 1.10.06_Chelan PUD Power Costs (8-10)" xfId="11672"/>
    <cellStyle name="_Power Cost Value Copy 11.30.05 gas 1.09.06 AURORA at 1.10.06_Chelan PUD Power Costs (8-10) 2" xfId="11673"/>
    <cellStyle name="_Power Cost Value Copy 11.30.05 gas 1.09.06 AURORA at 1.10.06_Chelan PUD Power Costs (8-10) 2_Sheet3" xfId="11674"/>
    <cellStyle name="_Power Cost Value Copy 11.30.05 gas 1.09.06 AURORA at 1.10.06_Chelan PUD Power Costs (8-10)_Sheet3" xfId="11675"/>
    <cellStyle name="_Power Cost Value Copy 11.30.05 gas 1.09.06 AURORA at 1.10.06_DEM-WP(C) Chelan Power Costs" xfId="11676"/>
    <cellStyle name="_Power Cost Value Copy 11.30.05 gas 1.09.06 AURORA at 1.10.06_DEM-WP(C) Chelan Power Costs 2" xfId="11677"/>
    <cellStyle name="_Power Cost Value Copy 11.30.05 gas 1.09.06 AURORA at 1.10.06_DEM-WP(C) Chelan Power Costs 2_Sheet3" xfId="11678"/>
    <cellStyle name="_Power Cost Value Copy 11.30.05 gas 1.09.06 AURORA at 1.10.06_DEM-WP(C) Chelan Power Costs_Sheet3" xfId="11679"/>
    <cellStyle name="_Power Cost Value Copy 11.30.05 gas 1.09.06 AURORA at 1.10.06_DEM-WP(C) ENERG10C--ctn Mid-C_042010 2010GRC" xfId="11680"/>
    <cellStyle name="_Power Cost Value Copy 11.30.05 gas 1.09.06 AURORA at 1.10.06_DEM-WP(C) ENERG10C--ctn Mid-C_042010 2010GRC 2" xfId="11681"/>
    <cellStyle name="_Power Cost Value Copy 11.30.05 gas 1.09.06 AURORA at 1.10.06_DEM-WP(C) ENERG10C--ctn Mid-C_042010 2010GRC 2_Sheet3" xfId="11682"/>
    <cellStyle name="_Power Cost Value Copy 11.30.05 gas 1.09.06 AURORA at 1.10.06_DEM-WP(C) ENERG10C--ctn Mid-C_042010 2010GRC_Sheet3" xfId="11683"/>
    <cellStyle name="_Power Cost Value Copy 11.30.05 gas 1.09.06 AURORA at 1.10.06_DEM-WP(C) Gas Transport 2010GRC" xfId="11684"/>
    <cellStyle name="_Power Cost Value Copy 11.30.05 gas 1.09.06 AURORA at 1.10.06_DEM-WP(C) Gas Transport 2010GRC 2" xfId="11685"/>
    <cellStyle name="_Power Cost Value Copy 11.30.05 gas 1.09.06 AURORA at 1.10.06_DEM-WP(C) Gas Transport 2010GRC 2_Sheet3" xfId="11686"/>
    <cellStyle name="_Power Cost Value Copy 11.30.05 gas 1.09.06 AURORA at 1.10.06_DEM-WP(C) Gas Transport 2010GRC_Sheet3" xfId="11687"/>
    <cellStyle name="_Power Cost Value Copy 11.30.05 gas 1.09.06 AURORA at 1.10.06_Exh A-1 resulting from UE-112050 effective Jan 1 2012" xfId="11688"/>
    <cellStyle name="_Power Cost Value Copy 11.30.05 gas 1.09.06 AURORA at 1.10.06_Exh A-1 resulting from UE-112050 effective Jan 1 2012 2" xfId="11689"/>
    <cellStyle name="_Power Cost Value Copy 11.30.05 gas 1.09.06 AURORA at 1.10.06_Exh A-1 resulting from UE-112050 effective Jan 1 2012 2_Sheet3" xfId="11690"/>
    <cellStyle name="_Power Cost Value Copy 11.30.05 gas 1.09.06 AURORA at 1.10.06_Exh A-1 resulting from UE-112050 effective Jan 1 2012_Sheet3" xfId="11691"/>
    <cellStyle name="_Power Cost Value Copy 11.30.05 gas 1.09.06 AURORA at 1.10.06_Exh G - Klamath Peaker PPA fr C Locke 2-12" xfId="11692"/>
    <cellStyle name="_Power Cost Value Copy 11.30.05 gas 1.09.06 AURORA at 1.10.06_Exh G - Klamath Peaker PPA fr C Locke 2-12 2" xfId="11693"/>
    <cellStyle name="_Power Cost Value Copy 11.30.05 gas 1.09.06 AURORA at 1.10.06_Exh G - Klamath Peaker PPA fr C Locke 2-12 2_Sheet3" xfId="11694"/>
    <cellStyle name="_Power Cost Value Copy 11.30.05 gas 1.09.06 AURORA at 1.10.06_Exh G - Klamath Peaker PPA fr C Locke 2-12_Sheet3" xfId="11695"/>
    <cellStyle name="_Power Cost Value Copy 11.30.05 gas 1.09.06 AURORA at 1.10.06_Exhibit A-1 effective 4-1-11 fr S Free 12-11" xfId="11696"/>
    <cellStyle name="_Power Cost Value Copy 11.30.05 gas 1.09.06 AURORA at 1.10.06_Exhibit A-1 effective 4-1-11 fr S Free 12-11 2" xfId="11697"/>
    <cellStyle name="_Power Cost Value Copy 11.30.05 gas 1.09.06 AURORA at 1.10.06_Exhibit A-1 effective 4-1-11 fr S Free 12-11 2_Sheet3" xfId="11698"/>
    <cellStyle name="_Power Cost Value Copy 11.30.05 gas 1.09.06 AURORA at 1.10.06_Exhibit A-1 effective 4-1-11 fr S Free 12-11_Sheet3" xfId="11699"/>
    <cellStyle name="_Power Cost Value Copy 11.30.05 gas 1.09.06 AURORA at 1.10.06_Exhibit D fr R Gho 12-31-08" xfId="11700"/>
    <cellStyle name="_Power Cost Value Copy 11.30.05 gas 1.09.06 AURORA at 1.10.06_Exhibit D fr R Gho 12-31-08 2" xfId="11701"/>
    <cellStyle name="_Power Cost Value Copy 11.30.05 gas 1.09.06 AURORA at 1.10.06_Exhibit D fr R Gho 12-31-08 2 2" xfId="11702"/>
    <cellStyle name="_Power Cost Value Copy 11.30.05 gas 1.09.06 AURORA at 1.10.06_Exhibit D fr R Gho 12-31-08 2 2_Sheet3" xfId="11703"/>
    <cellStyle name="_Power Cost Value Copy 11.30.05 gas 1.09.06 AURORA at 1.10.06_Exhibit D fr R Gho 12-31-08 2_Sheet3" xfId="11704"/>
    <cellStyle name="_Power Cost Value Copy 11.30.05 gas 1.09.06 AURORA at 1.10.06_Exhibit D fr R Gho 12-31-08 3" xfId="11705"/>
    <cellStyle name="_Power Cost Value Copy 11.30.05 gas 1.09.06 AURORA at 1.10.06_Exhibit D fr R Gho 12-31-08 3 2" xfId="11706"/>
    <cellStyle name="_Power Cost Value Copy 11.30.05 gas 1.09.06 AURORA at 1.10.06_Exhibit D fr R Gho 12-31-08 3 2_Sheet3" xfId="11707"/>
    <cellStyle name="_Power Cost Value Copy 11.30.05 gas 1.09.06 AURORA at 1.10.06_Exhibit D fr R Gho 12-31-08 3_Sheet3" xfId="11708"/>
    <cellStyle name="_Power Cost Value Copy 11.30.05 gas 1.09.06 AURORA at 1.10.06_Exhibit D fr R Gho 12-31-08 4" xfId="11709"/>
    <cellStyle name="_Power Cost Value Copy 11.30.05 gas 1.09.06 AURORA at 1.10.06_Exhibit D fr R Gho 12-31-08 4_Sheet3" xfId="11710"/>
    <cellStyle name="_Power Cost Value Copy 11.30.05 gas 1.09.06 AURORA at 1.10.06_Exhibit D fr R Gho 12-31-08 v2" xfId="11711"/>
    <cellStyle name="_Power Cost Value Copy 11.30.05 gas 1.09.06 AURORA at 1.10.06_Exhibit D fr R Gho 12-31-08 v2 2" xfId="11712"/>
    <cellStyle name="_Power Cost Value Copy 11.30.05 gas 1.09.06 AURORA at 1.10.06_Exhibit D fr R Gho 12-31-08 v2 2 2" xfId="11713"/>
    <cellStyle name="_Power Cost Value Copy 11.30.05 gas 1.09.06 AURORA at 1.10.06_Exhibit D fr R Gho 12-31-08 v2 2 2_Sheet3" xfId="11714"/>
    <cellStyle name="_Power Cost Value Copy 11.30.05 gas 1.09.06 AURORA at 1.10.06_Exhibit D fr R Gho 12-31-08 v2 2_Sheet3" xfId="11715"/>
    <cellStyle name="_Power Cost Value Copy 11.30.05 gas 1.09.06 AURORA at 1.10.06_Exhibit D fr R Gho 12-31-08 v2 3" xfId="11716"/>
    <cellStyle name="_Power Cost Value Copy 11.30.05 gas 1.09.06 AURORA at 1.10.06_Exhibit D fr R Gho 12-31-08 v2 3 2" xfId="11717"/>
    <cellStyle name="_Power Cost Value Copy 11.30.05 gas 1.09.06 AURORA at 1.10.06_Exhibit D fr R Gho 12-31-08 v2 3 2_Sheet3" xfId="11718"/>
    <cellStyle name="_Power Cost Value Copy 11.30.05 gas 1.09.06 AURORA at 1.10.06_Exhibit D fr R Gho 12-31-08 v2 3_Sheet3" xfId="11719"/>
    <cellStyle name="_Power Cost Value Copy 11.30.05 gas 1.09.06 AURORA at 1.10.06_Exhibit D fr R Gho 12-31-08 v2 4" xfId="11720"/>
    <cellStyle name="_Power Cost Value Copy 11.30.05 gas 1.09.06 AURORA at 1.10.06_Exhibit D fr R Gho 12-31-08 v2 4_Sheet3" xfId="11721"/>
    <cellStyle name="_Power Cost Value Copy 11.30.05 gas 1.09.06 AURORA at 1.10.06_Exhibit D fr R Gho 12-31-08 v2_DEM-WP(C) ENERG10C--ctn Mid-C_042010 2010GRC" xfId="11722"/>
    <cellStyle name="_Power Cost Value Copy 11.30.05 gas 1.09.06 AURORA at 1.10.06_Exhibit D fr R Gho 12-31-08 v2_DEM-WP(C) ENERG10C--ctn Mid-C_042010 2010GRC 2" xfId="11723"/>
    <cellStyle name="_Power Cost Value Copy 11.30.05 gas 1.09.06 AURORA at 1.10.06_Exhibit D fr R Gho 12-31-08 v2_DEM-WP(C) ENERG10C--ctn Mid-C_042010 2010GRC 2_Sheet3" xfId="11724"/>
    <cellStyle name="_Power Cost Value Copy 11.30.05 gas 1.09.06 AURORA at 1.10.06_Exhibit D fr R Gho 12-31-08 v2_DEM-WP(C) ENERG10C--ctn Mid-C_042010 2010GRC_Sheet3" xfId="11725"/>
    <cellStyle name="_Power Cost Value Copy 11.30.05 gas 1.09.06 AURORA at 1.10.06_Exhibit D fr R Gho 12-31-08 v2_NIM Summary" xfId="11726"/>
    <cellStyle name="_Power Cost Value Copy 11.30.05 gas 1.09.06 AURORA at 1.10.06_Exhibit D fr R Gho 12-31-08 v2_NIM Summary 2" xfId="11727"/>
    <cellStyle name="_Power Cost Value Copy 11.30.05 gas 1.09.06 AURORA at 1.10.06_Exhibit D fr R Gho 12-31-08 v2_NIM Summary 2 2" xfId="11728"/>
    <cellStyle name="_Power Cost Value Copy 11.30.05 gas 1.09.06 AURORA at 1.10.06_Exhibit D fr R Gho 12-31-08 v2_NIM Summary 2 2_Sheet3" xfId="11729"/>
    <cellStyle name="_Power Cost Value Copy 11.30.05 gas 1.09.06 AURORA at 1.10.06_Exhibit D fr R Gho 12-31-08 v2_NIM Summary 2_Sheet3" xfId="11730"/>
    <cellStyle name="_Power Cost Value Copy 11.30.05 gas 1.09.06 AURORA at 1.10.06_Exhibit D fr R Gho 12-31-08 v2_NIM Summary 3" xfId="11731"/>
    <cellStyle name="_Power Cost Value Copy 11.30.05 gas 1.09.06 AURORA at 1.10.06_Exhibit D fr R Gho 12-31-08 v2_NIM Summary 3 2" xfId="11732"/>
    <cellStyle name="_Power Cost Value Copy 11.30.05 gas 1.09.06 AURORA at 1.10.06_Exhibit D fr R Gho 12-31-08 v2_NIM Summary 3 2_Sheet3" xfId="11733"/>
    <cellStyle name="_Power Cost Value Copy 11.30.05 gas 1.09.06 AURORA at 1.10.06_Exhibit D fr R Gho 12-31-08 v2_NIM Summary 3_Sheet3" xfId="11734"/>
    <cellStyle name="_Power Cost Value Copy 11.30.05 gas 1.09.06 AURORA at 1.10.06_Exhibit D fr R Gho 12-31-08 v2_NIM Summary 4" xfId="11735"/>
    <cellStyle name="_Power Cost Value Copy 11.30.05 gas 1.09.06 AURORA at 1.10.06_Exhibit D fr R Gho 12-31-08 v2_NIM Summary 4_Sheet3" xfId="11736"/>
    <cellStyle name="_Power Cost Value Copy 11.30.05 gas 1.09.06 AURORA at 1.10.06_Exhibit D fr R Gho 12-31-08 v2_NIM Summary_DEM-WP(C) ENERG10C--ctn Mid-C_042010 2010GRC" xfId="11737"/>
    <cellStyle name="_Power Cost Value Copy 11.30.05 gas 1.09.06 AURORA at 1.10.06_Exhibit D fr R Gho 12-31-08 v2_NIM Summary_DEM-WP(C) ENERG10C--ctn Mid-C_042010 2010GRC 2" xfId="11738"/>
    <cellStyle name="_Power Cost Value Copy 11.30.05 gas 1.09.06 AURORA at 1.10.06_Exhibit D fr R Gho 12-31-08 v2_NIM Summary_DEM-WP(C) ENERG10C--ctn Mid-C_042010 2010GRC 2_Sheet3" xfId="11739"/>
    <cellStyle name="_Power Cost Value Copy 11.30.05 gas 1.09.06 AURORA at 1.10.06_Exhibit D fr R Gho 12-31-08 v2_NIM Summary_DEM-WP(C) ENERG10C--ctn Mid-C_042010 2010GRC_Sheet3" xfId="11740"/>
    <cellStyle name="_Power Cost Value Copy 11.30.05 gas 1.09.06 AURORA at 1.10.06_Exhibit D fr R Gho 12-31-08 v2_NIM Summary_Sheet3" xfId="11741"/>
    <cellStyle name="_Power Cost Value Copy 11.30.05 gas 1.09.06 AURORA at 1.10.06_Exhibit D fr R Gho 12-31-08 v2_Sheet3" xfId="11742"/>
    <cellStyle name="_Power Cost Value Copy 11.30.05 gas 1.09.06 AURORA at 1.10.06_Exhibit D fr R Gho 12-31-08_DEM-WP(C) ENERG10C--ctn Mid-C_042010 2010GRC" xfId="11743"/>
    <cellStyle name="_Power Cost Value Copy 11.30.05 gas 1.09.06 AURORA at 1.10.06_Exhibit D fr R Gho 12-31-08_DEM-WP(C) ENERG10C--ctn Mid-C_042010 2010GRC 2" xfId="11744"/>
    <cellStyle name="_Power Cost Value Copy 11.30.05 gas 1.09.06 AURORA at 1.10.06_Exhibit D fr R Gho 12-31-08_DEM-WP(C) ENERG10C--ctn Mid-C_042010 2010GRC 2_Sheet3" xfId="11745"/>
    <cellStyle name="_Power Cost Value Copy 11.30.05 gas 1.09.06 AURORA at 1.10.06_Exhibit D fr R Gho 12-31-08_DEM-WP(C) ENERG10C--ctn Mid-C_042010 2010GRC_Sheet3" xfId="11746"/>
    <cellStyle name="_Power Cost Value Copy 11.30.05 gas 1.09.06 AURORA at 1.10.06_Exhibit D fr R Gho 12-31-08_NIM Summary" xfId="11747"/>
    <cellStyle name="_Power Cost Value Copy 11.30.05 gas 1.09.06 AURORA at 1.10.06_Exhibit D fr R Gho 12-31-08_NIM Summary 2" xfId="11748"/>
    <cellStyle name="_Power Cost Value Copy 11.30.05 gas 1.09.06 AURORA at 1.10.06_Exhibit D fr R Gho 12-31-08_NIM Summary 2 2" xfId="11749"/>
    <cellStyle name="_Power Cost Value Copy 11.30.05 gas 1.09.06 AURORA at 1.10.06_Exhibit D fr R Gho 12-31-08_NIM Summary 2 2_Sheet3" xfId="11750"/>
    <cellStyle name="_Power Cost Value Copy 11.30.05 gas 1.09.06 AURORA at 1.10.06_Exhibit D fr R Gho 12-31-08_NIM Summary 2_Sheet3" xfId="11751"/>
    <cellStyle name="_Power Cost Value Copy 11.30.05 gas 1.09.06 AURORA at 1.10.06_Exhibit D fr R Gho 12-31-08_NIM Summary 3" xfId="11752"/>
    <cellStyle name="_Power Cost Value Copy 11.30.05 gas 1.09.06 AURORA at 1.10.06_Exhibit D fr R Gho 12-31-08_NIM Summary 3 2" xfId="11753"/>
    <cellStyle name="_Power Cost Value Copy 11.30.05 gas 1.09.06 AURORA at 1.10.06_Exhibit D fr R Gho 12-31-08_NIM Summary 3 2_Sheet3" xfId="11754"/>
    <cellStyle name="_Power Cost Value Copy 11.30.05 gas 1.09.06 AURORA at 1.10.06_Exhibit D fr R Gho 12-31-08_NIM Summary 3_Sheet3" xfId="11755"/>
    <cellStyle name="_Power Cost Value Copy 11.30.05 gas 1.09.06 AURORA at 1.10.06_Exhibit D fr R Gho 12-31-08_NIM Summary 4" xfId="11756"/>
    <cellStyle name="_Power Cost Value Copy 11.30.05 gas 1.09.06 AURORA at 1.10.06_Exhibit D fr R Gho 12-31-08_NIM Summary 4_Sheet3" xfId="11757"/>
    <cellStyle name="_Power Cost Value Copy 11.30.05 gas 1.09.06 AURORA at 1.10.06_Exhibit D fr R Gho 12-31-08_NIM Summary_DEM-WP(C) ENERG10C--ctn Mid-C_042010 2010GRC" xfId="11758"/>
    <cellStyle name="_Power Cost Value Copy 11.30.05 gas 1.09.06 AURORA at 1.10.06_Exhibit D fr R Gho 12-31-08_NIM Summary_DEM-WP(C) ENERG10C--ctn Mid-C_042010 2010GRC 2" xfId="11759"/>
    <cellStyle name="_Power Cost Value Copy 11.30.05 gas 1.09.06 AURORA at 1.10.06_Exhibit D fr R Gho 12-31-08_NIM Summary_DEM-WP(C) ENERG10C--ctn Mid-C_042010 2010GRC 2_Sheet3" xfId="11760"/>
    <cellStyle name="_Power Cost Value Copy 11.30.05 gas 1.09.06 AURORA at 1.10.06_Exhibit D fr R Gho 12-31-08_NIM Summary_DEM-WP(C) ENERG10C--ctn Mid-C_042010 2010GRC_Sheet3" xfId="11761"/>
    <cellStyle name="_Power Cost Value Copy 11.30.05 gas 1.09.06 AURORA at 1.10.06_Exhibit D fr R Gho 12-31-08_NIM Summary_Sheet3" xfId="11762"/>
    <cellStyle name="_Power Cost Value Copy 11.30.05 gas 1.09.06 AURORA at 1.10.06_Exhibit D fr R Gho 12-31-08_Sheet3" xfId="11763"/>
    <cellStyle name="_Power Cost Value Copy 11.30.05 gas 1.09.06 AURORA at 1.10.06_Hopkins Ridge Prepaid Tran - Interest Earned RY 12ME Feb  '11" xfId="11764"/>
    <cellStyle name="_Power Cost Value Copy 11.30.05 gas 1.09.06 AURORA at 1.10.06_Hopkins Ridge Prepaid Tran - Interest Earned RY 12ME Feb  '11 2" xfId="11765"/>
    <cellStyle name="_Power Cost Value Copy 11.30.05 gas 1.09.06 AURORA at 1.10.06_Hopkins Ridge Prepaid Tran - Interest Earned RY 12ME Feb  '11 2 2" xfId="11766"/>
    <cellStyle name="_Power Cost Value Copy 11.30.05 gas 1.09.06 AURORA at 1.10.06_Hopkins Ridge Prepaid Tran - Interest Earned RY 12ME Feb  '11 2 2_Sheet3" xfId="11767"/>
    <cellStyle name="_Power Cost Value Copy 11.30.05 gas 1.09.06 AURORA at 1.10.06_Hopkins Ridge Prepaid Tran - Interest Earned RY 12ME Feb  '11 2_Sheet3" xfId="11768"/>
    <cellStyle name="_Power Cost Value Copy 11.30.05 gas 1.09.06 AURORA at 1.10.06_Hopkins Ridge Prepaid Tran - Interest Earned RY 12ME Feb  '11 3" xfId="11769"/>
    <cellStyle name="_Power Cost Value Copy 11.30.05 gas 1.09.06 AURORA at 1.10.06_Hopkins Ridge Prepaid Tran - Interest Earned RY 12ME Feb  '11 3 2" xfId="11770"/>
    <cellStyle name="_Power Cost Value Copy 11.30.05 gas 1.09.06 AURORA at 1.10.06_Hopkins Ridge Prepaid Tran - Interest Earned RY 12ME Feb  '11 3 2_Sheet3" xfId="11771"/>
    <cellStyle name="_Power Cost Value Copy 11.30.05 gas 1.09.06 AURORA at 1.10.06_Hopkins Ridge Prepaid Tran - Interest Earned RY 12ME Feb  '11 3_Sheet3" xfId="11772"/>
    <cellStyle name="_Power Cost Value Copy 11.30.05 gas 1.09.06 AURORA at 1.10.06_Hopkins Ridge Prepaid Tran - Interest Earned RY 12ME Feb  '11 4" xfId="11773"/>
    <cellStyle name="_Power Cost Value Copy 11.30.05 gas 1.09.06 AURORA at 1.10.06_Hopkins Ridge Prepaid Tran - Interest Earned RY 12ME Feb  '11 4_Sheet3" xfId="11774"/>
    <cellStyle name="_Power Cost Value Copy 11.30.05 gas 1.09.06 AURORA at 1.10.06_Hopkins Ridge Prepaid Tran - Interest Earned RY 12ME Feb  '11_DEM-WP(C) ENERG10C--ctn Mid-C_042010 2010GRC" xfId="11775"/>
    <cellStyle name="_Power Cost Value Copy 11.30.05 gas 1.09.06 AURORA at 1.10.06_Hopkins Ridge Prepaid Tran - Interest Earned RY 12ME Feb  '11_DEM-WP(C) ENERG10C--ctn Mid-C_042010 2010GRC 2" xfId="11776"/>
    <cellStyle name="_Power Cost Value Copy 11.30.05 gas 1.09.06 AURORA at 1.10.06_Hopkins Ridge Prepaid Tran - Interest Earned RY 12ME Feb  '11_DEM-WP(C) ENERG10C--ctn Mid-C_042010 2010GRC 2_Sheet3" xfId="11777"/>
    <cellStyle name="_Power Cost Value Copy 11.30.05 gas 1.09.06 AURORA at 1.10.06_Hopkins Ridge Prepaid Tran - Interest Earned RY 12ME Feb  '11_DEM-WP(C) ENERG10C--ctn Mid-C_042010 2010GRC_Sheet3" xfId="11778"/>
    <cellStyle name="_Power Cost Value Copy 11.30.05 gas 1.09.06 AURORA at 1.10.06_Hopkins Ridge Prepaid Tran - Interest Earned RY 12ME Feb  '11_NIM Summary" xfId="11779"/>
    <cellStyle name="_Power Cost Value Copy 11.30.05 gas 1.09.06 AURORA at 1.10.06_Hopkins Ridge Prepaid Tran - Interest Earned RY 12ME Feb  '11_NIM Summary 2" xfId="11780"/>
    <cellStyle name="_Power Cost Value Copy 11.30.05 gas 1.09.06 AURORA at 1.10.06_Hopkins Ridge Prepaid Tran - Interest Earned RY 12ME Feb  '11_NIM Summary 2 2" xfId="11781"/>
    <cellStyle name="_Power Cost Value Copy 11.30.05 gas 1.09.06 AURORA at 1.10.06_Hopkins Ridge Prepaid Tran - Interest Earned RY 12ME Feb  '11_NIM Summary 2 2_Sheet3" xfId="11782"/>
    <cellStyle name="_Power Cost Value Copy 11.30.05 gas 1.09.06 AURORA at 1.10.06_Hopkins Ridge Prepaid Tran - Interest Earned RY 12ME Feb  '11_NIM Summary 2_Sheet3" xfId="11783"/>
    <cellStyle name="_Power Cost Value Copy 11.30.05 gas 1.09.06 AURORA at 1.10.06_Hopkins Ridge Prepaid Tran - Interest Earned RY 12ME Feb  '11_NIM Summary 3" xfId="11784"/>
    <cellStyle name="_Power Cost Value Copy 11.30.05 gas 1.09.06 AURORA at 1.10.06_Hopkins Ridge Prepaid Tran - Interest Earned RY 12ME Feb  '11_NIM Summary 3 2" xfId="11785"/>
    <cellStyle name="_Power Cost Value Copy 11.30.05 gas 1.09.06 AURORA at 1.10.06_Hopkins Ridge Prepaid Tran - Interest Earned RY 12ME Feb  '11_NIM Summary 3 2_Sheet3" xfId="11786"/>
    <cellStyle name="_Power Cost Value Copy 11.30.05 gas 1.09.06 AURORA at 1.10.06_Hopkins Ridge Prepaid Tran - Interest Earned RY 12ME Feb  '11_NIM Summary 3_Sheet3" xfId="11787"/>
    <cellStyle name="_Power Cost Value Copy 11.30.05 gas 1.09.06 AURORA at 1.10.06_Hopkins Ridge Prepaid Tran - Interest Earned RY 12ME Feb  '11_NIM Summary 4" xfId="11788"/>
    <cellStyle name="_Power Cost Value Copy 11.30.05 gas 1.09.06 AURORA at 1.10.06_Hopkins Ridge Prepaid Tran - Interest Earned RY 12ME Feb  '11_NIM Summary 4_Sheet3" xfId="11789"/>
    <cellStyle name="_Power Cost Value Copy 11.30.05 gas 1.09.06 AURORA at 1.10.06_Hopkins Ridge Prepaid Tran - Interest Earned RY 12ME Feb  '11_NIM Summary_DEM-WP(C) ENERG10C--ctn Mid-C_042010 2010GRC" xfId="11790"/>
    <cellStyle name="_Power Cost Value Copy 11.30.05 gas 1.09.06 AURORA at 1.10.06_Hopkins Ridge Prepaid Tran - Interest Earned RY 12ME Feb  '11_NIM Summary_DEM-WP(C) ENERG10C--ctn Mid-C_042010 2010GRC 2" xfId="11791"/>
    <cellStyle name="_Power Cost Value Copy 11.30.05 gas 1.09.06 AURORA at 1.10.06_Hopkins Ridge Prepaid Tran - Interest Earned RY 12ME Feb  '11_NIM Summary_DEM-WP(C) ENERG10C--ctn Mid-C_042010 2010GRC 2_Sheet3" xfId="11792"/>
    <cellStyle name="_Power Cost Value Copy 11.30.05 gas 1.09.06 AURORA at 1.10.06_Hopkins Ridge Prepaid Tran - Interest Earned RY 12ME Feb  '11_NIM Summary_DEM-WP(C) ENERG10C--ctn Mid-C_042010 2010GRC_Sheet3" xfId="11793"/>
    <cellStyle name="_Power Cost Value Copy 11.30.05 gas 1.09.06 AURORA at 1.10.06_Hopkins Ridge Prepaid Tran - Interest Earned RY 12ME Feb  '11_NIM Summary_Sheet3" xfId="11794"/>
    <cellStyle name="_Power Cost Value Copy 11.30.05 gas 1.09.06 AURORA at 1.10.06_Hopkins Ridge Prepaid Tran - Interest Earned RY 12ME Feb  '11_Sheet3" xfId="11795"/>
    <cellStyle name="_Power Cost Value Copy 11.30.05 gas 1.09.06 AURORA at 1.10.06_Hopkins Ridge Prepaid Tran - Interest Earned RY 12ME Feb  '11_Transmission Workbook for May BOD" xfId="11796"/>
    <cellStyle name="_Power Cost Value Copy 11.30.05 gas 1.09.06 AURORA at 1.10.06_Hopkins Ridge Prepaid Tran - Interest Earned RY 12ME Feb  '11_Transmission Workbook for May BOD 2" xfId="11797"/>
    <cellStyle name="_Power Cost Value Copy 11.30.05 gas 1.09.06 AURORA at 1.10.06_Hopkins Ridge Prepaid Tran - Interest Earned RY 12ME Feb  '11_Transmission Workbook for May BOD 2 2" xfId="11798"/>
    <cellStyle name="_Power Cost Value Copy 11.30.05 gas 1.09.06 AURORA at 1.10.06_Hopkins Ridge Prepaid Tran - Interest Earned RY 12ME Feb  '11_Transmission Workbook for May BOD 2 2_Sheet3" xfId="11799"/>
    <cellStyle name="_Power Cost Value Copy 11.30.05 gas 1.09.06 AURORA at 1.10.06_Hopkins Ridge Prepaid Tran - Interest Earned RY 12ME Feb  '11_Transmission Workbook for May BOD 2_Sheet3" xfId="11800"/>
    <cellStyle name="_Power Cost Value Copy 11.30.05 gas 1.09.06 AURORA at 1.10.06_Hopkins Ridge Prepaid Tran - Interest Earned RY 12ME Feb  '11_Transmission Workbook for May BOD 3" xfId="11801"/>
    <cellStyle name="_Power Cost Value Copy 11.30.05 gas 1.09.06 AURORA at 1.10.06_Hopkins Ridge Prepaid Tran - Interest Earned RY 12ME Feb  '11_Transmission Workbook for May BOD 3 2" xfId="11802"/>
    <cellStyle name="_Power Cost Value Copy 11.30.05 gas 1.09.06 AURORA at 1.10.06_Hopkins Ridge Prepaid Tran - Interest Earned RY 12ME Feb  '11_Transmission Workbook for May BOD 3 2_Sheet3" xfId="11803"/>
    <cellStyle name="_Power Cost Value Copy 11.30.05 gas 1.09.06 AURORA at 1.10.06_Hopkins Ridge Prepaid Tran - Interest Earned RY 12ME Feb  '11_Transmission Workbook for May BOD 3_Sheet3" xfId="11804"/>
    <cellStyle name="_Power Cost Value Copy 11.30.05 gas 1.09.06 AURORA at 1.10.06_Hopkins Ridge Prepaid Tran - Interest Earned RY 12ME Feb  '11_Transmission Workbook for May BOD 4" xfId="11805"/>
    <cellStyle name="_Power Cost Value Copy 11.30.05 gas 1.09.06 AURORA at 1.10.06_Hopkins Ridge Prepaid Tran - Interest Earned RY 12ME Feb  '11_Transmission Workbook for May BOD 4_Sheet3" xfId="11806"/>
    <cellStyle name="_Power Cost Value Copy 11.30.05 gas 1.09.06 AURORA at 1.10.06_Hopkins Ridge Prepaid Tran - Interest Earned RY 12ME Feb  '11_Transmission Workbook for May BOD_DEM-WP(C) ENERG10C--ctn Mid-C_042010 2010GRC" xfId="11807"/>
    <cellStyle name="_Power Cost Value Copy 11.30.05 gas 1.09.06 AURORA at 1.10.06_Hopkins Ridge Prepaid Tran - Interest Earned RY 12ME Feb  '11_Transmission Workbook for May BOD_DEM-WP(C) ENERG10C--ctn Mid-C_042010 2010GRC 2" xfId="11808"/>
    <cellStyle name="_Power Cost Value Copy 11.30.05 gas 1.09.06 AURORA at 1.10.06_Hopkins Ridge Prepaid Tran - Interest Earned RY 12ME Feb  '11_Transmission Workbook for May BOD_DEM-WP(C) ENERG10C--ctn Mid-C_042010 2010GRC 2_Sheet3" xfId="11809"/>
    <cellStyle name="_Power Cost Value Copy 11.30.05 gas 1.09.06 AURORA at 1.10.06_Hopkins Ridge Prepaid Tran - Interest Earned RY 12ME Feb  '11_Transmission Workbook for May BOD_DEM-WP(C) ENERG10C--ctn Mid-C_042010 2010GRC_Sheet3" xfId="11810"/>
    <cellStyle name="_Power Cost Value Copy 11.30.05 gas 1.09.06 AURORA at 1.10.06_Hopkins Ridge Prepaid Tran - Interest Earned RY 12ME Feb  '11_Transmission Workbook for May BOD_Sheet3" xfId="11811"/>
    <cellStyle name="_Power Cost Value Copy 11.30.05 gas 1.09.06 AURORA at 1.10.06_Mint Farm Generation BPA" xfId="11812"/>
    <cellStyle name="_Power Cost Value Copy 11.30.05 gas 1.09.06 AURORA at 1.10.06_Mint Farm Generation BPA_Sheet3" xfId="11813"/>
    <cellStyle name="_Power Cost Value Copy 11.30.05 gas 1.09.06 AURORA at 1.10.06_NIM Summary" xfId="11814"/>
    <cellStyle name="_Power Cost Value Copy 11.30.05 gas 1.09.06 AURORA at 1.10.06_NIM Summary 09GRC" xfId="11815"/>
    <cellStyle name="_Power Cost Value Copy 11.30.05 gas 1.09.06 AURORA at 1.10.06_NIM Summary 09GRC 2" xfId="11816"/>
    <cellStyle name="_Power Cost Value Copy 11.30.05 gas 1.09.06 AURORA at 1.10.06_NIM Summary 09GRC 2 2" xfId="11817"/>
    <cellStyle name="_Power Cost Value Copy 11.30.05 gas 1.09.06 AURORA at 1.10.06_NIM Summary 09GRC 2 2_Sheet3" xfId="11818"/>
    <cellStyle name="_Power Cost Value Copy 11.30.05 gas 1.09.06 AURORA at 1.10.06_NIM Summary 09GRC 2_Sheet3" xfId="11819"/>
    <cellStyle name="_Power Cost Value Copy 11.30.05 gas 1.09.06 AURORA at 1.10.06_NIM Summary 09GRC 3" xfId="11820"/>
    <cellStyle name="_Power Cost Value Copy 11.30.05 gas 1.09.06 AURORA at 1.10.06_NIM Summary 09GRC 3 2" xfId="11821"/>
    <cellStyle name="_Power Cost Value Copy 11.30.05 gas 1.09.06 AURORA at 1.10.06_NIM Summary 09GRC 3 2_Sheet3" xfId="11822"/>
    <cellStyle name="_Power Cost Value Copy 11.30.05 gas 1.09.06 AURORA at 1.10.06_NIM Summary 09GRC 3_Sheet3" xfId="11823"/>
    <cellStyle name="_Power Cost Value Copy 11.30.05 gas 1.09.06 AURORA at 1.10.06_NIM Summary 09GRC 4" xfId="11824"/>
    <cellStyle name="_Power Cost Value Copy 11.30.05 gas 1.09.06 AURORA at 1.10.06_NIM Summary 09GRC 4_Sheet3" xfId="11825"/>
    <cellStyle name="_Power Cost Value Copy 11.30.05 gas 1.09.06 AURORA at 1.10.06_NIM Summary 09GRC_DEM-WP(C) ENERG10C--ctn Mid-C_042010 2010GRC" xfId="11826"/>
    <cellStyle name="_Power Cost Value Copy 11.30.05 gas 1.09.06 AURORA at 1.10.06_NIM Summary 09GRC_DEM-WP(C) ENERG10C--ctn Mid-C_042010 2010GRC 2" xfId="11827"/>
    <cellStyle name="_Power Cost Value Copy 11.30.05 gas 1.09.06 AURORA at 1.10.06_NIM Summary 09GRC_DEM-WP(C) ENERG10C--ctn Mid-C_042010 2010GRC 2_Sheet3" xfId="11828"/>
    <cellStyle name="_Power Cost Value Copy 11.30.05 gas 1.09.06 AURORA at 1.10.06_NIM Summary 09GRC_DEM-WP(C) ENERG10C--ctn Mid-C_042010 2010GRC_Sheet3" xfId="11829"/>
    <cellStyle name="_Power Cost Value Copy 11.30.05 gas 1.09.06 AURORA at 1.10.06_NIM Summary 09GRC_Sheet3" xfId="11830"/>
    <cellStyle name="_Power Cost Value Copy 11.30.05 gas 1.09.06 AURORA at 1.10.06_NIM Summary 10" xfId="11831"/>
    <cellStyle name="_Power Cost Value Copy 11.30.05 gas 1.09.06 AURORA at 1.10.06_NIM Summary 10 2" xfId="11832"/>
    <cellStyle name="_Power Cost Value Copy 11.30.05 gas 1.09.06 AURORA at 1.10.06_NIM Summary 10 2_Sheet3" xfId="11833"/>
    <cellStyle name="_Power Cost Value Copy 11.30.05 gas 1.09.06 AURORA at 1.10.06_NIM Summary 10_Sheet3" xfId="11834"/>
    <cellStyle name="_Power Cost Value Copy 11.30.05 gas 1.09.06 AURORA at 1.10.06_NIM Summary 11" xfId="11835"/>
    <cellStyle name="_Power Cost Value Copy 11.30.05 gas 1.09.06 AURORA at 1.10.06_NIM Summary 11 2" xfId="11836"/>
    <cellStyle name="_Power Cost Value Copy 11.30.05 gas 1.09.06 AURORA at 1.10.06_NIM Summary 11 2_Sheet3" xfId="11837"/>
    <cellStyle name="_Power Cost Value Copy 11.30.05 gas 1.09.06 AURORA at 1.10.06_NIM Summary 11_Sheet3" xfId="11838"/>
    <cellStyle name="_Power Cost Value Copy 11.30.05 gas 1.09.06 AURORA at 1.10.06_NIM Summary 12" xfId="11839"/>
    <cellStyle name="_Power Cost Value Copy 11.30.05 gas 1.09.06 AURORA at 1.10.06_NIM Summary 12 2" xfId="11840"/>
    <cellStyle name="_Power Cost Value Copy 11.30.05 gas 1.09.06 AURORA at 1.10.06_NIM Summary 12 2_Sheet3" xfId="11841"/>
    <cellStyle name="_Power Cost Value Copy 11.30.05 gas 1.09.06 AURORA at 1.10.06_NIM Summary 12_Sheet3" xfId="11842"/>
    <cellStyle name="_Power Cost Value Copy 11.30.05 gas 1.09.06 AURORA at 1.10.06_NIM Summary 13" xfId="11843"/>
    <cellStyle name="_Power Cost Value Copy 11.30.05 gas 1.09.06 AURORA at 1.10.06_NIM Summary 13 2" xfId="11844"/>
    <cellStyle name="_Power Cost Value Copy 11.30.05 gas 1.09.06 AURORA at 1.10.06_NIM Summary 13 2_Sheet3" xfId="11845"/>
    <cellStyle name="_Power Cost Value Copy 11.30.05 gas 1.09.06 AURORA at 1.10.06_NIM Summary 13_Sheet3" xfId="11846"/>
    <cellStyle name="_Power Cost Value Copy 11.30.05 gas 1.09.06 AURORA at 1.10.06_NIM Summary 14" xfId="11847"/>
    <cellStyle name="_Power Cost Value Copy 11.30.05 gas 1.09.06 AURORA at 1.10.06_NIM Summary 14 2" xfId="11848"/>
    <cellStyle name="_Power Cost Value Copy 11.30.05 gas 1.09.06 AURORA at 1.10.06_NIM Summary 14 2_Sheet3" xfId="11849"/>
    <cellStyle name="_Power Cost Value Copy 11.30.05 gas 1.09.06 AURORA at 1.10.06_NIM Summary 14_Sheet3" xfId="11850"/>
    <cellStyle name="_Power Cost Value Copy 11.30.05 gas 1.09.06 AURORA at 1.10.06_NIM Summary 15" xfId="11851"/>
    <cellStyle name="_Power Cost Value Copy 11.30.05 gas 1.09.06 AURORA at 1.10.06_NIM Summary 15 2" xfId="11852"/>
    <cellStyle name="_Power Cost Value Copy 11.30.05 gas 1.09.06 AURORA at 1.10.06_NIM Summary 15 2_Sheet3" xfId="11853"/>
    <cellStyle name="_Power Cost Value Copy 11.30.05 gas 1.09.06 AURORA at 1.10.06_NIM Summary 15_Sheet3" xfId="11854"/>
    <cellStyle name="_Power Cost Value Copy 11.30.05 gas 1.09.06 AURORA at 1.10.06_NIM Summary 16" xfId="11855"/>
    <cellStyle name="_Power Cost Value Copy 11.30.05 gas 1.09.06 AURORA at 1.10.06_NIM Summary 16 2" xfId="11856"/>
    <cellStyle name="_Power Cost Value Copy 11.30.05 gas 1.09.06 AURORA at 1.10.06_NIM Summary 16 2_Sheet3" xfId="11857"/>
    <cellStyle name="_Power Cost Value Copy 11.30.05 gas 1.09.06 AURORA at 1.10.06_NIM Summary 16_Sheet3" xfId="11858"/>
    <cellStyle name="_Power Cost Value Copy 11.30.05 gas 1.09.06 AURORA at 1.10.06_NIM Summary 17" xfId="11859"/>
    <cellStyle name="_Power Cost Value Copy 11.30.05 gas 1.09.06 AURORA at 1.10.06_NIM Summary 17 2" xfId="11860"/>
    <cellStyle name="_Power Cost Value Copy 11.30.05 gas 1.09.06 AURORA at 1.10.06_NIM Summary 17 2_Sheet3" xfId="11861"/>
    <cellStyle name="_Power Cost Value Copy 11.30.05 gas 1.09.06 AURORA at 1.10.06_NIM Summary 17_Sheet3" xfId="11862"/>
    <cellStyle name="_Power Cost Value Copy 11.30.05 gas 1.09.06 AURORA at 1.10.06_NIM Summary 18" xfId="11863"/>
    <cellStyle name="_Power Cost Value Copy 11.30.05 gas 1.09.06 AURORA at 1.10.06_NIM Summary 18 2" xfId="11864"/>
    <cellStyle name="_Power Cost Value Copy 11.30.05 gas 1.09.06 AURORA at 1.10.06_NIM Summary 18 2_Sheet3" xfId="11865"/>
    <cellStyle name="_Power Cost Value Copy 11.30.05 gas 1.09.06 AURORA at 1.10.06_NIM Summary 18_Sheet3" xfId="11866"/>
    <cellStyle name="_Power Cost Value Copy 11.30.05 gas 1.09.06 AURORA at 1.10.06_NIM Summary 19" xfId="11867"/>
    <cellStyle name="_Power Cost Value Copy 11.30.05 gas 1.09.06 AURORA at 1.10.06_NIM Summary 19 2" xfId="11868"/>
    <cellStyle name="_Power Cost Value Copy 11.30.05 gas 1.09.06 AURORA at 1.10.06_NIM Summary 19 2_Sheet3" xfId="11869"/>
    <cellStyle name="_Power Cost Value Copy 11.30.05 gas 1.09.06 AURORA at 1.10.06_NIM Summary 19_Sheet3" xfId="11870"/>
    <cellStyle name="_Power Cost Value Copy 11.30.05 gas 1.09.06 AURORA at 1.10.06_NIM Summary 2" xfId="11871"/>
    <cellStyle name="_Power Cost Value Copy 11.30.05 gas 1.09.06 AURORA at 1.10.06_NIM Summary 2 2" xfId="11872"/>
    <cellStyle name="_Power Cost Value Copy 11.30.05 gas 1.09.06 AURORA at 1.10.06_NIM Summary 2 2_Sheet3" xfId="11873"/>
    <cellStyle name="_Power Cost Value Copy 11.30.05 gas 1.09.06 AURORA at 1.10.06_NIM Summary 2_Sheet3" xfId="11874"/>
    <cellStyle name="_Power Cost Value Copy 11.30.05 gas 1.09.06 AURORA at 1.10.06_NIM Summary 20" xfId="11875"/>
    <cellStyle name="_Power Cost Value Copy 11.30.05 gas 1.09.06 AURORA at 1.10.06_NIM Summary 20 2" xfId="11876"/>
    <cellStyle name="_Power Cost Value Copy 11.30.05 gas 1.09.06 AURORA at 1.10.06_NIM Summary 20 2_Sheet3" xfId="11877"/>
    <cellStyle name="_Power Cost Value Copy 11.30.05 gas 1.09.06 AURORA at 1.10.06_NIM Summary 20_Sheet3" xfId="11878"/>
    <cellStyle name="_Power Cost Value Copy 11.30.05 gas 1.09.06 AURORA at 1.10.06_NIM Summary 21" xfId="11879"/>
    <cellStyle name="_Power Cost Value Copy 11.30.05 gas 1.09.06 AURORA at 1.10.06_NIM Summary 21 2" xfId="11880"/>
    <cellStyle name="_Power Cost Value Copy 11.30.05 gas 1.09.06 AURORA at 1.10.06_NIM Summary 21 2_Sheet3" xfId="11881"/>
    <cellStyle name="_Power Cost Value Copy 11.30.05 gas 1.09.06 AURORA at 1.10.06_NIM Summary 21_Sheet3" xfId="11882"/>
    <cellStyle name="_Power Cost Value Copy 11.30.05 gas 1.09.06 AURORA at 1.10.06_NIM Summary 22" xfId="11883"/>
    <cellStyle name="_Power Cost Value Copy 11.30.05 gas 1.09.06 AURORA at 1.10.06_NIM Summary 22 2" xfId="11884"/>
    <cellStyle name="_Power Cost Value Copy 11.30.05 gas 1.09.06 AURORA at 1.10.06_NIM Summary 22 2_Sheet3" xfId="11885"/>
    <cellStyle name="_Power Cost Value Copy 11.30.05 gas 1.09.06 AURORA at 1.10.06_NIM Summary 22_Sheet3" xfId="11886"/>
    <cellStyle name="_Power Cost Value Copy 11.30.05 gas 1.09.06 AURORA at 1.10.06_NIM Summary 23" xfId="11887"/>
    <cellStyle name="_Power Cost Value Copy 11.30.05 gas 1.09.06 AURORA at 1.10.06_NIM Summary 23 2" xfId="11888"/>
    <cellStyle name="_Power Cost Value Copy 11.30.05 gas 1.09.06 AURORA at 1.10.06_NIM Summary 23 2_Sheet3" xfId="11889"/>
    <cellStyle name="_Power Cost Value Copy 11.30.05 gas 1.09.06 AURORA at 1.10.06_NIM Summary 23_Sheet3" xfId="11890"/>
    <cellStyle name="_Power Cost Value Copy 11.30.05 gas 1.09.06 AURORA at 1.10.06_NIM Summary 24" xfId="11891"/>
    <cellStyle name="_Power Cost Value Copy 11.30.05 gas 1.09.06 AURORA at 1.10.06_NIM Summary 24 2" xfId="11892"/>
    <cellStyle name="_Power Cost Value Copy 11.30.05 gas 1.09.06 AURORA at 1.10.06_NIM Summary 24 2_Sheet3" xfId="11893"/>
    <cellStyle name="_Power Cost Value Copy 11.30.05 gas 1.09.06 AURORA at 1.10.06_NIM Summary 24_Sheet3" xfId="11894"/>
    <cellStyle name="_Power Cost Value Copy 11.30.05 gas 1.09.06 AURORA at 1.10.06_NIM Summary 25" xfId="11895"/>
    <cellStyle name="_Power Cost Value Copy 11.30.05 gas 1.09.06 AURORA at 1.10.06_NIM Summary 25 2" xfId="11896"/>
    <cellStyle name="_Power Cost Value Copy 11.30.05 gas 1.09.06 AURORA at 1.10.06_NIM Summary 25 2_Sheet3" xfId="11897"/>
    <cellStyle name="_Power Cost Value Copy 11.30.05 gas 1.09.06 AURORA at 1.10.06_NIM Summary 25_Sheet3" xfId="11898"/>
    <cellStyle name="_Power Cost Value Copy 11.30.05 gas 1.09.06 AURORA at 1.10.06_NIM Summary 26" xfId="11899"/>
    <cellStyle name="_Power Cost Value Copy 11.30.05 gas 1.09.06 AURORA at 1.10.06_NIM Summary 26 2" xfId="11900"/>
    <cellStyle name="_Power Cost Value Copy 11.30.05 gas 1.09.06 AURORA at 1.10.06_NIM Summary 26 2_Sheet3" xfId="11901"/>
    <cellStyle name="_Power Cost Value Copy 11.30.05 gas 1.09.06 AURORA at 1.10.06_NIM Summary 26_Sheet3" xfId="11902"/>
    <cellStyle name="_Power Cost Value Copy 11.30.05 gas 1.09.06 AURORA at 1.10.06_NIM Summary 27" xfId="11903"/>
    <cellStyle name="_Power Cost Value Copy 11.30.05 gas 1.09.06 AURORA at 1.10.06_NIM Summary 27 2" xfId="11904"/>
    <cellStyle name="_Power Cost Value Copy 11.30.05 gas 1.09.06 AURORA at 1.10.06_NIM Summary 27 2_Sheet3" xfId="11905"/>
    <cellStyle name="_Power Cost Value Copy 11.30.05 gas 1.09.06 AURORA at 1.10.06_NIM Summary 27_Sheet3" xfId="11906"/>
    <cellStyle name="_Power Cost Value Copy 11.30.05 gas 1.09.06 AURORA at 1.10.06_NIM Summary 28" xfId="11907"/>
    <cellStyle name="_Power Cost Value Copy 11.30.05 gas 1.09.06 AURORA at 1.10.06_NIM Summary 28 2" xfId="11908"/>
    <cellStyle name="_Power Cost Value Copy 11.30.05 gas 1.09.06 AURORA at 1.10.06_NIM Summary 28 2_Sheet3" xfId="11909"/>
    <cellStyle name="_Power Cost Value Copy 11.30.05 gas 1.09.06 AURORA at 1.10.06_NIM Summary 28_Sheet3" xfId="11910"/>
    <cellStyle name="_Power Cost Value Copy 11.30.05 gas 1.09.06 AURORA at 1.10.06_NIM Summary 29" xfId="11911"/>
    <cellStyle name="_Power Cost Value Copy 11.30.05 gas 1.09.06 AURORA at 1.10.06_NIM Summary 29 2" xfId="11912"/>
    <cellStyle name="_Power Cost Value Copy 11.30.05 gas 1.09.06 AURORA at 1.10.06_NIM Summary 29 2_Sheet3" xfId="11913"/>
    <cellStyle name="_Power Cost Value Copy 11.30.05 gas 1.09.06 AURORA at 1.10.06_NIM Summary 29_Sheet3" xfId="11914"/>
    <cellStyle name="_Power Cost Value Copy 11.30.05 gas 1.09.06 AURORA at 1.10.06_NIM Summary 3" xfId="11915"/>
    <cellStyle name="_Power Cost Value Copy 11.30.05 gas 1.09.06 AURORA at 1.10.06_NIM Summary 3 2" xfId="11916"/>
    <cellStyle name="_Power Cost Value Copy 11.30.05 gas 1.09.06 AURORA at 1.10.06_NIM Summary 3 2_Sheet3" xfId="11917"/>
    <cellStyle name="_Power Cost Value Copy 11.30.05 gas 1.09.06 AURORA at 1.10.06_NIM Summary 3_Sheet3" xfId="11918"/>
    <cellStyle name="_Power Cost Value Copy 11.30.05 gas 1.09.06 AURORA at 1.10.06_NIM Summary 30" xfId="11919"/>
    <cellStyle name="_Power Cost Value Copy 11.30.05 gas 1.09.06 AURORA at 1.10.06_NIM Summary 30 2" xfId="11920"/>
    <cellStyle name="_Power Cost Value Copy 11.30.05 gas 1.09.06 AURORA at 1.10.06_NIM Summary 30 2_Sheet3" xfId="11921"/>
    <cellStyle name="_Power Cost Value Copy 11.30.05 gas 1.09.06 AURORA at 1.10.06_NIM Summary 30_Sheet3" xfId="11922"/>
    <cellStyle name="_Power Cost Value Copy 11.30.05 gas 1.09.06 AURORA at 1.10.06_NIM Summary 31" xfId="11923"/>
    <cellStyle name="_Power Cost Value Copy 11.30.05 gas 1.09.06 AURORA at 1.10.06_NIM Summary 31 2" xfId="11924"/>
    <cellStyle name="_Power Cost Value Copy 11.30.05 gas 1.09.06 AURORA at 1.10.06_NIM Summary 31 2_Sheet3" xfId="11925"/>
    <cellStyle name="_Power Cost Value Copy 11.30.05 gas 1.09.06 AURORA at 1.10.06_NIM Summary 31_Sheet3" xfId="11926"/>
    <cellStyle name="_Power Cost Value Copy 11.30.05 gas 1.09.06 AURORA at 1.10.06_NIM Summary 32" xfId="11927"/>
    <cellStyle name="_Power Cost Value Copy 11.30.05 gas 1.09.06 AURORA at 1.10.06_NIM Summary 32 2" xfId="11928"/>
    <cellStyle name="_Power Cost Value Copy 11.30.05 gas 1.09.06 AURORA at 1.10.06_NIM Summary 32 2_Sheet3" xfId="11929"/>
    <cellStyle name="_Power Cost Value Copy 11.30.05 gas 1.09.06 AURORA at 1.10.06_NIM Summary 32_Sheet3" xfId="11930"/>
    <cellStyle name="_Power Cost Value Copy 11.30.05 gas 1.09.06 AURORA at 1.10.06_NIM Summary 33" xfId="11931"/>
    <cellStyle name="_Power Cost Value Copy 11.30.05 gas 1.09.06 AURORA at 1.10.06_NIM Summary 33 2" xfId="11932"/>
    <cellStyle name="_Power Cost Value Copy 11.30.05 gas 1.09.06 AURORA at 1.10.06_NIM Summary 33 2_Sheet3" xfId="11933"/>
    <cellStyle name="_Power Cost Value Copy 11.30.05 gas 1.09.06 AURORA at 1.10.06_NIM Summary 33_Sheet3" xfId="11934"/>
    <cellStyle name="_Power Cost Value Copy 11.30.05 gas 1.09.06 AURORA at 1.10.06_NIM Summary 34" xfId="11935"/>
    <cellStyle name="_Power Cost Value Copy 11.30.05 gas 1.09.06 AURORA at 1.10.06_NIM Summary 34 2" xfId="11936"/>
    <cellStyle name="_Power Cost Value Copy 11.30.05 gas 1.09.06 AURORA at 1.10.06_NIM Summary 34 2_Sheet3" xfId="11937"/>
    <cellStyle name="_Power Cost Value Copy 11.30.05 gas 1.09.06 AURORA at 1.10.06_NIM Summary 34_Sheet3" xfId="11938"/>
    <cellStyle name="_Power Cost Value Copy 11.30.05 gas 1.09.06 AURORA at 1.10.06_NIM Summary 35" xfId="11939"/>
    <cellStyle name="_Power Cost Value Copy 11.30.05 gas 1.09.06 AURORA at 1.10.06_NIM Summary 35 2" xfId="11940"/>
    <cellStyle name="_Power Cost Value Copy 11.30.05 gas 1.09.06 AURORA at 1.10.06_NIM Summary 35 2_Sheet3" xfId="11941"/>
    <cellStyle name="_Power Cost Value Copy 11.30.05 gas 1.09.06 AURORA at 1.10.06_NIM Summary 35_Sheet3" xfId="11942"/>
    <cellStyle name="_Power Cost Value Copy 11.30.05 gas 1.09.06 AURORA at 1.10.06_NIM Summary 36" xfId="11943"/>
    <cellStyle name="_Power Cost Value Copy 11.30.05 gas 1.09.06 AURORA at 1.10.06_NIM Summary 36 2" xfId="11944"/>
    <cellStyle name="_Power Cost Value Copy 11.30.05 gas 1.09.06 AURORA at 1.10.06_NIM Summary 36 2_Sheet3" xfId="11945"/>
    <cellStyle name="_Power Cost Value Copy 11.30.05 gas 1.09.06 AURORA at 1.10.06_NIM Summary 36_Sheet3" xfId="11946"/>
    <cellStyle name="_Power Cost Value Copy 11.30.05 gas 1.09.06 AURORA at 1.10.06_NIM Summary 37" xfId="11947"/>
    <cellStyle name="_Power Cost Value Copy 11.30.05 gas 1.09.06 AURORA at 1.10.06_NIM Summary 37 2" xfId="11948"/>
    <cellStyle name="_Power Cost Value Copy 11.30.05 gas 1.09.06 AURORA at 1.10.06_NIM Summary 37 2_Sheet3" xfId="11949"/>
    <cellStyle name="_Power Cost Value Copy 11.30.05 gas 1.09.06 AURORA at 1.10.06_NIM Summary 37_Sheet3" xfId="11950"/>
    <cellStyle name="_Power Cost Value Copy 11.30.05 gas 1.09.06 AURORA at 1.10.06_NIM Summary 38" xfId="11951"/>
    <cellStyle name="_Power Cost Value Copy 11.30.05 gas 1.09.06 AURORA at 1.10.06_NIM Summary 38 2" xfId="11952"/>
    <cellStyle name="_Power Cost Value Copy 11.30.05 gas 1.09.06 AURORA at 1.10.06_NIM Summary 38 2_Sheet3" xfId="11953"/>
    <cellStyle name="_Power Cost Value Copy 11.30.05 gas 1.09.06 AURORA at 1.10.06_NIM Summary 38_Sheet3" xfId="11954"/>
    <cellStyle name="_Power Cost Value Copy 11.30.05 gas 1.09.06 AURORA at 1.10.06_NIM Summary 39" xfId="11955"/>
    <cellStyle name="_Power Cost Value Copy 11.30.05 gas 1.09.06 AURORA at 1.10.06_NIM Summary 39 2" xfId="11956"/>
    <cellStyle name="_Power Cost Value Copy 11.30.05 gas 1.09.06 AURORA at 1.10.06_NIM Summary 39 2_Sheet3" xfId="11957"/>
    <cellStyle name="_Power Cost Value Copy 11.30.05 gas 1.09.06 AURORA at 1.10.06_NIM Summary 39_Sheet3" xfId="11958"/>
    <cellStyle name="_Power Cost Value Copy 11.30.05 gas 1.09.06 AURORA at 1.10.06_NIM Summary 4" xfId="11959"/>
    <cellStyle name="_Power Cost Value Copy 11.30.05 gas 1.09.06 AURORA at 1.10.06_NIM Summary 4 2" xfId="11960"/>
    <cellStyle name="_Power Cost Value Copy 11.30.05 gas 1.09.06 AURORA at 1.10.06_NIM Summary 4 2_Sheet3" xfId="11961"/>
    <cellStyle name="_Power Cost Value Copy 11.30.05 gas 1.09.06 AURORA at 1.10.06_NIM Summary 4_Sheet3" xfId="11962"/>
    <cellStyle name="_Power Cost Value Copy 11.30.05 gas 1.09.06 AURORA at 1.10.06_NIM Summary 40" xfId="11963"/>
    <cellStyle name="_Power Cost Value Copy 11.30.05 gas 1.09.06 AURORA at 1.10.06_NIM Summary 40 2" xfId="11964"/>
    <cellStyle name="_Power Cost Value Copy 11.30.05 gas 1.09.06 AURORA at 1.10.06_NIM Summary 40 2_Sheet3" xfId="11965"/>
    <cellStyle name="_Power Cost Value Copy 11.30.05 gas 1.09.06 AURORA at 1.10.06_NIM Summary 40_Sheet3" xfId="11966"/>
    <cellStyle name="_Power Cost Value Copy 11.30.05 gas 1.09.06 AURORA at 1.10.06_NIM Summary 41" xfId="11967"/>
    <cellStyle name="_Power Cost Value Copy 11.30.05 gas 1.09.06 AURORA at 1.10.06_NIM Summary 41 2" xfId="11968"/>
    <cellStyle name="_Power Cost Value Copy 11.30.05 gas 1.09.06 AURORA at 1.10.06_NIM Summary 41 2_Sheet3" xfId="11969"/>
    <cellStyle name="_Power Cost Value Copy 11.30.05 gas 1.09.06 AURORA at 1.10.06_NIM Summary 41_Sheet3" xfId="11970"/>
    <cellStyle name="_Power Cost Value Copy 11.30.05 gas 1.09.06 AURORA at 1.10.06_NIM Summary 42" xfId="11971"/>
    <cellStyle name="_Power Cost Value Copy 11.30.05 gas 1.09.06 AURORA at 1.10.06_NIM Summary 42 2" xfId="11972"/>
    <cellStyle name="_Power Cost Value Copy 11.30.05 gas 1.09.06 AURORA at 1.10.06_NIM Summary 42 2_Sheet3" xfId="11973"/>
    <cellStyle name="_Power Cost Value Copy 11.30.05 gas 1.09.06 AURORA at 1.10.06_NIM Summary 42_Sheet3" xfId="11974"/>
    <cellStyle name="_Power Cost Value Copy 11.30.05 gas 1.09.06 AURORA at 1.10.06_NIM Summary 43" xfId="11975"/>
    <cellStyle name="_Power Cost Value Copy 11.30.05 gas 1.09.06 AURORA at 1.10.06_NIM Summary 43 2" xfId="11976"/>
    <cellStyle name="_Power Cost Value Copy 11.30.05 gas 1.09.06 AURORA at 1.10.06_NIM Summary 43 2_Sheet3" xfId="11977"/>
    <cellStyle name="_Power Cost Value Copy 11.30.05 gas 1.09.06 AURORA at 1.10.06_NIM Summary 43_Sheet3" xfId="11978"/>
    <cellStyle name="_Power Cost Value Copy 11.30.05 gas 1.09.06 AURORA at 1.10.06_NIM Summary 44" xfId="11979"/>
    <cellStyle name="_Power Cost Value Copy 11.30.05 gas 1.09.06 AURORA at 1.10.06_NIM Summary 44 2" xfId="11980"/>
    <cellStyle name="_Power Cost Value Copy 11.30.05 gas 1.09.06 AURORA at 1.10.06_NIM Summary 44 2_Sheet3" xfId="11981"/>
    <cellStyle name="_Power Cost Value Copy 11.30.05 gas 1.09.06 AURORA at 1.10.06_NIM Summary 44_Sheet3" xfId="11982"/>
    <cellStyle name="_Power Cost Value Copy 11.30.05 gas 1.09.06 AURORA at 1.10.06_NIM Summary 45" xfId="11983"/>
    <cellStyle name="_Power Cost Value Copy 11.30.05 gas 1.09.06 AURORA at 1.10.06_NIM Summary 45 2" xfId="11984"/>
    <cellStyle name="_Power Cost Value Copy 11.30.05 gas 1.09.06 AURORA at 1.10.06_NIM Summary 45 2_Sheet3" xfId="11985"/>
    <cellStyle name="_Power Cost Value Copy 11.30.05 gas 1.09.06 AURORA at 1.10.06_NIM Summary 45_Sheet3" xfId="11986"/>
    <cellStyle name="_Power Cost Value Copy 11.30.05 gas 1.09.06 AURORA at 1.10.06_NIM Summary 46" xfId="11987"/>
    <cellStyle name="_Power Cost Value Copy 11.30.05 gas 1.09.06 AURORA at 1.10.06_NIM Summary 46 2" xfId="11988"/>
    <cellStyle name="_Power Cost Value Copy 11.30.05 gas 1.09.06 AURORA at 1.10.06_NIM Summary 46 2_Sheet3" xfId="11989"/>
    <cellStyle name="_Power Cost Value Copy 11.30.05 gas 1.09.06 AURORA at 1.10.06_NIM Summary 46_Sheet3" xfId="11990"/>
    <cellStyle name="_Power Cost Value Copy 11.30.05 gas 1.09.06 AURORA at 1.10.06_NIM Summary 47" xfId="11991"/>
    <cellStyle name="_Power Cost Value Copy 11.30.05 gas 1.09.06 AURORA at 1.10.06_NIM Summary 47 2" xfId="11992"/>
    <cellStyle name="_Power Cost Value Copy 11.30.05 gas 1.09.06 AURORA at 1.10.06_NIM Summary 47 2_Sheet3" xfId="11993"/>
    <cellStyle name="_Power Cost Value Copy 11.30.05 gas 1.09.06 AURORA at 1.10.06_NIM Summary 47_Sheet3" xfId="11994"/>
    <cellStyle name="_Power Cost Value Copy 11.30.05 gas 1.09.06 AURORA at 1.10.06_NIM Summary 48" xfId="11995"/>
    <cellStyle name="_Power Cost Value Copy 11.30.05 gas 1.09.06 AURORA at 1.10.06_NIM Summary 48_Sheet3" xfId="11996"/>
    <cellStyle name="_Power Cost Value Copy 11.30.05 gas 1.09.06 AURORA at 1.10.06_NIM Summary 49" xfId="11997"/>
    <cellStyle name="_Power Cost Value Copy 11.30.05 gas 1.09.06 AURORA at 1.10.06_NIM Summary 49_Sheet3" xfId="11998"/>
    <cellStyle name="_Power Cost Value Copy 11.30.05 gas 1.09.06 AURORA at 1.10.06_NIM Summary 5" xfId="11999"/>
    <cellStyle name="_Power Cost Value Copy 11.30.05 gas 1.09.06 AURORA at 1.10.06_NIM Summary 5 2" xfId="12000"/>
    <cellStyle name="_Power Cost Value Copy 11.30.05 gas 1.09.06 AURORA at 1.10.06_NIM Summary 5 2_Sheet3" xfId="12001"/>
    <cellStyle name="_Power Cost Value Copy 11.30.05 gas 1.09.06 AURORA at 1.10.06_NIM Summary 5_Sheet3" xfId="12002"/>
    <cellStyle name="_Power Cost Value Copy 11.30.05 gas 1.09.06 AURORA at 1.10.06_NIM Summary 50" xfId="12003"/>
    <cellStyle name="_Power Cost Value Copy 11.30.05 gas 1.09.06 AURORA at 1.10.06_NIM Summary 50_Sheet3" xfId="12004"/>
    <cellStyle name="_Power Cost Value Copy 11.30.05 gas 1.09.06 AURORA at 1.10.06_NIM Summary 51" xfId="12005"/>
    <cellStyle name="_Power Cost Value Copy 11.30.05 gas 1.09.06 AURORA at 1.10.06_NIM Summary 51_Sheet3" xfId="12006"/>
    <cellStyle name="_Power Cost Value Copy 11.30.05 gas 1.09.06 AURORA at 1.10.06_NIM Summary 52" xfId="12007"/>
    <cellStyle name="_Power Cost Value Copy 11.30.05 gas 1.09.06 AURORA at 1.10.06_NIM Summary 52_Sheet3" xfId="12008"/>
    <cellStyle name="_Power Cost Value Copy 11.30.05 gas 1.09.06 AURORA at 1.10.06_NIM Summary 6" xfId="12009"/>
    <cellStyle name="_Power Cost Value Copy 11.30.05 gas 1.09.06 AURORA at 1.10.06_NIM Summary 6 2" xfId="12010"/>
    <cellStyle name="_Power Cost Value Copy 11.30.05 gas 1.09.06 AURORA at 1.10.06_NIM Summary 6 2_Sheet3" xfId="12011"/>
    <cellStyle name="_Power Cost Value Copy 11.30.05 gas 1.09.06 AURORA at 1.10.06_NIM Summary 6_Sheet3" xfId="12012"/>
    <cellStyle name="_Power Cost Value Copy 11.30.05 gas 1.09.06 AURORA at 1.10.06_NIM Summary 7" xfId="12013"/>
    <cellStyle name="_Power Cost Value Copy 11.30.05 gas 1.09.06 AURORA at 1.10.06_NIM Summary 7 2" xfId="12014"/>
    <cellStyle name="_Power Cost Value Copy 11.30.05 gas 1.09.06 AURORA at 1.10.06_NIM Summary 7 2_Sheet3" xfId="12015"/>
    <cellStyle name="_Power Cost Value Copy 11.30.05 gas 1.09.06 AURORA at 1.10.06_NIM Summary 7_Sheet3" xfId="12016"/>
    <cellStyle name="_Power Cost Value Copy 11.30.05 gas 1.09.06 AURORA at 1.10.06_NIM Summary 8" xfId="12017"/>
    <cellStyle name="_Power Cost Value Copy 11.30.05 gas 1.09.06 AURORA at 1.10.06_NIM Summary 8 2" xfId="12018"/>
    <cellStyle name="_Power Cost Value Copy 11.30.05 gas 1.09.06 AURORA at 1.10.06_NIM Summary 8 2_Sheet3" xfId="12019"/>
    <cellStyle name="_Power Cost Value Copy 11.30.05 gas 1.09.06 AURORA at 1.10.06_NIM Summary 8_Sheet3" xfId="12020"/>
    <cellStyle name="_Power Cost Value Copy 11.30.05 gas 1.09.06 AURORA at 1.10.06_NIM Summary 9" xfId="12021"/>
    <cellStyle name="_Power Cost Value Copy 11.30.05 gas 1.09.06 AURORA at 1.10.06_NIM Summary 9 2" xfId="12022"/>
    <cellStyle name="_Power Cost Value Copy 11.30.05 gas 1.09.06 AURORA at 1.10.06_NIM Summary 9 2_Sheet3" xfId="12023"/>
    <cellStyle name="_Power Cost Value Copy 11.30.05 gas 1.09.06 AURORA at 1.10.06_NIM Summary 9_Sheet3" xfId="12024"/>
    <cellStyle name="_Power Cost Value Copy 11.30.05 gas 1.09.06 AURORA at 1.10.06_NIM Summary_DEM-WP(C) ENERG10C--ctn Mid-C_042010 2010GRC" xfId="12025"/>
    <cellStyle name="_Power Cost Value Copy 11.30.05 gas 1.09.06 AURORA at 1.10.06_NIM Summary_DEM-WP(C) ENERG10C--ctn Mid-C_042010 2010GRC 2" xfId="12026"/>
    <cellStyle name="_Power Cost Value Copy 11.30.05 gas 1.09.06 AURORA at 1.10.06_NIM Summary_DEM-WP(C) ENERG10C--ctn Mid-C_042010 2010GRC 2_Sheet3" xfId="12027"/>
    <cellStyle name="_Power Cost Value Copy 11.30.05 gas 1.09.06 AURORA at 1.10.06_NIM Summary_DEM-WP(C) ENERG10C--ctn Mid-C_042010 2010GRC_Sheet3" xfId="12028"/>
    <cellStyle name="_Power Cost Value Copy 11.30.05 gas 1.09.06 AURORA at 1.10.06_NIM Summary_Sheet3" xfId="12029"/>
    <cellStyle name="_Power Cost Value Copy 11.30.05 gas 1.09.06 AURORA at 1.10.06_PCA 10 -  Exhibit D Dec 2011" xfId="12030"/>
    <cellStyle name="_Power Cost Value Copy 11.30.05 gas 1.09.06 AURORA at 1.10.06_PCA 10 -  Exhibit D Dec 2011 2" xfId="12031"/>
    <cellStyle name="_Power Cost Value Copy 11.30.05 gas 1.09.06 AURORA at 1.10.06_PCA 10 -  Exhibit D Dec 2011 2_Sheet3" xfId="12032"/>
    <cellStyle name="_Power Cost Value Copy 11.30.05 gas 1.09.06 AURORA at 1.10.06_PCA 10 -  Exhibit D Dec 2011_Sheet3" xfId="12033"/>
    <cellStyle name="_Power Cost Value Copy 11.30.05 gas 1.09.06 AURORA at 1.10.06_PCA 10 -  Exhibit D from A Kellogg Jan 2011" xfId="12034"/>
    <cellStyle name="_Power Cost Value Copy 11.30.05 gas 1.09.06 AURORA at 1.10.06_PCA 10 -  Exhibit D from A Kellogg Jan 2011 2" xfId="12035"/>
    <cellStyle name="_Power Cost Value Copy 11.30.05 gas 1.09.06 AURORA at 1.10.06_PCA 10 -  Exhibit D from A Kellogg Jan 2011 2_Sheet3" xfId="12036"/>
    <cellStyle name="_Power Cost Value Copy 11.30.05 gas 1.09.06 AURORA at 1.10.06_PCA 10 -  Exhibit D from A Kellogg Jan 2011_Sheet3" xfId="12037"/>
    <cellStyle name="_Power Cost Value Copy 11.30.05 gas 1.09.06 AURORA at 1.10.06_PCA 10 -  Exhibit D from A Kellogg July 2011" xfId="12038"/>
    <cellStyle name="_Power Cost Value Copy 11.30.05 gas 1.09.06 AURORA at 1.10.06_PCA 10 -  Exhibit D from A Kellogg July 2011 2" xfId="12039"/>
    <cellStyle name="_Power Cost Value Copy 11.30.05 gas 1.09.06 AURORA at 1.10.06_PCA 10 -  Exhibit D from A Kellogg July 2011 2_Sheet3" xfId="12040"/>
    <cellStyle name="_Power Cost Value Copy 11.30.05 gas 1.09.06 AURORA at 1.10.06_PCA 10 -  Exhibit D from A Kellogg July 2011_Sheet3" xfId="12041"/>
    <cellStyle name="_Power Cost Value Copy 11.30.05 gas 1.09.06 AURORA at 1.10.06_PCA 10 -  Exhibit D from S Free Rcv'd 12-11" xfId="12042"/>
    <cellStyle name="_Power Cost Value Copy 11.30.05 gas 1.09.06 AURORA at 1.10.06_PCA 10 -  Exhibit D from S Free Rcv'd 12-11 2" xfId="12043"/>
    <cellStyle name="_Power Cost Value Copy 11.30.05 gas 1.09.06 AURORA at 1.10.06_PCA 10 -  Exhibit D from S Free Rcv'd 12-11 2_Sheet3" xfId="12044"/>
    <cellStyle name="_Power Cost Value Copy 11.30.05 gas 1.09.06 AURORA at 1.10.06_PCA 10 -  Exhibit D from S Free Rcv'd 12-11_Sheet3" xfId="12045"/>
    <cellStyle name="_Power Cost Value Copy 11.30.05 gas 1.09.06 AURORA at 1.10.06_PCA 11 -  Exhibit D Jan 2012 fr A Kellogg" xfId="12046"/>
    <cellStyle name="_Power Cost Value Copy 11.30.05 gas 1.09.06 AURORA at 1.10.06_PCA 11 -  Exhibit D Jan 2012 fr A Kellogg 2" xfId="12047"/>
    <cellStyle name="_Power Cost Value Copy 11.30.05 gas 1.09.06 AURORA at 1.10.06_PCA 11 -  Exhibit D Jan 2012 fr A Kellogg 2_Sheet3" xfId="12048"/>
    <cellStyle name="_Power Cost Value Copy 11.30.05 gas 1.09.06 AURORA at 1.10.06_PCA 11 -  Exhibit D Jan 2012 fr A Kellogg_Sheet3" xfId="12049"/>
    <cellStyle name="_Power Cost Value Copy 11.30.05 gas 1.09.06 AURORA at 1.10.06_PCA 11 -  Exhibit D Jan 2012 WF" xfId="12050"/>
    <cellStyle name="_Power Cost Value Copy 11.30.05 gas 1.09.06 AURORA at 1.10.06_PCA 11 -  Exhibit D Jan 2012 WF 2" xfId="12051"/>
    <cellStyle name="_Power Cost Value Copy 11.30.05 gas 1.09.06 AURORA at 1.10.06_PCA 11 -  Exhibit D Jan 2012 WF 2_Sheet3" xfId="12052"/>
    <cellStyle name="_Power Cost Value Copy 11.30.05 gas 1.09.06 AURORA at 1.10.06_PCA 11 -  Exhibit D Jan 2012 WF_Sheet3" xfId="12053"/>
    <cellStyle name="_Power Cost Value Copy 11.30.05 gas 1.09.06 AURORA at 1.10.06_PCA 7 - Exhibit D update 11_30_08 (2)" xfId="12054"/>
    <cellStyle name="_Power Cost Value Copy 11.30.05 gas 1.09.06 AURORA at 1.10.06_PCA 7 - Exhibit D update 11_30_08 (2) 2" xfId="12055"/>
    <cellStyle name="_Power Cost Value Copy 11.30.05 gas 1.09.06 AURORA at 1.10.06_PCA 7 - Exhibit D update 11_30_08 (2) 2 2" xfId="12056"/>
    <cellStyle name="_Power Cost Value Copy 11.30.05 gas 1.09.06 AURORA at 1.10.06_PCA 7 - Exhibit D update 11_30_08 (2) 2 2 2" xfId="12057"/>
    <cellStyle name="_Power Cost Value Copy 11.30.05 gas 1.09.06 AURORA at 1.10.06_PCA 7 - Exhibit D update 11_30_08 (2) 2 2 2_Sheet3" xfId="12058"/>
    <cellStyle name="_Power Cost Value Copy 11.30.05 gas 1.09.06 AURORA at 1.10.06_PCA 7 - Exhibit D update 11_30_08 (2) 2 2_Sheet3" xfId="12059"/>
    <cellStyle name="_Power Cost Value Copy 11.30.05 gas 1.09.06 AURORA at 1.10.06_PCA 7 - Exhibit D update 11_30_08 (2) 2 3" xfId="12060"/>
    <cellStyle name="_Power Cost Value Copy 11.30.05 gas 1.09.06 AURORA at 1.10.06_PCA 7 - Exhibit D update 11_30_08 (2) 2 3_Sheet3" xfId="12061"/>
    <cellStyle name="_Power Cost Value Copy 11.30.05 gas 1.09.06 AURORA at 1.10.06_PCA 7 - Exhibit D update 11_30_08 (2) 2_Sheet3" xfId="12062"/>
    <cellStyle name="_Power Cost Value Copy 11.30.05 gas 1.09.06 AURORA at 1.10.06_PCA 7 - Exhibit D update 11_30_08 (2) 3" xfId="12063"/>
    <cellStyle name="_Power Cost Value Copy 11.30.05 gas 1.09.06 AURORA at 1.10.06_PCA 7 - Exhibit D update 11_30_08 (2) 3 2" xfId="12064"/>
    <cellStyle name="_Power Cost Value Copy 11.30.05 gas 1.09.06 AURORA at 1.10.06_PCA 7 - Exhibit D update 11_30_08 (2) 3 2_Sheet3" xfId="12065"/>
    <cellStyle name="_Power Cost Value Copy 11.30.05 gas 1.09.06 AURORA at 1.10.06_PCA 7 - Exhibit D update 11_30_08 (2) 3_Sheet3" xfId="12066"/>
    <cellStyle name="_Power Cost Value Copy 11.30.05 gas 1.09.06 AURORA at 1.10.06_PCA 7 - Exhibit D update 11_30_08 (2) 4" xfId="12067"/>
    <cellStyle name="_Power Cost Value Copy 11.30.05 gas 1.09.06 AURORA at 1.10.06_PCA 7 - Exhibit D update 11_30_08 (2) 4 2" xfId="12068"/>
    <cellStyle name="_Power Cost Value Copy 11.30.05 gas 1.09.06 AURORA at 1.10.06_PCA 7 - Exhibit D update 11_30_08 (2) 4 2_Sheet3" xfId="12069"/>
    <cellStyle name="_Power Cost Value Copy 11.30.05 gas 1.09.06 AURORA at 1.10.06_PCA 7 - Exhibit D update 11_30_08 (2) 4_Sheet3" xfId="12070"/>
    <cellStyle name="_Power Cost Value Copy 11.30.05 gas 1.09.06 AURORA at 1.10.06_PCA 7 - Exhibit D update 11_30_08 (2) 5" xfId="12071"/>
    <cellStyle name="_Power Cost Value Copy 11.30.05 gas 1.09.06 AURORA at 1.10.06_PCA 7 - Exhibit D update 11_30_08 (2) 5_Sheet3" xfId="12072"/>
    <cellStyle name="_Power Cost Value Copy 11.30.05 gas 1.09.06 AURORA at 1.10.06_PCA 7 - Exhibit D update 11_30_08 (2)_DEM-WP(C) ENERG10C--ctn Mid-C_042010 2010GRC" xfId="12073"/>
    <cellStyle name="_Power Cost Value Copy 11.30.05 gas 1.09.06 AURORA at 1.10.06_PCA 7 - Exhibit D update 11_30_08 (2)_DEM-WP(C) ENERG10C--ctn Mid-C_042010 2010GRC 2" xfId="12074"/>
    <cellStyle name="_Power Cost Value Copy 11.30.05 gas 1.09.06 AURORA at 1.10.06_PCA 7 - Exhibit D update 11_30_08 (2)_DEM-WP(C) ENERG10C--ctn Mid-C_042010 2010GRC 2_Sheet3" xfId="12075"/>
    <cellStyle name="_Power Cost Value Copy 11.30.05 gas 1.09.06 AURORA at 1.10.06_PCA 7 - Exhibit D update 11_30_08 (2)_DEM-WP(C) ENERG10C--ctn Mid-C_042010 2010GRC_Sheet3" xfId="12076"/>
    <cellStyle name="_Power Cost Value Copy 11.30.05 gas 1.09.06 AURORA at 1.10.06_PCA 7 - Exhibit D update 11_30_08 (2)_NIM Summary" xfId="12077"/>
    <cellStyle name="_Power Cost Value Copy 11.30.05 gas 1.09.06 AURORA at 1.10.06_PCA 7 - Exhibit D update 11_30_08 (2)_NIM Summary 2" xfId="12078"/>
    <cellStyle name="_Power Cost Value Copy 11.30.05 gas 1.09.06 AURORA at 1.10.06_PCA 7 - Exhibit D update 11_30_08 (2)_NIM Summary 2 2" xfId="12079"/>
    <cellStyle name="_Power Cost Value Copy 11.30.05 gas 1.09.06 AURORA at 1.10.06_PCA 7 - Exhibit D update 11_30_08 (2)_NIM Summary 2 2_Sheet3" xfId="12080"/>
    <cellStyle name="_Power Cost Value Copy 11.30.05 gas 1.09.06 AURORA at 1.10.06_PCA 7 - Exhibit D update 11_30_08 (2)_NIM Summary 2_Sheet3" xfId="12081"/>
    <cellStyle name="_Power Cost Value Copy 11.30.05 gas 1.09.06 AURORA at 1.10.06_PCA 7 - Exhibit D update 11_30_08 (2)_NIM Summary 3" xfId="12082"/>
    <cellStyle name="_Power Cost Value Copy 11.30.05 gas 1.09.06 AURORA at 1.10.06_PCA 7 - Exhibit D update 11_30_08 (2)_NIM Summary 3 2" xfId="12083"/>
    <cellStyle name="_Power Cost Value Copy 11.30.05 gas 1.09.06 AURORA at 1.10.06_PCA 7 - Exhibit D update 11_30_08 (2)_NIM Summary 3 2_Sheet3" xfId="12084"/>
    <cellStyle name="_Power Cost Value Copy 11.30.05 gas 1.09.06 AURORA at 1.10.06_PCA 7 - Exhibit D update 11_30_08 (2)_NIM Summary 3_Sheet3" xfId="12085"/>
    <cellStyle name="_Power Cost Value Copy 11.30.05 gas 1.09.06 AURORA at 1.10.06_PCA 7 - Exhibit D update 11_30_08 (2)_NIM Summary 4" xfId="12086"/>
    <cellStyle name="_Power Cost Value Copy 11.30.05 gas 1.09.06 AURORA at 1.10.06_PCA 7 - Exhibit D update 11_30_08 (2)_NIM Summary 4_Sheet3" xfId="12087"/>
    <cellStyle name="_Power Cost Value Copy 11.30.05 gas 1.09.06 AURORA at 1.10.06_PCA 7 - Exhibit D update 11_30_08 (2)_NIM Summary_DEM-WP(C) ENERG10C--ctn Mid-C_042010 2010GRC" xfId="12088"/>
    <cellStyle name="_Power Cost Value Copy 11.30.05 gas 1.09.06 AURORA at 1.10.06_PCA 7 - Exhibit D update 11_30_08 (2)_NIM Summary_DEM-WP(C) ENERG10C--ctn Mid-C_042010 2010GRC 2" xfId="12089"/>
    <cellStyle name="_Power Cost Value Copy 11.30.05 gas 1.09.06 AURORA at 1.10.06_PCA 7 - Exhibit D update 11_30_08 (2)_NIM Summary_DEM-WP(C) ENERG10C--ctn Mid-C_042010 2010GRC 2_Sheet3" xfId="12090"/>
    <cellStyle name="_Power Cost Value Copy 11.30.05 gas 1.09.06 AURORA at 1.10.06_PCA 7 - Exhibit D update 11_30_08 (2)_NIM Summary_DEM-WP(C) ENERG10C--ctn Mid-C_042010 2010GRC_Sheet3" xfId="12091"/>
    <cellStyle name="_Power Cost Value Copy 11.30.05 gas 1.09.06 AURORA at 1.10.06_PCA 7 - Exhibit D update 11_30_08 (2)_NIM Summary_Sheet3" xfId="12092"/>
    <cellStyle name="_Power Cost Value Copy 11.30.05 gas 1.09.06 AURORA at 1.10.06_PCA 7 - Exhibit D update 11_30_08 (2)_Sheet3" xfId="12093"/>
    <cellStyle name="_Power Cost Value Copy 11.30.05 gas 1.09.06 AURORA at 1.10.06_PCA 8 - Exhibit D update 12_31_09" xfId="12094"/>
    <cellStyle name="_Power Cost Value Copy 11.30.05 gas 1.09.06 AURORA at 1.10.06_PCA 8 - Exhibit D update 12_31_09 2" xfId="12095"/>
    <cellStyle name="_Power Cost Value Copy 11.30.05 gas 1.09.06 AURORA at 1.10.06_PCA 8 - Exhibit D update 12_31_09 2 2" xfId="12096"/>
    <cellStyle name="_Power Cost Value Copy 11.30.05 gas 1.09.06 AURORA at 1.10.06_PCA 8 - Exhibit D update 12_31_09 2 2_Sheet3" xfId="12097"/>
    <cellStyle name="_Power Cost Value Copy 11.30.05 gas 1.09.06 AURORA at 1.10.06_PCA 8 - Exhibit D update 12_31_09 2_Sheet3" xfId="12098"/>
    <cellStyle name="_Power Cost Value Copy 11.30.05 gas 1.09.06 AURORA at 1.10.06_PCA 8 - Exhibit D update 12_31_09 3" xfId="12099"/>
    <cellStyle name="_Power Cost Value Copy 11.30.05 gas 1.09.06 AURORA at 1.10.06_PCA 8 - Exhibit D update 12_31_09 3_Sheet3" xfId="12100"/>
    <cellStyle name="_Power Cost Value Copy 11.30.05 gas 1.09.06 AURORA at 1.10.06_PCA 8 - Exhibit D update 12_31_09_Sheet3" xfId="12101"/>
    <cellStyle name="_Power Cost Value Copy 11.30.05 gas 1.09.06 AURORA at 1.10.06_PCA 9 -  Exhibit D April 2010" xfId="12102"/>
    <cellStyle name="_Power Cost Value Copy 11.30.05 gas 1.09.06 AURORA at 1.10.06_PCA 9 -  Exhibit D April 2010 (3)" xfId="12103"/>
    <cellStyle name="_Power Cost Value Copy 11.30.05 gas 1.09.06 AURORA at 1.10.06_PCA 9 -  Exhibit D April 2010 (3) 2" xfId="12104"/>
    <cellStyle name="_Power Cost Value Copy 11.30.05 gas 1.09.06 AURORA at 1.10.06_PCA 9 -  Exhibit D April 2010 (3) 2 2" xfId="12105"/>
    <cellStyle name="_Power Cost Value Copy 11.30.05 gas 1.09.06 AURORA at 1.10.06_PCA 9 -  Exhibit D April 2010 (3) 2 2_Sheet3" xfId="12106"/>
    <cellStyle name="_Power Cost Value Copy 11.30.05 gas 1.09.06 AURORA at 1.10.06_PCA 9 -  Exhibit D April 2010 (3) 2_Sheet3" xfId="12107"/>
    <cellStyle name="_Power Cost Value Copy 11.30.05 gas 1.09.06 AURORA at 1.10.06_PCA 9 -  Exhibit D April 2010 (3) 3" xfId="12108"/>
    <cellStyle name="_Power Cost Value Copy 11.30.05 gas 1.09.06 AURORA at 1.10.06_PCA 9 -  Exhibit D April 2010 (3) 3 2" xfId="12109"/>
    <cellStyle name="_Power Cost Value Copy 11.30.05 gas 1.09.06 AURORA at 1.10.06_PCA 9 -  Exhibit D April 2010 (3) 3 2_Sheet3" xfId="12110"/>
    <cellStyle name="_Power Cost Value Copy 11.30.05 gas 1.09.06 AURORA at 1.10.06_PCA 9 -  Exhibit D April 2010 (3) 3_Sheet3" xfId="12111"/>
    <cellStyle name="_Power Cost Value Copy 11.30.05 gas 1.09.06 AURORA at 1.10.06_PCA 9 -  Exhibit D April 2010 (3) 4" xfId="12112"/>
    <cellStyle name="_Power Cost Value Copy 11.30.05 gas 1.09.06 AURORA at 1.10.06_PCA 9 -  Exhibit D April 2010 (3) 4_Sheet3" xfId="12113"/>
    <cellStyle name="_Power Cost Value Copy 11.30.05 gas 1.09.06 AURORA at 1.10.06_PCA 9 -  Exhibit D April 2010 (3)_DEM-WP(C) ENERG10C--ctn Mid-C_042010 2010GRC" xfId="12114"/>
    <cellStyle name="_Power Cost Value Copy 11.30.05 gas 1.09.06 AURORA at 1.10.06_PCA 9 -  Exhibit D April 2010 (3)_DEM-WP(C) ENERG10C--ctn Mid-C_042010 2010GRC 2" xfId="12115"/>
    <cellStyle name="_Power Cost Value Copy 11.30.05 gas 1.09.06 AURORA at 1.10.06_PCA 9 -  Exhibit D April 2010 (3)_DEM-WP(C) ENERG10C--ctn Mid-C_042010 2010GRC 2_Sheet3" xfId="12116"/>
    <cellStyle name="_Power Cost Value Copy 11.30.05 gas 1.09.06 AURORA at 1.10.06_PCA 9 -  Exhibit D April 2010 (3)_DEM-WP(C) ENERG10C--ctn Mid-C_042010 2010GRC_Sheet3" xfId="12117"/>
    <cellStyle name="_Power Cost Value Copy 11.30.05 gas 1.09.06 AURORA at 1.10.06_PCA 9 -  Exhibit D April 2010 (3)_Sheet3" xfId="12118"/>
    <cellStyle name="_Power Cost Value Copy 11.30.05 gas 1.09.06 AURORA at 1.10.06_PCA 9 -  Exhibit D April 2010 2" xfId="12119"/>
    <cellStyle name="_Power Cost Value Copy 11.30.05 gas 1.09.06 AURORA at 1.10.06_PCA 9 -  Exhibit D April 2010 2 2" xfId="12120"/>
    <cellStyle name="_Power Cost Value Copy 11.30.05 gas 1.09.06 AURORA at 1.10.06_PCA 9 -  Exhibit D April 2010 2 2_Sheet3" xfId="12121"/>
    <cellStyle name="_Power Cost Value Copy 11.30.05 gas 1.09.06 AURORA at 1.10.06_PCA 9 -  Exhibit D April 2010 2_Sheet3" xfId="12122"/>
    <cellStyle name="_Power Cost Value Copy 11.30.05 gas 1.09.06 AURORA at 1.10.06_PCA 9 -  Exhibit D April 2010 3" xfId="12123"/>
    <cellStyle name="_Power Cost Value Copy 11.30.05 gas 1.09.06 AURORA at 1.10.06_PCA 9 -  Exhibit D April 2010 3 2" xfId="12124"/>
    <cellStyle name="_Power Cost Value Copy 11.30.05 gas 1.09.06 AURORA at 1.10.06_PCA 9 -  Exhibit D April 2010 3 2_Sheet3" xfId="12125"/>
    <cellStyle name="_Power Cost Value Copy 11.30.05 gas 1.09.06 AURORA at 1.10.06_PCA 9 -  Exhibit D April 2010 3_Sheet3" xfId="12126"/>
    <cellStyle name="_Power Cost Value Copy 11.30.05 gas 1.09.06 AURORA at 1.10.06_PCA 9 -  Exhibit D April 2010 4" xfId="12127"/>
    <cellStyle name="_Power Cost Value Copy 11.30.05 gas 1.09.06 AURORA at 1.10.06_PCA 9 -  Exhibit D April 2010 4 2" xfId="12128"/>
    <cellStyle name="_Power Cost Value Copy 11.30.05 gas 1.09.06 AURORA at 1.10.06_PCA 9 -  Exhibit D April 2010 4 2_Sheet3" xfId="12129"/>
    <cellStyle name="_Power Cost Value Copy 11.30.05 gas 1.09.06 AURORA at 1.10.06_PCA 9 -  Exhibit D April 2010 4_Sheet3" xfId="12130"/>
    <cellStyle name="_Power Cost Value Copy 11.30.05 gas 1.09.06 AURORA at 1.10.06_PCA 9 -  Exhibit D April 2010 5" xfId="12131"/>
    <cellStyle name="_Power Cost Value Copy 11.30.05 gas 1.09.06 AURORA at 1.10.06_PCA 9 -  Exhibit D April 2010 5 2" xfId="12132"/>
    <cellStyle name="_Power Cost Value Copy 11.30.05 gas 1.09.06 AURORA at 1.10.06_PCA 9 -  Exhibit D April 2010 5 2_Sheet3" xfId="12133"/>
    <cellStyle name="_Power Cost Value Copy 11.30.05 gas 1.09.06 AURORA at 1.10.06_PCA 9 -  Exhibit D April 2010 5_Sheet3" xfId="12134"/>
    <cellStyle name="_Power Cost Value Copy 11.30.05 gas 1.09.06 AURORA at 1.10.06_PCA 9 -  Exhibit D April 2010 6" xfId="12135"/>
    <cellStyle name="_Power Cost Value Copy 11.30.05 gas 1.09.06 AURORA at 1.10.06_PCA 9 -  Exhibit D April 2010 6 2" xfId="12136"/>
    <cellStyle name="_Power Cost Value Copy 11.30.05 gas 1.09.06 AURORA at 1.10.06_PCA 9 -  Exhibit D April 2010 6 2_Sheet3" xfId="12137"/>
    <cellStyle name="_Power Cost Value Copy 11.30.05 gas 1.09.06 AURORA at 1.10.06_PCA 9 -  Exhibit D April 2010 6_Sheet3" xfId="12138"/>
    <cellStyle name="_Power Cost Value Copy 11.30.05 gas 1.09.06 AURORA at 1.10.06_PCA 9 -  Exhibit D April 2010 7" xfId="12139"/>
    <cellStyle name="_Power Cost Value Copy 11.30.05 gas 1.09.06 AURORA at 1.10.06_PCA 9 -  Exhibit D April 2010 7_Sheet3" xfId="12140"/>
    <cellStyle name="_Power Cost Value Copy 11.30.05 gas 1.09.06 AURORA at 1.10.06_PCA 9 -  Exhibit D April 2010_Sheet3" xfId="12141"/>
    <cellStyle name="_Power Cost Value Copy 11.30.05 gas 1.09.06 AURORA at 1.10.06_PCA 9 -  Exhibit D Feb 2010" xfId="12142"/>
    <cellStyle name="_Power Cost Value Copy 11.30.05 gas 1.09.06 AURORA at 1.10.06_PCA 9 -  Exhibit D Feb 2010 2" xfId="12143"/>
    <cellStyle name="_Power Cost Value Copy 11.30.05 gas 1.09.06 AURORA at 1.10.06_PCA 9 -  Exhibit D Feb 2010 2 2" xfId="12144"/>
    <cellStyle name="_Power Cost Value Copy 11.30.05 gas 1.09.06 AURORA at 1.10.06_PCA 9 -  Exhibit D Feb 2010 2 2_Sheet3" xfId="12145"/>
    <cellStyle name="_Power Cost Value Copy 11.30.05 gas 1.09.06 AURORA at 1.10.06_PCA 9 -  Exhibit D Feb 2010 2_Sheet3" xfId="12146"/>
    <cellStyle name="_Power Cost Value Copy 11.30.05 gas 1.09.06 AURORA at 1.10.06_PCA 9 -  Exhibit D Feb 2010 3" xfId="12147"/>
    <cellStyle name="_Power Cost Value Copy 11.30.05 gas 1.09.06 AURORA at 1.10.06_PCA 9 -  Exhibit D Feb 2010 3_Sheet3" xfId="12148"/>
    <cellStyle name="_Power Cost Value Copy 11.30.05 gas 1.09.06 AURORA at 1.10.06_PCA 9 -  Exhibit D Feb 2010 v2" xfId="12149"/>
    <cellStyle name="_Power Cost Value Copy 11.30.05 gas 1.09.06 AURORA at 1.10.06_PCA 9 -  Exhibit D Feb 2010 v2 2" xfId="12150"/>
    <cellStyle name="_Power Cost Value Copy 11.30.05 gas 1.09.06 AURORA at 1.10.06_PCA 9 -  Exhibit D Feb 2010 v2 2 2" xfId="12151"/>
    <cellStyle name="_Power Cost Value Copy 11.30.05 gas 1.09.06 AURORA at 1.10.06_PCA 9 -  Exhibit D Feb 2010 v2 2 2_Sheet3" xfId="12152"/>
    <cellStyle name="_Power Cost Value Copy 11.30.05 gas 1.09.06 AURORA at 1.10.06_PCA 9 -  Exhibit D Feb 2010 v2 2_Sheet3" xfId="12153"/>
    <cellStyle name="_Power Cost Value Copy 11.30.05 gas 1.09.06 AURORA at 1.10.06_PCA 9 -  Exhibit D Feb 2010 v2 3" xfId="12154"/>
    <cellStyle name="_Power Cost Value Copy 11.30.05 gas 1.09.06 AURORA at 1.10.06_PCA 9 -  Exhibit D Feb 2010 v2 3_Sheet3" xfId="12155"/>
    <cellStyle name="_Power Cost Value Copy 11.30.05 gas 1.09.06 AURORA at 1.10.06_PCA 9 -  Exhibit D Feb 2010 v2_Sheet3" xfId="12156"/>
    <cellStyle name="_Power Cost Value Copy 11.30.05 gas 1.09.06 AURORA at 1.10.06_PCA 9 -  Exhibit D Feb 2010 WF" xfId="12157"/>
    <cellStyle name="_Power Cost Value Copy 11.30.05 gas 1.09.06 AURORA at 1.10.06_PCA 9 -  Exhibit D Feb 2010 WF 2" xfId="12158"/>
    <cellStyle name="_Power Cost Value Copy 11.30.05 gas 1.09.06 AURORA at 1.10.06_PCA 9 -  Exhibit D Feb 2010 WF 2 2" xfId="12159"/>
    <cellStyle name="_Power Cost Value Copy 11.30.05 gas 1.09.06 AURORA at 1.10.06_PCA 9 -  Exhibit D Feb 2010 WF 2 2_Sheet3" xfId="12160"/>
    <cellStyle name="_Power Cost Value Copy 11.30.05 gas 1.09.06 AURORA at 1.10.06_PCA 9 -  Exhibit D Feb 2010 WF 2_Sheet3" xfId="12161"/>
    <cellStyle name="_Power Cost Value Copy 11.30.05 gas 1.09.06 AURORA at 1.10.06_PCA 9 -  Exhibit D Feb 2010 WF 3" xfId="12162"/>
    <cellStyle name="_Power Cost Value Copy 11.30.05 gas 1.09.06 AURORA at 1.10.06_PCA 9 -  Exhibit D Feb 2010 WF 3_Sheet3" xfId="12163"/>
    <cellStyle name="_Power Cost Value Copy 11.30.05 gas 1.09.06 AURORA at 1.10.06_PCA 9 -  Exhibit D Feb 2010 WF_Sheet3" xfId="12164"/>
    <cellStyle name="_Power Cost Value Copy 11.30.05 gas 1.09.06 AURORA at 1.10.06_PCA 9 -  Exhibit D Feb 2010_Sheet3" xfId="12165"/>
    <cellStyle name="_Power Cost Value Copy 11.30.05 gas 1.09.06 AURORA at 1.10.06_PCA 9 -  Exhibit D Jan 2010" xfId="12166"/>
    <cellStyle name="_Power Cost Value Copy 11.30.05 gas 1.09.06 AURORA at 1.10.06_PCA 9 -  Exhibit D Jan 2010 2" xfId="12167"/>
    <cellStyle name="_Power Cost Value Copy 11.30.05 gas 1.09.06 AURORA at 1.10.06_PCA 9 -  Exhibit D Jan 2010 2 2" xfId="12168"/>
    <cellStyle name="_Power Cost Value Copy 11.30.05 gas 1.09.06 AURORA at 1.10.06_PCA 9 -  Exhibit D Jan 2010 2 2_Sheet3" xfId="12169"/>
    <cellStyle name="_Power Cost Value Copy 11.30.05 gas 1.09.06 AURORA at 1.10.06_PCA 9 -  Exhibit D Jan 2010 2_Sheet3" xfId="12170"/>
    <cellStyle name="_Power Cost Value Copy 11.30.05 gas 1.09.06 AURORA at 1.10.06_PCA 9 -  Exhibit D Jan 2010 3" xfId="12171"/>
    <cellStyle name="_Power Cost Value Copy 11.30.05 gas 1.09.06 AURORA at 1.10.06_PCA 9 -  Exhibit D Jan 2010 3_Sheet3" xfId="12172"/>
    <cellStyle name="_Power Cost Value Copy 11.30.05 gas 1.09.06 AURORA at 1.10.06_PCA 9 -  Exhibit D Jan 2010_Sheet3" xfId="12173"/>
    <cellStyle name="_Power Cost Value Copy 11.30.05 gas 1.09.06 AURORA at 1.10.06_PCA 9 -  Exhibit D March 2010 (2)" xfId="12174"/>
    <cellStyle name="_Power Cost Value Copy 11.30.05 gas 1.09.06 AURORA at 1.10.06_PCA 9 -  Exhibit D March 2010 (2) 2" xfId="12175"/>
    <cellStyle name="_Power Cost Value Copy 11.30.05 gas 1.09.06 AURORA at 1.10.06_PCA 9 -  Exhibit D March 2010 (2) 2 2" xfId="12176"/>
    <cellStyle name="_Power Cost Value Copy 11.30.05 gas 1.09.06 AURORA at 1.10.06_PCA 9 -  Exhibit D March 2010 (2) 2 2_Sheet3" xfId="12177"/>
    <cellStyle name="_Power Cost Value Copy 11.30.05 gas 1.09.06 AURORA at 1.10.06_PCA 9 -  Exhibit D March 2010 (2) 2_Sheet3" xfId="12178"/>
    <cellStyle name="_Power Cost Value Copy 11.30.05 gas 1.09.06 AURORA at 1.10.06_PCA 9 -  Exhibit D March 2010 (2) 3" xfId="12179"/>
    <cellStyle name="_Power Cost Value Copy 11.30.05 gas 1.09.06 AURORA at 1.10.06_PCA 9 -  Exhibit D March 2010 (2) 3_Sheet3" xfId="12180"/>
    <cellStyle name="_Power Cost Value Copy 11.30.05 gas 1.09.06 AURORA at 1.10.06_PCA 9 -  Exhibit D March 2010 (2)_Sheet3" xfId="12181"/>
    <cellStyle name="_Power Cost Value Copy 11.30.05 gas 1.09.06 AURORA at 1.10.06_PCA 9 -  Exhibit D Nov 2010" xfId="12182"/>
    <cellStyle name="_Power Cost Value Copy 11.30.05 gas 1.09.06 AURORA at 1.10.06_PCA 9 -  Exhibit D Nov 2010 2" xfId="12183"/>
    <cellStyle name="_Power Cost Value Copy 11.30.05 gas 1.09.06 AURORA at 1.10.06_PCA 9 -  Exhibit D Nov 2010 2 2" xfId="12184"/>
    <cellStyle name="_Power Cost Value Copy 11.30.05 gas 1.09.06 AURORA at 1.10.06_PCA 9 -  Exhibit D Nov 2010 2 2_Sheet3" xfId="12185"/>
    <cellStyle name="_Power Cost Value Copy 11.30.05 gas 1.09.06 AURORA at 1.10.06_PCA 9 -  Exhibit D Nov 2010 2_Sheet3" xfId="12186"/>
    <cellStyle name="_Power Cost Value Copy 11.30.05 gas 1.09.06 AURORA at 1.10.06_PCA 9 -  Exhibit D Nov 2010 3" xfId="12187"/>
    <cellStyle name="_Power Cost Value Copy 11.30.05 gas 1.09.06 AURORA at 1.10.06_PCA 9 -  Exhibit D Nov 2010 3_Sheet3" xfId="12188"/>
    <cellStyle name="_Power Cost Value Copy 11.30.05 gas 1.09.06 AURORA at 1.10.06_PCA 9 -  Exhibit D Nov 2010_Sheet3" xfId="12189"/>
    <cellStyle name="_Power Cost Value Copy 11.30.05 gas 1.09.06 AURORA at 1.10.06_PCA 9 - Exhibit D at August 2010" xfId="12190"/>
    <cellStyle name="_Power Cost Value Copy 11.30.05 gas 1.09.06 AURORA at 1.10.06_PCA 9 - Exhibit D at August 2010 2" xfId="12191"/>
    <cellStyle name="_Power Cost Value Copy 11.30.05 gas 1.09.06 AURORA at 1.10.06_PCA 9 - Exhibit D at August 2010 2 2" xfId="12192"/>
    <cellStyle name="_Power Cost Value Copy 11.30.05 gas 1.09.06 AURORA at 1.10.06_PCA 9 - Exhibit D at August 2010 2 2_Sheet3" xfId="12193"/>
    <cellStyle name="_Power Cost Value Copy 11.30.05 gas 1.09.06 AURORA at 1.10.06_PCA 9 - Exhibit D at August 2010 2_Sheet3" xfId="12194"/>
    <cellStyle name="_Power Cost Value Copy 11.30.05 gas 1.09.06 AURORA at 1.10.06_PCA 9 - Exhibit D at August 2010 3" xfId="12195"/>
    <cellStyle name="_Power Cost Value Copy 11.30.05 gas 1.09.06 AURORA at 1.10.06_PCA 9 - Exhibit D at August 2010 3_Sheet3" xfId="12196"/>
    <cellStyle name="_Power Cost Value Copy 11.30.05 gas 1.09.06 AURORA at 1.10.06_PCA 9 - Exhibit D at August 2010_Sheet3" xfId="12197"/>
    <cellStyle name="_Power Cost Value Copy 11.30.05 gas 1.09.06 AURORA at 1.10.06_PCA 9 - Exhibit D June 2010 GRC" xfId="12198"/>
    <cellStyle name="_Power Cost Value Copy 11.30.05 gas 1.09.06 AURORA at 1.10.06_PCA 9 - Exhibit D June 2010 GRC 2" xfId="12199"/>
    <cellStyle name="_Power Cost Value Copy 11.30.05 gas 1.09.06 AURORA at 1.10.06_PCA 9 - Exhibit D June 2010 GRC 2 2" xfId="12200"/>
    <cellStyle name="_Power Cost Value Copy 11.30.05 gas 1.09.06 AURORA at 1.10.06_PCA 9 - Exhibit D June 2010 GRC 2 2_Sheet3" xfId="12201"/>
    <cellStyle name="_Power Cost Value Copy 11.30.05 gas 1.09.06 AURORA at 1.10.06_PCA 9 - Exhibit D June 2010 GRC 2_Sheet3" xfId="12202"/>
    <cellStyle name="_Power Cost Value Copy 11.30.05 gas 1.09.06 AURORA at 1.10.06_PCA 9 - Exhibit D June 2010 GRC 3" xfId="12203"/>
    <cellStyle name="_Power Cost Value Copy 11.30.05 gas 1.09.06 AURORA at 1.10.06_PCA 9 - Exhibit D June 2010 GRC 3_Sheet3" xfId="12204"/>
    <cellStyle name="_Power Cost Value Copy 11.30.05 gas 1.09.06 AURORA at 1.10.06_PCA 9 - Exhibit D June 2010 GRC_Sheet3" xfId="12205"/>
    <cellStyle name="_Power Cost Value Copy 11.30.05 gas 1.09.06 AURORA at 1.10.06_Power Costs - Comparison bx Rbtl-Staff-Jt-PC" xfId="12206"/>
    <cellStyle name="_Power Cost Value Copy 11.30.05 gas 1.09.06 AURORA at 1.10.06_Power Costs - Comparison bx Rbtl-Staff-Jt-PC 2" xfId="12207"/>
    <cellStyle name="_Power Cost Value Copy 11.30.05 gas 1.09.06 AURORA at 1.10.06_Power Costs - Comparison bx Rbtl-Staff-Jt-PC 2 2" xfId="12208"/>
    <cellStyle name="_Power Cost Value Copy 11.30.05 gas 1.09.06 AURORA at 1.10.06_Power Costs - Comparison bx Rbtl-Staff-Jt-PC 2 2_Sheet3" xfId="12209"/>
    <cellStyle name="_Power Cost Value Copy 11.30.05 gas 1.09.06 AURORA at 1.10.06_Power Costs - Comparison bx Rbtl-Staff-Jt-PC 2_Sheet3" xfId="12210"/>
    <cellStyle name="_Power Cost Value Copy 11.30.05 gas 1.09.06 AURORA at 1.10.06_Power Costs - Comparison bx Rbtl-Staff-Jt-PC 3" xfId="12211"/>
    <cellStyle name="_Power Cost Value Copy 11.30.05 gas 1.09.06 AURORA at 1.10.06_Power Costs - Comparison bx Rbtl-Staff-Jt-PC 3 2" xfId="12212"/>
    <cellStyle name="_Power Cost Value Copy 11.30.05 gas 1.09.06 AURORA at 1.10.06_Power Costs - Comparison bx Rbtl-Staff-Jt-PC 3 2_Sheet3" xfId="12213"/>
    <cellStyle name="_Power Cost Value Copy 11.30.05 gas 1.09.06 AURORA at 1.10.06_Power Costs - Comparison bx Rbtl-Staff-Jt-PC 3_Sheet3" xfId="12214"/>
    <cellStyle name="_Power Cost Value Copy 11.30.05 gas 1.09.06 AURORA at 1.10.06_Power Costs - Comparison bx Rbtl-Staff-Jt-PC 4" xfId="12215"/>
    <cellStyle name="_Power Cost Value Copy 11.30.05 gas 1.09.06 AURORA at 1.10.06_Power Costs - Comparison bx Rbtl-Staff-Jt-PC 4_Sheet3" xfId="12216"/>
    <cellStyle name="_Power Cost Value Copy 11.30.05 gas 1.09.06 AURORA at 1.10.06_Power Costs - Comparison bx Rbtl-Staff-Jt-PC_Adj Bench DR 3 for Initial Briefs (Electric)" xfId="12217"/>
    <cellStyle name="_Power Cost Value Copy 11.30.05 gas 1.09.06 AURORA at 1.10.06_Power Costs - Comparison bx Rbtl-Staff-Jt-PC_Adj Bench DR 3 for Initial Briefs (Electric) 2" xfId="12218"/>
    <cellStyle name="_Power Cost Value Copy 11.30.05 gas 1.09.06 AURORA at 1.10.06_Power Costs - Comparison bx Rbtl-Staff-Jt-PC_Adj Bench DR 3 for Initial Briefs (Electric) 2 2" xfId="12219"/>
    <cellStyle name="_Power Cost Value Copy 11.30.05 gas 1.09.06 AURORA at 1.10.06_Power Costs - Comparison bx Rbtl-Staff-Jt-PC_Adj Bench DR 3 for Initial Briefs (Electric) 2 2_Sheet3" xfId="12220"/>
    <cellStyle name="_Power Cost Value Copy 11.30.05 gas 1.09.06 AURORA at 1.10.06_Power Costs - Comparison bx Rbtl-Staff-Jt-PC_Adj Bench DR 3 for Initial Briefs (Electric) 2_Sheet3" xfId="12221"/>
    <cellStyle name="_Power Cost Value Copy 11.30.05 gas 1.09.06 AURORA at 1.10.06_Power Costs - Comparison bx Rbtl-Staff-Jt-PC_Adj Bench DR 3 for Initial Briefs (Electric) 3" xfId="12222"/>
    <cellStyle name="_Power Cost Value Copy 11.30.05 gas 1.09.06 AURORA at 1.10.06_Power Costs - Comparison bx Rbtl-Staff-Jt-PC_Adj Bench DR 3 for Initial Briefs (Electric) 3 2" xfId="12223"/>
    <cellStyle name="_Power Cost Value Copy 11.30.05 gas 1.09.06 AURORA at 1.10.06_Power Costs - Comparison bx Rbtl-Staff-Jt-PC_Adj Bench DR 3 for Initial Briefs (Electric) 3 2_Sheet3" xfId="12224"/>
    <cellStyle name="_Power Cost Value Copy 11.30.05 gas 1.09.06 AURORA at 1.10.06_Power Costs - Comparison bx Rbtl-Staff-Jt-PC_Adj Bench DR 3 for Initial Briefs (Electric) 3_Sheet3" xfId="12225"/>
    <cellStyle name="_Power Cost Value Copy 11.30.05 gas 1.09.06 AURORA at 1.10.06_Power Costs - Comparison bx Rbtl-Staff-Jt-PC_Adj Bench DR 3 for Initial Briefs (Electric) 4" xfId="12226"/>
    <cellStyle name="_Power Cost Value Copy 11.30.05 gas 1.09.06 AURORA at 1.10.06_Power Costs - Comparison bx Rbtl-Staff-Jt-PC_Adj Bench DR 3 for Initial Briefs (Electric) 4_Sheet3" xfId="12227"/>
    <cellStyle name="_Power Cost Value Copy 11.30.05 gas 1.09.06 AURORA at 1.10.06_Power Costs - Comparison bx Rbtl-Staff-Jt-PC_Adj Bench DR 3 for Initial Briefs (Electric)_DEM-WP(C) ENERG10C--ctn Mid-C_042010 2010GRC" xfId="12228"/>
    <cellStyle name="_Power Cost Value Copy 11.30.05 gas 1.09.06 AURORA at 1.10.06_Power Costs - Comparison bx Rbtl-Staff-Jt-PC_Adj Bench DR 3 for Initial Briefs (Electric)_DEM-WP(C) ENERG10C--ctn Mid-C_042010 2010GRC 2" xfId="12229"/>
    <cellStyle name="_Power Cost Value Copy 11.30.05 gas 1.09.06 AURORA at 1.10.06_Power Costs - Comparison bx Rbtl-Staff-Jt-PC_Adj Bench DR 3 for Initial Briefs (Electric)_DEM-WP(C) ENERG10C--ctn Mid-C_042010 2010GRC 2_Sheet3" xfId="12230"/>
    <cellStyle name="_Power Cost Value Copy 11.30.05 gas 1.09.06 AURORA at 1.10.06_Power Costs - Comparison bx Rbtl-Staff-Jt-PC_Adj Bench DR 3 for Initial Briefs (Electric)_DEM-WP(C) ENERG10C--ctn Mid-C_042010 2010GRC_Sheet3" xfId="12231"/>
    <cellStyle name="_Power Cost Value Copy 11.30.05 gas 1.09.06 AURORA at 1.10.06_Power Costs - Comparison bx Rbtl-Staff-Jt-PC_Adj Bench DR 3 for Initial Briefs (Electric)_Sheet3" xfId="12232"/>
    <cellStyle name="_Power Cost Value Copy 11.30.05 gas 1.09.06 AURORA at 1.10.06_Power Costs - Comparison bx Rbtl-Staff-Jt-PC_DEM-WP(C) ENERG10C--ctn Mid-C_042010 2010GRC" xfId="12233"/>
    <cellStyle name="_Power Cost Value Copy 11.30.05 gas 1.09.06 AURORA at 1.10.06_Power Costs - Comparison bx Rbtl-Staff-Jt-PC_DEM-WP(C) ENERG10C--ctn Mid-C_042010 2010GRC 2" xfId="12234"/>
    <cellStyle name="_Power Cost Value Copy 11.30.05 gas 1.09.06 AURORA at 1.10.06_Power Costs - Comparison bx Rbtl-Staff-Jt-PC_DEM-WP(C) ENERG10C--ctn Mid-C_042010 2010GRC 2_Sheet3" xfId="12235"/>
    <cellStyle name="_Power Cost Value Copy 11.30.05 gas 1.09.06 AURORA at 1.10.06_Power Costs - Comparison bx Rbtl-Staff-Jt-PC_DEM-WP(C) ENERG10C--ctn Mid-C_042010 2010GRC_Sheet3" xfId="12236"/>
    <cellStyle name="_Power Cost Value Copy 11.30.05 gas 1.09.06 AURORA at 1.10.06_Power Costs - Comparison bx Rbtl-Staff-Jt-PC_Electric Rev Req Model (2009 GRC) Rebuttal" xfId="12237"/>
    <cellStyle name="_Power Cost Value Copy 11.30.05 gas 1.09.06 AURORA at 1.10.06_Power Costs - Comparison bx Rbtl-Staff-Jt-PC_Electric Rev Req Model (2009 GRC) Rebuttal 2" xfId="12238"/>
    <cellStyle name="_Power Cost Value Copy 11.30.05 gas 1.09.06 AURORA at 1.10.06_Power Costs - Comparison bx Rbtl-Staff-Jt-PC_Electric Rev Req Model (2009 GRC) Rebuttal 2 2" xfId="12239"/>
    <cellStyle name="_Power Cost Value Copy 11.30.05 gas 1.09.06 AURORA at 1.10.06_Power Costs - Comparison bx Rbtl-Staff-Jt-PC_Electric Rev Req Model (2009 GRC) Rebuttal 2 2_Sheet3" xfId="12240"/>
    <cellStyle name="_Power Cost Value Copy 11.30.05 gas 1.09.06 AURORA at 1.10.06_Power Costs - Comparison bx Rbtl-Staff-Jt-PC_Electric Rev Req Model (2009 GRC) Rebuttal 2_Sheet3" xfId="12241"/>
    <cellStyle name="_Power Cost Value Copy 11.30.05 gas 1.09.06 AURORA at 1.10.06_Power Costs - Comparison bx Rbtl-Staff-Jt-PC_Electric Rev Req Model (2009 GRC) Rebuttal 3" xfId="12242"/>
    <cellStyle name="_Power Cost Value Copy 11.30.05 gas 1.09.06 AURORA at 1.10.06_Power Costs - Comparison bx Rbtl-Staff-Jt-PC_Electric Rev Req Model (2009 GRC) Rebuttal 3_Sheet3" xfId="12243"/>
    <cellStyle name="_Power Cost Value Copy 11.30.05 gas 1.09.06 AURORA at 1.10.06_Power Costs - Comparison bx Rbtl-Staff-Jt-PC_Electric Rev Req Model (2009 GRC) Rebuttal REmoval of New  WH Solar AdjustMI" xfId="12244"/>
    <cellStyle name="_Power Cost Value Copy 11.30.05 gas 1.09.06 AURORA at 1.10.06_Power Costs - Comparison bx Rbtl-Staff-Jt-PC_Electric Rev Req Model (2009 GRC) Rebuttal REmoval of New  WH Solar AdjustMI 2" xfId="12245"/>
    <cellStyle name="_Power Cost Value Copy 11.30.05 gas 1.09.06 AURORA at 1.10.06_Power Costs - Comparison bx Rbtl-Staff-Jt-PC_Electric Rev Req Model (2009 GRC) Rebuttal REmoval of New  WH Solar AdjustMI 2 2" xfId="12246"/>
    <cellStyle name="_Power Cost Value Copy 11.30.05 gas 1.09.06 AURORA at 1.10.06_Power Costs - Comparison bx Rbtl-Staff-Jt-PC_Electric Rev Req Model (2009 GRC) Rebuttal REmoval of New  WH Solar AdjustMI 2 2_Sheet3" xfId="12247"/>
    <cellStyle name="_Power Cost Value Copy 11.30.05 gas 1.09.06 AURORA at 1.10.06_Power Costs - Comparison bx Rbtl-Staff-Jt-PC_Electric Rev Req Model (2009 GRC) Rebuttal REmoval of New  WH Solar AdjustMI 2_Sheet3" xfId="12248"/>
    <cellStyle name="_Power Cost Value Copy 11.30.05 gas 1.09.06 AURORA at 1.10.06_Power Costs - Comparison bx Rbtl-Staff-Jt-PC_Electric Rev Req Model (2009 GRC) Rebuttal REmoval of New  WH Solar AdjustMI 3" xfId="12249"/>
    <cellStyle name="_Power Cost Value Copy 11.30.05 gas 1.09.06 AURORA at 1.10.06_Power Costs - Comparison bx Rbtl-Staff-Jt-PC_Electric Rev Req Model (2009 GRC) Rebuttal REmoval of New  WH Solar AdjustMI 3 2" xfId="12250"/>
    <cellStyle name="_Power Cost Value Copy 11.30.05 gas 1.09.06 AURORA at 1.10.06_Power Costs - Comparison bx Rbtl-Staff-Jt-PC_Electric Rev Req Model (2009 GRC) Rebuttal REmoval of New  WH Solar AdjustMI 3 2_Sheet3" xfId="12251"/>
    <cellStyle name="_Power Cost Value Copy 11.30.05 gas 1.09.06 AURORA at 1.10.06_Power Costs - Comparison bx Rbtl-Staff-Jt-PC_Electric Rev Req Model (2009 GRC) Rebuttal REmoval of New  WH Solar AdjustMI 3_Sheet3" xfId="12252"/>
    <cellStyle name="_Power Cost Value Copy 11.30.05 gas 1.09.06 AURORA at 1.10.06_Power Costs - Comparison bx Rbtl-Staff-Jt-PC_Electric Rev Req Model (2009 GRC) Rebuttal REmoval of New  WH Solar AdjustMI 4" xfId="12253"/>
    <cellStyle name="_Power Cost Value Copy 11.30.05 gas 1.09.06 AURORA at 1.10.06_Power Costs - Comparison bx Rbtl-Staff-Jt-PC_Electric Rev Req Model (2009 GRC) Rebuttal REmoval of New  WH Solar AdjustMI 4_Sheet3" xfId="12254"/>
    <cellStyle name="_Power Cost Value Copy 11.30.05 gas 1.09.06 AURORA at 1.10.06_Power Costs - Comparison bx Rbtl-Staff-Jt-PC_Electric Rev Req Model (2009 GRC) Rebuttal REmoval of New  WH Solar AdjustMI_DEM-WP(C) ENERG10C--ctn Mid-C_042010 2010GRC" xfId="12255"/>
    <cellStyle name="_Power Cost Value Copy 11.30.05 gas 1.09.06 AURORA at 1.10.06_Power Costs - Comparison bx Rbtl-Staff-Jt-PC_Electric Rev Req Model (2009 GRC) Rebuttal REmoval of New  WH Solar AdjustMI_DEM-WP(C) ENERG10C--ctn Mid-C_042010 2010GRC 2" xfId="12256"/>
    <cellStyle name="_Power Cost Value Copy 11.30.05 gas 1.09.06 AURORA at 1.10.06_Power Costs - Comparison bx Rbtl-Staff-Jt-PC_Electric Rev Req Model (2009 GRC) Rebuttal REmoval of New  WH Solar AdjustMI_DEM-WP(C) ENERG10C--ctn Mid-C_042010 2010GRC 2_Sheet3" xfId="12257"/>
    <cellStyle name="_Power Cost Value Copy 11.30.05 gas 1.09.06 AURORA at 1.10.06_Power Costs - Comparison bx Rbtl-Staff-Jt-PC_Electric Rev Req Model (2009 GRC) Rebuttal REmoval of New  WH Solar AdjustMI_DEM-WP(C) ENERG10C--ctn Mid-C_042010 2010GRC_Sheet3" xfId="12258"/>
    <cellStyle name="_Power Cost Value Copy 11.30.05 gas 1.09.06 AURORA at 1.10.06_Power Costs - Comparison bx Rbtl-Staff-Jt-PC_Electric Rev Req Model (2009 GRC) Rebuttal REmoval of New  WH Solar AdjustMI_Sheet3" xfId="12259"/>
    <cellStyle name="_Power Cost Value Copy 11.30.05 gas 1.09.06 AURORA at 1.10.06_Power Costs - Comparison bx Rbtl-Staff-Jt-PC_Electric Rev Req Model (2009 GRC) Rebuttal_Sheet3" xfId="12260"/>
    <cellStyle name="_Power Cost Value Copy 11.30.05 gas 1.09.06 AURORA at 1.10.06_Power Costs - Comparison bx Rbtl-Staff-Jt-PC_Electric Rev Req Model (2009 GRC) Revised 01-18-2010" xfId="12261"/>
    <cellStyle name="_Power Cost Value Copy 11.30.05 gas 1.09.06 AURORA at 1.10.06_Power Costs - Comparison bx Rbtl-Staff-Jt-PC_Electric Rev Req Model (2009 GRC) Revised 01-18-2010 2" xfId="12262"/>
    <cellStyle name="_Power Cost Value Copy 11.30.05 gas 1.09.06 AURORA at 1.10.06_Power Costs - Comparison bx Rbtl-Staff-Jt-PC_Electric Rev Req Model (2009 GRC) Revised 01-18-2010 2 2" xfId="12263"/>
    <cellStyle name="_Power Cost Value Copy 11.30.05 gas 1.09.06 AURORA at 1.10.06_Power Costs - Comparison bx Rbtl-Staff-Jt-PC_Electric Rev Req Model (2009 GRC) Revised 01-18-2010 2 2_Sheet3" xfId="12264"/>
    <cellStyle name="_Power Cost Value Copy 11.30.05 gas 1.09.06 AURORA at 1.10.06_Power Costs - Comparison bx Rbtl-Staff-Jt-PC_Electric Rev Req Model (2009 GRC) Revised 01-18-2010 2_Sheet3" xfId="12265"/>
    <cellStyle name="_Power Cost Value Copy 11.30.05 gas 1.09.06 AURORA at 1.10.06_Power Costs - Comparison bx Rbtl-Staff-Jt-PC_Electric Rev Req Model (2009 GRC) Revised 01-18-2010 3" xfId="12266"/>
    <cellStyle name="_Power Cost Value Copy 11.30.05 gas 1.09.06 AURORA at 1.10.06_Power Costs - Comparison bx Rbtl-Staff-Jt-PC_Electric Rev Req Model (2009 GRC) Revised 01-18-2010 3 2" xfId="12267"/>
    <cellStyle name="_Power Cost Value Copy 11.30.05 gas 1.09.06 AURORA at 1.10.06_Power Costs - Comparison bx Rbtl-Staff-Jt-PC_Electric Rev Req Model (2009 GRC) Revised 01-18-2010 3 2_Sheet3" xfId="12268"/>
    <cellStyle name="_Power Cost Value Copy 11.30.05 gas 1.09.06 AURORA at 1.10.06_Power Costs - Comparison bx Rbtl-Staff-Jt-PC_Electric Rev Req Model (2009 GRC) Revised 01-18-2010 3_Sheet3" xfId="12269"/>
    <cellStyle name="_Power Cost Value Copy 11.30.05 gas 1.09.06 AURORA at 1.10.06_Power Costs - Comparison bx Rbtl-Staff-Jt-PC_Electric Rev Req Model (2009 GRC) Revised 01-18-2010 4" xfId="12270"/>
    <cellStyle name="_Power Cost Value Copy 11.30.05 gas 1.09.06 AURORA at 1.10.06_Power Costs - Comparison bx Rbtl-Staff-Jt-PC_Electric Rev Req Model (2009 GRC) Revised 01-18-2010 4_Sheet3" xfId="12271"/>
    <cellStyle name="_Power Cost Value Copy 11.30.05 gas 1.09.06 AURORA at 1.10.06_Power Costs - Comparison bx Rbtl-Staff-Jt-PC_Electric Rev Req Model (2009 GRC) Revised 01-18-2010_DEM-WP(C) ENERG10C--ctn Mid-C_042010 2010GRC" xfId="12272"/>
    <cellStyle name="_Power Cost Value Copy 11.30.05 gas 1.09.06 AURORA at 1.10.06_Power Costs - Comparison bx Rbtl-Staff-Jt-PC_Electric Rev Req Model (2009 GRC) Revised 01-18-2010_DEM-WP(C) ENERG10C--ctn Mid-C_042010 2010GRC 2" xfId="12273"/>
    <cellStyle name="_Power Cost Value Copy 11.30.05 gas 1.09.06 AURORA at 1.10.06_Power Costs - Comparison bx Rbtl-Staff-Jt-PC_Electric Rev Req Model (2009 GRC) Revised 01-18-2010_DEM-WP(C) ENERG10C--ctn Mid-C_042010 2010GRC 2_Sheet3" xfId="12274"/>
    <cellStyle name="_Power Cost Value Copy 11.30.05 gas 1.09.06 AURORA at 1.10.06_Power Costs - Comparison bx Rbtl-Staff-Jt-PC_Electric Rev Req Model (2009 GRC) Revised 01-18-2010_DEM-WP(C) ENERG10C--ctn Mid-C_042010 2010GRC_Sheet3" xfId="12275"/>
    <cellStyle name="_Power Cost Value Copy 11.30.05 gas 1.09.06 AURORA at 1.10.06_Power Costs - Comparison bx Rbtl-Staff-Jt-PC_Electric Rev Req Model (2009 GRC) Revised 01-18-2010_Sheet3" xfId="12276"/>
    <cellStyle name="_Power Cost Value Copy 11.30.05 gas 1.09.06 AURORA at 1.10.06_Power Costs - Comparison bx Rbtl-Staff-Jt-PC_Final Order Electric EXHIBIT A-1" xfId="12277"/>
    <cellStyle name="_Power Cost Value Copy 11.30.05 gas 1.09.06 AURORA at 1.10.06_Power Costs - Comparison bx Rbtl-Staff-Jt-PC_Final Order Electric EXHIBIT A-1 2" xfId="12278"/>
    <cellStyle name="_Power Cost Value Copy 11.30.05 gas 1.09.06 AURORA at 1.10.06_Power Costs - Comparison bx Rbtl-Staff-Jt-PC_Final Order Electric EXHIBIT A-1 2 2" xfId="12279"/>
    <cellStyle name="_Power Cost Value Copy 11.30.05 gas 1.09.06 AURORA at 1.10.06_Power Costs - Comparison bx Rbtl-Staff-Jt-PC_Final Order Electric EXHIBIT A-1 2 2_Sheet3" xfId="12280"/>
    <cellStyle name="_Power Cost Value Copy 11.30.05 gas 1.09.06 AURORA at 1.10.06_Power Costs - Comparison bx Rbtl-Staff-Jt-PC_Final Order Electric EXHIBIT A-1 2_Sheet3" xfId="12281"/>
    <cellStyle name="_Power Cost Value Copy 11.30.05 gas 1.09.06 AURORA at 1.10.06_Power Costs - Comparison bx Rbtl-Staff-Jt-PC_Final Order Electric EXHIBIT A-1 3" xfId="12282"/>
    <cellStyle name="_Power Cost Value Copy 11.30.05 gas 1.09.06 AURORA at 1.10.06_Power Costs - Comparison bx Rbtl-Staff-Jt-PC_Final Order Electric EXHIBIT A-1 3_Sheet3" xfId="12283"/>
    <cellStyle name="_Power Cost Value Copy 11.30.05 gas 1.09.06 AURORA at 1.10.06_Power Costs - Comparison bx Rbtl-Staff-Jt-PC_Final Order Electric EXHIBIT A-1_Sheet3" xfId="12284"/>
    <cellStyle name="_Power Cost Value Copy 11.30.05 gas 1.09.06 AURORA at 1.10.06_Power Costs - Comparison bx Rbtl-Staff-Jt-PC_Sheet3" xfId="12285"/>
    <cellStyle name="_Power Cost Value Copy 11.30.05 gas 1.09.06 AURORA at 1.10.06_Rebuttal Power Costs" xfId="12286"/>
    <cellStyle name="_Power Cost Value Copy 11.30.05 gas 1.09.06 AURORA at 1.10.06_Rebuttal Power Costs 2" xfId="12287"/>
    <cellStyle name="_Power Cost Value Copy 11.30.05 gas 1.09.06 AURORA at 1.10.06_Rebuttal Power Costs 2 2" xfId="12288"/>
    <cellStyle name="_Power Cost Value Copy 11.30.05 gas 1.09.06 AURORA at 1.10.06_Rebuttal Power Costs 2 2_Sheet3" xfId="12289"/>
    <cellStyle name="_Power Cost Value Copy 11.30.05 gas 1.09.06 AURORA at 1.10.06_Rebuttal Power Costs 2_Sheet3" xfId="12290"/>
    <cellStyle name="_Power Cost Value Copy 11.30.05 gas 1.09.06 AURORA at 1.10.06_Rebuttal Power Costs 3" xfId="12291"/>
    <cellStyle name="_Power Cost Value Copy 11.30.05 gas 1.09.06 AURORA at 1.10.06_Rebuttal Power Costs 3 2" xfId="12292"/>
    <cellStyle name="_Power Cost Value Copy 11.30.05 gas 1.09.06 AURORA at 1.10.06_Rebuttal Power Costs 3 2_Sheet3" xfId="12293"/>
    <cellStyle name="_Power Cost Value Copy 11.30.05 gas 1.09.06 AURORA at 1.10.06_Rebuttal Power Costs 3_Sheet3" xfId="12294"/>
    <cellStyle name="_Power Cost Value Copy 11.30.05 gas 1.09.06 AURORA at 1.10.06_Rebuttal Power Costs 4" xfId="12295"/>
    <cellStyle name="_Power Cost Value Copy 11.30.05 gas 1.09.06 AURORA at 1.10.06_Rebuttal Power Costs 4_Sheet3" xfId="12296"/>
    <cellStyle name="_Power Cost Value Copy 11.30.05 gas 1.09.06 AURORA at 1.10.06_Rebuttal Power Costs_Adj Bench DR 3 for Initial Briefs (Electric)" xfId="12297"/>
    <cellStyle name="_Power Cost Value Copy 11.30.05 gas 1.09.06 AURORA at 1.10.06_Rebuttal Power Costs_Adj Bench DR 3 for Initial Briefs (Electric) 2" xfId="12298"/>
    <cellStyle name="_Power Cost Value Copy 11.30.05 gas 1.09.06 AURORA at 1.10.06_Rebuttal Power Costs_Adj Bench DR 3 for Initial Briefs (Electric) 2 2" xfId="12299"/>
    <cellStyle name="_Power Cost Value Copy 11.30.05 gas 1.09.06 AURORA at 1.10.06_Rebuttal Power Costs_Adj Bench DR 3 for Initial Briefs (Electric) 2 2_Sheet3" xfId="12300"/>
    <cellStyle name="_Power Cost Value Copy 11.30.05 gas 1.09.06 AURORA at 1.10.06_Rebuttal Power Costs_Adj Bench DR 3 for Initial Briefs (Electric) 2_Sheet3" xfId="12301"/>
    <cellStyle name="_Power Cost Value Copy 11.30.05 gas 1.09.06 AURORA at 1.10.06_Rebuttal Power Costs_Adj Bench DR 3 for Initial Briefs (Electric) 3" xfId="12302"/>
    <cellStyle name="_Power Cost Value Copy 11.30.05 gas 1.09.06 AURORA at 1.10.06_Rebuttal Power Costs_Adj Bench DR 3 for Initial Briefs (Electric) 3 2" xfId="12303"/>
    <cellStyle name="_Power Cost Value Copy 11.30.05 gas 1.09.06 AURORA at 1.10.06_Rebuttal Power Costs_Adj Bench DR 3 for Initial Briefs (Electric) 3 2_Sheet3" xfId="12304"/>
    <cellStyle name="_Power Cost Value Copy 11.30.05 gas 1.09.06 AURORA at 1.10.06_Rebuttal Power Costs_Adj Bench DR 3 for Initial Briefs (Electric) 3_Sheet3" xfId="12305"/>
    <cellStyle name="_Power Cost Value Copy 11.30.05 gas 1.09.06 AURORA at 1.10.06_Rebuttal Power Costs_Adj Bench DR 3 for Initial Briefs (Electric) 4" xfId="12306"/>
    <cellStyle name="_Power Cost Value Copy 11.30.05 gas 1.09.06 AURORA at 1.10.06_Rebuttal Power Costs_Adj Bench DR 3 for Initial Briefs (Electric) 4_Sheet3" xfId="12307"/>
    <cellStyle name="_Power Cost Value Copy 11.30.05 gas 1.09.06 AURORA at 1.10.06_Rebuttal Power Costs_Adj Bench DR 3 for Initial Briefs (Electric)_DEM-WP(C) ENERG10C--ctn Mid-C_042010 2010GRC" xfId="12308"/>
    <cellStyle name="_Power Cost Value Copy 11.30.05 gas 1.09.06 AURORA at 1.10.06_Rebuttal Power Costs_Adj Bench DR 3 for Initial Briefs (Electric)_DEM-WP(C) ENERG10C--ctn Mid-C_042010 2010GRC 2" xfId="12309"/>
    <cellStyle name="_Power Cost Value Copy 11.30.05 gas 1.09.06 AURORA at 1.10.06_Rebuttal Power Costs_Adj Bench DR 3 for Initial Briefs (Electric)_DEM-WP(C) ENERG10C--ctn Mid-C_042010 2010GRC 2_Sheet3" xfId="12310"/>
    <cellStyle name="_Power Cost Value Copy 11.30.05 gas 1.09.06 AURORA at 1.10.06_Rebuttal Power Costs_Adj Bench DR 3 for Initial Briefs (Electric)_DEM-WP(C) ENERG10C--ctn Mid-C_042010 2010GRC_Sheet3" xfId="12311"/>
    <cellStyle name="_Power Cost Value Copy 11.30.05 gas 1.09.06 AURORA at 1.10.06_Rebuttal Power Costs_Adj Bench DR 3 for Initial Briefs (Electric)_Sheet3" xfId="12312"/>
    <cellStyle name="_Power Cost Value Copy 11.30.05 gas 1.09.06 AURORA at 1.10.06_Rebuttal Power Costs_DEM-WP(C) ENERG10C--ctn Mid-C_042010 2010GRC" xfId="12313"/>
    <cellStyle name="_Power Cost Value Copy 11.30.05 gas 1.09.06 AURORA at 1.10.06_Rebuttal Power Costs_DEM-WP(C) ENERG10C--ctn Mid-C_042010 2010GRC 2" xfId="12314"/>
    <cellStyle name="_Power Cost Value Copy 11.30.05 gas 1.09.06 AURORA at 1.10.06_Rebuttal Power Costs_DEM-WP(C) ENERG10C--ctn Mid-C_042010 2010GRC 2_Sheet3" xfId="12315"/>
    <cellStyle name="_Power Cost Value Copy 11.30.05 gas 1.09.06 AURORA at 1.10.06_Rebuttal Power Costs_DEM-WP(C) ENERG10C--ctn Mid-C_042010 2010GRC_Sheet3" xfId="12316"/>
    <cellStyle name="_Power Cost Value Copy 11.30.05 gas 1.09.06 AURORA at 1.10.06_Rebuttal Power Costs_Electric Rev Req Model (2009 GRC) Rebuttal" xfId="12317"/>
    <cellStyle name="_Power Cost Value Copy 11.30.05 gas 1.09.06 AURORA at 1.10.06_Rebuttal Power Costs_Electric Rev Req Model (2009 GRC) Rebuttal 2" xfId="12318"/>
    <cellStyle name="_Power Cost Value Copy 11.30.05 gas 1.09.06 AURORA at 1.10.06_Rebuttal Power Costs_Electric Rev Req Model (2009 GRC) Rebuttal 2 2" xfId="12319"/>
    <cellStyle name="_Power Cost Value Copy 11.30.05 gas 1.09.06 AURORA at 1.10.06_Rebuttal Power Costs_Electric Rev Req Model (2009 GRC) Rebuttal 2 2_Sheet3" xfId="12320"/>
    <cellStyle name="_Power Cost Value Copy 11.30.05 gas 1.09.06 AURORA at 1.10.06_Rebuttal Power Costs_Electric Rev Req Model (2009 GRC) Rebuttal 2_Sheet3" xfId="12321"/>
    <cellStyle name="_Power Cost Value Copy 11.30.05 gas 1.09.06 AURORA at 1.10.06_Rebuttal Power Costs_Electric Rev Req Model (2009 GRC) Rebuttal 3" xfId="12322"/>
    <cellStyle name="_Power Cost Value Copy 11.30.05 gas 1.09.06 AURORA at 1.10.06_Rebuttal Power Costs_Electric Rev Req Model (2009 GRC) Rebuttal 3_Sheet3" xfId="12323"/>
    <cellStyle name="_Power Cost Value Copy 11.30.05 gas 1.09.06 AURORA at 1.10.06_Rebuttal Power Costs_Electric Rev Req Model (2009 GRC) Rebuttal REmoval of New  WH Solar AdjustMI" xfId="12324"/>
    <cellStyle name="_Power Cost Value Copy 11.30.05 gas 1.09.06 AURORA at 1.10.06_Rebuttal Power Costs_Electric Rev Req Model (2009 GRC) Rebuttal REmoval of New  WH Solar AdjustMI 2" xfId="12325"/>
    <cellStyle name="_Power Cost Value Copy 11.30.05 gas 1.09.06 AURORA at 1.10.06_Rebuttal Power Costs_Electric Rev Req Model (2009 GRC) Rebuttal REmoval of New  WH Solar AdjustMI 2 2" xfId="12326"/>
    <cellStyle name="_Power Cost Value Copy 11.30.05 gas 1.09.06 AURORA at 1.10.06_Rebuttal Power Costs_Electric Rev Req Model (2009 GRC) Rebuttal REmoval of New  WH Solar AdjustMI 2 2_Sheet3" xfId="12327"/>
    <cellStyle name="_Power Cost Value Copy 11.30.05 gas 1.09.06 AURORA at 1.10.06_Rebuttal Power Costs_Electric Rev Req Model (2009 GRC) Rebuttal REmoval of New  WH Solar AdjustMI 2_Sheet3" xfId="12328"/>
    <cellStyle name="_Power Cost Value Copy 11.30.05 gas 1.09.06 AURORA at 1.10.06_Rebuttal Power Costs_Electric Rev Req Model (2009 GRC) Rebuttal REmoval of New  WH Solar AdjustMI 3" xfId="12329"/>
    <cellStyle name="_Power Cost Value Copy 11.30.05 gas 1.09.06 AURORA at 1.10.06_Rebuttal Power Costs_Electric Rev Req Model (2009 GRC) Rebuttal REmoval of New  WH Solar AdjustMI 3 2" xfId="12330"/>
    <cellStyle name="_Power Cost Value Copy 11.30.05 gas 1.09.06 AURORA at 1.10.06_Rebuttal Power Costs_Electric Rev Req Model (2009 GRC) Rebuttal REmoval of New  WH Solar AdjustMI 3 2_Sheet3" xfId="12331"/>
    <cellStyle name="_Power Cost Value Copy 11.30.05 gas 1.09.06 AURORA at 1.10.06_Rebuttal Power Costs_Electric Rev Req Model (2009 GRC) Rebuttal REmoval of New  WH Solar AdjustMI 3_Sheet3" xfId="12332"/>
    <cellStyle name="_Power Cost Value Copy 11.30.05 gas 1.09.06 AURORA at 1.10.06_Rebuttal Power Costs_Electric Rev Req Model (2009 GRC) Rebuttal REmoval of New  WH Solar AdjustMI 4" xfId="12333"/>
    <cellStyle name="_Power Cost Value Copy 11.30.05 gas 1.09.06 AURORA at 1.10.06_Rebuttal Power Costs_Electric Rev Req Model (2009 GRC) Rebuttal REmoval of New  WH Solar AdjustMI 4_Sheet3" xfId="12334"/>
    <cellStyle name="_Power Cost Value Copy 11.30.05 gas 1.09.06 AURORA at 1.10.06_Rebuttal Power Costs_Electric Rev Req Model (2009 GRC) Rebuttal REmoval of New  WH Solar AdjustMI_DEM-WP(C) ENERG10C--ctn Mid-C_042010 2010GRC" xfId="12335"/>
    <cellStyle name="_Power Cost Value Copy 11.30.05 gas 1.09.06 AURORA at 1.10.06_Rebuttal Power Costs_Electric Rev Req Model (2009 GRC) Rebuttal REmoval of New  WH Solar AdjustMI_DEM-WP(C) ENERG10C--ctn Mid-C_042010 2010GRC 2" xfId="12336"/>
    <cellStyle name="_Power Cost Value Copy 11.30.05 gas 1.09.06 AURORA at 1.10.06_Rebuttal Power Costs_Electric Rev Req Model (2009 GRC) Rebuttal REmoval of New  WH Solar AdjustMI_DEM-WP(C) ENERG10C--ctn Mid-C_042010 2010GRC 2_Sheet3" xfId="12337"/>
    <cellStyle name="_Power Cost Value Copy 11.30.05 gas 1.09.06 AURORA at 1.10.06_Rebuttal Power Costs_Electric Rev Req Model (2009 GRC) Rebuttal REmoval of New  WH Solar AdjustMI_DEM-WP(C) ENERG10C--ctn Mid-C_042010 2010GRC_Sheet3" xfId="12338"/>
    <cellStyle name="_Power Cost Value Copy 11.30.05 gas 1.09.06 AURORA at 1.10.06_Rebuttal Power Costs_Electric Rev Req Model (2009 GRC) Rebuttal REmoval of New  WH Solar AdjustMI_Sheet3" xfId="12339"/>
    <cellStyle name="_Power Cost Value Copy 11.30.05 gas 1.09.06 AURORA at 1.10.06_Rebuttal Power Costs_Electric Rev Req Model (2009 GRC) Rebuttal_Sheet3" xfId="12340"/>
    <cellStyle name="_Power Cost Value Copy 11.30.05 gas 1.09.06 AURORA at 1.10.06_Rebuttal Power Costs_Electric Rev Req Model (2009 GRC) Revised 01-18-2010" xfId="12341"/>
    <cellStyle name="_Power Cost Value Copy 11.30.05 gas 1.09.06 AURORA at 1.10.06_Rebuttal Power Costs_Electric Rev Req Model (2009 GRC) Revised 01-18-2010 2" xfId="12342"/>
    <cellStyle name="_Power Cost Value Copy 11.30.05 gas 1.09.06 AURORA at 1.10.06_Rebuttal Power Costs_Electric Rev Req Model (2009 GRC) Revised 01-18-2010 2 2" xfId="12343"/>
    <cellStyle name="_Power Cost Value Copy 11.30.05 gas 1.09.06 AURORA at 1.10.06_Rebuttal Power Costs_Electric Rev Req Model (2009 GRC) Revised 01-18-2010 2 2_Sheet3" xfId="12344"/>
    <cellStyle name="_Power Cost Value Copy 11.30.05 gas 1.09.06 AURORA at 1.10.06_Rebuttal Power Costs_Electric Rev Req Model (2009 GRC) Revised 01-18-2010 2_Sheet3" xfId="12345"/>
    <cellStyle name="_Power Cost Value Copy 11.30.05 gas 1.09.06 AURORA at 1.10.06_Rebuttal Power Costs_Electric Rev Req Model (2009 GRC) Revised 01-18-2010 3" xfId="12346"/>
    <cellStyle name="_Power Cost Value Copy 11.30.05 gas 1.09.06 AURORA at 1.10.06_Rebuttal Power Costs_Electric Rev Req Model (2009 GRC) Revised 01-18-2010 3 2" xfId="12347"/>
    <cellStyle name="_Power Cost Value Copy 11.30.05 gas 1.09.06 AURORA at 1.10.06_Rebuttal Power Costs_Electric Rev Req Model (2009 GRC) Revised 01-18-2010 3 2_Sheet3" xfId="12348"/>
    <cellStyle name="_Power Cost Value Copy 11.30.05 gas 1.09.06 AURORA at 1.10.06_Rebuttal Power Costs_Electric Rev Req Model (2009 GRC) Revised 01-18-2010 3_Sheet3" xfId="12349"/>
    <cellStyle name="_Power Cost Value Copy 11.30.05 gas 1.09.06 AURORA at 1.10.06_Rebuttal Power Costs_Electric Rev Req Model (2009 GRC) Revised 01-18-2010 4" xfId="12350"/>
    <cellStyle name="_Power Cost Value Copy 11.30.05 gas 1.09.06 AURORA at 1.10.06_Rebuttal Power Costs_Electric Rev Req Model (2009 GRC) Revised 01-18-2010 4_Sheet3" xfId="12351"/>
    <cellStyle name="_Power Cost Value Copy 11.30.05 gas 1.09.06 AURORA at 1.10.06_Rebuttal Power Costs_Electric Rev Req Model (2009 GRC) Revised 01-18-2010_DEM-WP(C) ENERG10C--ctn Mid-C_042010 2010GRC" xfId="12352"/>
    <cellStyle name="_Power Cost Value Copy 11.30.05 gas 1.09.06 AURORA at 1.10.06_Rebuttal Power Costs_Electric Rev Req Model (2009 GRC) Revised 01-18-2010_DEM-WP(C) ENERG10C--ctn Mid-C_042010 2010GRC 2" xfId="12353"/>
    <cellStyle name="_Power Cost Value Copy 11.30.05 gas 1.09.06 AURORA at 1.10.06_Rebuttal Power Costs_Electric Rev Req Model (2009 GRC) Revised 01-18-2010_DEM-WP(C) ENERG10C--ctn Mid-C_042010 2010GRC 2_Sheet3" xfId="12354"/>
    <cellStyle name="_Power Cost Value Copy 11.30.05 gas 1.09.06 AURORA at 1.10.06_Rebuttal Power Costs_Electric Rev Req Model (2009 GRC) Revised 01-18-2010_DEM-WP(C) ENERG10C--ctn Mid-C_042010 2010GRC_Sheet3" xfId="12355"/>
    <cellStyle name="_Power Cost Value Copy 11.30.05 gas 1.09.06 AURORA at 1.10.06_Rebuttal Power Costs_Electric Rev Req Model (2009 GRC) Revised 01-18-2010_Sheet3" xfId="12356"/>
    <cellStyle name="_Power Cost Value Copy 11.30.05 gas 1.09.06 AURORA at 1.10.06_Rebuttal Power Costs_Final Order Electric EXHIBIT A-1" xfId="12357"/>
    <cellStyle name="_Power Cost Value Copy 11.30.05 gas 1.09.06 AURORA at 1.10.06_Rebuttal Power Costs_Final Order Electric EXHIBIT A-1 2" xfId="12358"/>
    <cellStyle name="_Power Cost Value Copy 11.30.05 gas 1.09.06 AURORA at 1.10.06_Rebuttal Power Costs_Final Order Electric EXHIBIT A-1 2 2" xfId="12359"/>
    <cellStyle name="_Power Cost Value Copy 11.30.05 gas 1.09.06 AURORA at 1.10.06_Rebuttal Power Costs_Final Order Electric EXHIBIT A-1 2 2_Sheet3" xfId="12360"/>
    <cellStyle name="_Power Cost Value Copy 11.30.05 gas 1.09.06 AURORA at 1.10.06_Rebuttal Power Costs_Final Order Electric EXHIBIT A-1 2_Sheet3" xfId="12361"/>
    <cellStyle name="_Power Cost Value Copy 11.30.05 gas 1.09.06 AURORA at 1.10.06_Rebuttal Power Costs_Final Order Electric EXHIBIT A-1 3" xfId="12362"/>
    <cellStyle name="_Power Cost Value Copy 11.30.05 gas 1.09.06 AURORA at 1.10.06_Rebuttal Power Costs_Final Order Electric EXHIBIT A-1 3_Sheet3" xfId="12363"/>
    <cellStyle name="_Power Cost Value Copy 11.30.05 gas 1.09.06 AURORA at 1.10.06_Rebuttal Power Costs_Final Order Electric EXHIBIT A-1_Sheet3" xfId="12364"/>
    <cellStyle name="_Power Cost Value Copy 11.30.05 gas 1.09.06 AURORA at 1.10.06_Rebuttal Power Costs_Sheet3" xfId="12365"/>
    <cellStyle name="_Power Cost Value Copy 11.30.05 gas 1.09.06 AURORA at 1.10.06_Sheet3" xfId="12366"/>
    <cellStyle name="_Power Cost Value Copy 11.30.05 gas 1.09.06 AURORA at 1.10.06_Transmission Workbook for May BOD" xfId="12367"/>
    <cellStyle name="_Power Cost Value Copy 11.30.05 gas 1.09.06 AURORA at 1.10.06_Transmission Workbook for May BOD 2" xfId="12368"/>
    <cellStyle name="_Power Cost Value Copy 11.30.05 gas 1.09.06 AURORA at 1.10.06_Transmission Workbook for May BOD 2 2" xfId="12369"/>
    <cellStyle name="_Power Cost Value Copy 11.30.05 gas 1.09.06 AURORA at 1.10.06_Transmission Workbook for May BOD 2 2_Sheet3" xfId="12370"/>
    <cellStyle name="_Power Cost Value Copy 11.30.05 gas 1.09.06 AURORA at 1.10.06_Transmission Workbook for May BOD 2_Sheet3" xfId="12371"/>
    <cellStyle name="_Power Cost Value Copy 11.30.05 gas 1.09.06 AURORA at 1.10.06_Transmission Workbook for May BOD 3" xfId="12372"/>
    <cellStyle name="_Power Cost Value Copy 11.30.05 gas 1.09.06 AURORA at 1.10.06_Transmission Workbook for May BOD 3 2" xfId="12373"/>
    <cellStyle name="_Power Cost Value Copy 11.30.05 gas 1.09.06 AURORA at 1.10.06_Transmission Workbook for May BOD 3 2_Sheet3" xfId="12374"/>
    <cellStyle name="_Power Cost Value Copy 11.30.05 gas 1.09.06 AURORA at 1.10.06_Transmission Workbook for May BOD 3_Sheet3" xfId="12375"/>
    <cellStyle name="_Power Cost Value Copy 11.30.05 gas 1.09.06 AURORA at 1.10.06_Transmission Workbook for May BOD 4" xfId="12376"/>
    <cellStyle name="_Power Cost Value Copy 11.30.05 gas 1.09.06 AURORA at 1.10.06_Transmission Workbook for May BOD 4_Sheet3" xfId="12377"/>
    <cellStyle name="_Power Cost Value Copy 11.30.05 gas 1.09.06 AURORA at 1.10.06_Transmission Workbook for May BOD_DEM-WP(C) ENERG10C--ctn Mid-C_042010 2010GRC" xfId="12378"/>
    <cellStyle name="_Power Cost Value Copy 11.30.05 gas 1.09.06 AURORA at 1.10.06_Transmission Workbook for May BOD_DEM-WP(C) ENERG10C--ctn Mid-C_042010 2010GRC 2" xfId="12379"/>
    <cellStyle name="_Power Cost Value Copy 11.30.05 gas 1.09.06 AURORA at 1.10.06_Transmission Workbook for May BOD_DEM-WP(C) ENERG10C--ctn Mid-C_042010 2010GRC 2_Sheet3" xfId="12380"/>
    <cellStyle name="_Power Cost Value Copy 11.30.05 gas 1.09.06 AURORA at 1.10.06_Transmission Workbook for May BOD_DEM-WP(C) ENERG10C--ctn Mid-C_042010 2010GRC_Sheet3" xfId="12381"/>
    <cellStyle name="_Power Cost Value Copy 11.30.05 gas 1.09.06 AURORA at 1.10.06_Transmission Workbook for May BOD_Sheet3" xfId="12382"/>
    <cellStyle name="_Power Cost Value Copy 11.30.05 gas 1.09.06 AURORA at 1.10.06_Wind Integration 10GRC" xfId="12383"/>
    <cellStyle name="_Power Cost Value Copy 11.30.05 gas 1.09.06 AURORA at 1.10.06_Wind Integration 10GRC 2" xfId="12384"/>
    <cellStyle name="_Power Cost Value Copy 11.30.05 gas 1.09.06 AURORA at 1.10.06_Wind Integration 10GRC 2 2" xfId="12385"/>
    <cellStyle name="_Power Cost Value Copy 11.30.05 gas 1.09.06 AURORA at 1.10.06_Wind Integration 10GRC 2 2_Sheet3" xfId="12386"/>
    <cellStyle name="_Power Cost Value Copy 11.30.05 gas 1.09.06 AURORA at 1.10.06_Wind Integration 10GRC 2_Sheet3" xfId="12387"/>
    <cellStyle name="_Power Cost Value Copy 11.30.05 gas 1.09.06 AURORA at 1.10.06_Wind Integration 10GRC 3" xfId="12388"/>
    <cellStyle name="_Power Cost Value Copy 11.30.05 gas 1.09.06 AURORA at 1.10.06_Wind Integration 10GRC 3 2" xfId="12389"/>
    <cellStyle name="_Power Cost Value Copy 11.30.05 gas 1.09.06 AURORA at 1.10.06_Wind Integration 10GRC 3 2_Sheet3" xfId="12390"/>
    <cellStyle name="_Power Cost Value Copy 11.30.05 gas 1.09.06 AURORA at 1.10.06_Wind Integration 10GRC 3_Sheet3" xfId="12391"/>
    <cellStyle name="_Power Cost Value Copy 11.30.05 gas 1.09.06 AURORA at 1.10.06_Wind Integration 10GRC 4" xfId="12392"/>
    <cellStyle name="_Power Cost Value Copy 11.30.05 gas 1.09.06 AURORA at 1.10.06_Wind Integration 10GRC 4_Sheet3" xfId="12393"/>
    <cellStyle name="_Power Cost Value Copy 11.30.05 gas 1.09.06 AURORA at 1.10.06_Wind Integration 10GRC_DEM-WP(C) ENERG10C--ctn Mid-C_042010 2010GRC" xfId="12394"/>
    <cellStyle name="_Power Cost Value Copy 11.30.05 gas 1.09.06 AURORA at 1.10.06_Wind Integration 10GRC_DEM-WP(C) ENERG10C--ctn Mid-C_042010 2010GRC 2" xfId="12395"/>
    <cellStyle name="_Power Cost Value Copy 11.30.05 gas 1.09.06 AURORA at 1.10.06_Wind Integration 10GRC_DEM-WP(C) ENERG10C--ctn Mid-C_042010 2010GRC 2_Sheet3" xfId="12396"/>
    <cellStyle name="_Power Cost Value Copy 11.30.05 gas 1.09.06 AURORA at 1.10.06_Wind Integration 10GRC_DEM-WP(C) ENERG10C--ctn Mid-C_042010 2010GRC_Sheet3" xfId="12397"/>
    <cellStyle name="_Power Cost Value Copy 11.30.05 gas 1.09.06 AURORA at 1.10.06_Wind Integration 10GRC_Sheet3" xfId="12398"/>
    <cellStyle name="_Power Costs Rate Year 11-13-07" xfId="12399"/>
    <cellStyle name="_Power Costs Rate Year 11-13-07 2" xfId="12400"/>
    <cellStyle name="_Power Costs Rate Year 11-13-07 2_Sheet3" xfId="12401"/>
    <cellStyle name="_Power Costs Rate Year 11-13-07_Sheet3" xfId="12402"/>
    <cellStyle name="_Price Output" xfId="12403"/>
    <cellStyle name="_Price Output 2" xfId="12404"/>
    <cellStyle name="_Price Output 2 2" xfId="12405"/>
    <cellStyle name="_Price Output 2 2_Sheet3" xfId="12406"/>
    <cellStyle name="_Price Output 2 3" xfId="12407"/>
    <cellStyle name="_Price Output 2 3_Sheet3" xfId="12408"/>
    <cellStyle name="_Price Output 2_Sheet3" xfId="12409"/>
    <cellStyle name="_Price Output 3" xfId="12410"/>
    <cellStyle name="_Price Output 3 2" xfId="12411"/>
    <cellStyle name="_Price Output 3 2 2" xfId="12412"/>
    <cellStyle name="_Price Output 3 2 2_Sheet3" xfId="12413"/>
    <cellStyle name="_Price Output 3 2_Sheet3" xfId="12414"/>
    <cellStyle name="_Price Output 3 3" xfId="12415"/>
    <cellStyle name="_Price Output 3 3_Sheet3" xfId="12416"/>
    <cellStyle name="_Price Output 3_Sheet3" xfId="12417"/>
    <cellStyle name="_Price Output 4" xfId="12418"/>
    <cellStyle name="_Price Output 4 2" xfId="12419"/>
    <cellStyle name="_Price Output 4 2_Sheet3" xfId="12420"/>
    <cellStyle name="_Price Output 4_Sheet3" xfId="12421"/>
    <cellStyle name="_Price Output 5" xfId="12422"/>
    <cellStyle name="_Price Output 5 2" xfId="12423"/>
    <cellStyle name="_Price Output 5 2_Sheet3" xfId="12424"/>
    <cellStyle name="_Price Output 5_Sheet3" xfId="12425"/>
    <cellStyle name="_Price Output 6" xfId="12426"/>
    <cellStyle name="_Price Output 6 2" xfId="12427"/>
    <cellStyle name="_Price Output 6 2_Sheet3" xfId="12428"/>
    <cellStyle name="_Price Output 6_Sheet3" xfId="12429"/>
    <cellStyle name="_Price Output_DEM-WP(C) Chelan Power Costs" xfId="12430"/>
    <cellStyle name="_Price Output_DEM-WP(C) Chelan Power Costs 2" xfId="12431"/>
    <cellStyle name="_Price Output_DEM-WP(C) Chelan Power Costs 2_Sheet3" xfId="12432"/>
    <cellStyle name="_Price Output_DEM-WP(C) Chelan Power Costs_Sheet3" xfId="12433"/>
    <cellStyle name="_Price Output_DEM-WP(C) ENERG10C--ctn Mid-C_042010 2010GRC" xfId="12434"/>
    <cellStyle name="_Price Output_DEM-WP(C) ENERG10C--ctn Mid-C_042010 2010GRC 2" xfId="12435"/>
    <cellStyle name="_Price Output_DEM-WP(C) ENERG10C--ctn Mid-C_042010 2010GRC 2_Sheet3" xfId="12436"/>
    <cellStyle name="_Price Output_DEM-WP(C) ENERG10C--ctn Mid-C_042010 2010GRC_Sheet3" xfId="12437"/>
    <cellStyle name="_Price Output_DEM-WP(C) Gas Transport 2010GRC" xfId="12438"/>
    <cellStyle name="_Price Output_DEM-WP(C) Gas Transport 2010GRC 2" xfId="12439"/>
    <cellStyle name="_Price Output_DEM-WP(C) Gas Transport 2010GRC 2_Sheet3" xfId="12440"/>
    <cellStyle name="_Price Output_DEM-WP(C) Gas Transport 2010GRC_Sheet3" xfId="12441"/>
    <cellStyle name="_Price Output_NIM Summary" xfId="12442"/>
    <cellStyle name="_Price Output_NIM Summary 2" xfId="12443"/>
    <cellStyle name="_Price Output_NIM Summary 2 2" xfId="12444"/>
    <cellStyle name="_Price Output_NIM Summary 2 2_Sheet3" xfId="12445"/>
    <cellStyle name="_Price Output_NIM Summary 2_Sheet3" xfId="12446"/>
    <cellStyle name="_Price Output_NIM Summary 3" xfId="12447"/>
    <cellStyle name="_Price Output_NIM Summary 3 2" xfId="12448"/>
    <cellStyle name="_Price Output_NIM Summary 3 2_Sheet3" xfId="12449"/>
    <cellStyle name="_Price Output_NIM Summary 3_Sheet3" xfId="12450"/>
    <cellStyle name="_Price Output_NIM Summary 4" xfId="12451"/>
    <cellStyle name="_Price Output_NIM Summary 4_Sheet3" xfId="12452"/>
    <cellStyle name="_Price Output_NIM Summary_DEM-WP(C) ENERG10C--ctn Mid-C_042010 2010GRC" xfId="12453"/>
    <cellStyle name="_Price Output_NIM Summary_DEM-WP(C) ENERG10C--ctn Mid-C_042010 2010GRC 2" xfId="12454"/>
    <cellStyle name="_Price Output_NIM Summary_DEM-WP(C) ENERG10C--ctn Mid-C_042010 2010GRC 2_Sheet3" xfId="12455"/>
    <cellStyle name="_Price Output_NIM Summary_DEM-WP(C) ENERG10C--ctn Mid-C_042010 2010GRC_Sheet3" xfId="12456"/>
    <cellStyle name="_Price Output_NIM Summary_Sheet3" xfId="12457"/>
    <cellStyle name="_Price Output_Sheet3" xfId="12458"/>
    <cellStyle name="_Price Output_Wind Integration 10GRC" xfId="12459"/>
    <cellStyle name="_Price Output_Wind Integration 10GRC 2" xfId="12460"/>
    <cellStyle name="_Price Output_Wind Integration 10GRC 2 2" xfId="12461"/>
    <cellStyle name="_Price Output_Wind Integration 10GRC 2 2_Sheet3" xfId="12462"/>
    <cellStyle name="_Price Output_Wind Integration 10GRC 2_Sheet3" xfId="12463"/>
    <cellStyle name="_Price Output_Wind Integration 10GRC 3" xfId="12464"/>
    <cellStyle name="_Price Output_Wind Integration 10GRC 3 2" xfId="12465"/>
    <cellStyle name="_Price Output_Wind Integration 10GRC 3 2_Sheet3" xfId="12466"/>
    <cellStyle name="_Price Output_Wind Integration 10GRC 3_Sheet3" xfId="12467"/>
    <cellStyle name="_Price Output_Wind Integration 10GRC 4" xfId="12468"/>
    <cellStyle name="_Price Output_Wind Integration 10GRC 4_Sheet3" xfId="12469"/>
    <cellStyle name="_Price Output_Wind Integration 10GRC_DEM-WP(C) ENERG10C--ctn Mid-C_042010 2010GRC" xfId="12470"/>
    <cellStyle name="_Price Output_Wind Integration 10GRC_DEM-WP(C) ENERG10C--ctn Mid-C_042010 2010GRC 2" xfId="12471"/>
    <cellStyle name="_Price Output_Wind Integration 10GRC_DEM-WP(C) ENERG10C--ctn Mid-C_042010 2010GRC 2_Sheet3" xfId="12472"/>
    <cellStyle name="_Price Output_Wind Integration 10GRC_DEM-WP(C) ENERG10C--ctn Mid-C_042010 2010GRC_Sheet3" xfId="12473"/>
    <cellStyle name="_Price Output_Wind Integration 10GRC_Sheet3" xfId="12474"/>
    <cellStyle name="_Prices" xfId="12475"/>
    <cellStyle name="_Prices 2" xfId="12476"/>
    <cellStyle name="_Prices 2 2" xfId="12477"/>
    <cellStyle name="_Prices 2 2_Sheet3" xfId="12478"/>
    <cellStyle name="_Prices 2 3" xfId="12479"/>
    <cellStyle name="_Prices 2 3_Sheet3" xfId="12480"/>
    <cellStyle name="_Prices 2_Sheet3" xfId="12481"/>
    <cellStyle name="_Prices 3" xfId="12482"/>
    <cellStyle name="_Prices 3 2" xfId="12483"/>
    <cellStyle name="_Prices 3 2 2" xfId="12484"/>
    <cellStyle name="_Prices 3 2 2_Sheet3" xfId="12485"/>
    <cellStyle name="_Prices 3 2_Sheet3" xfId="12486"/>
    <cellStyle name="_Prices 3 3" xfId="12487"/>
    <cellStyle name="_Prices 3 3_Sheet3" xfId="12488"/>
    <cellStyle name="_Prices 3_Sheet3" xfId="12489"/>
    <cellStyle name="_Prices 4" xfId="12490"/>
    <cellStyle name="_Prices 4 2" xfId="12491"/>
    <cellStyle name="_Prices 4 2_Sheet3" xfId="12492"/>
    <cellStyle name="_Prices 4_Sheet3" xfId="12493"/>
    <cellStyle name="_Prices 5" xfId="12494"/>
    <cellStyle name="_Prices 5 2" xfId="12495"/>
    <cellStyle name="_Prices 5 2_Sheet3" xfId="12496"/>
    <cellStyle name="_Prices 5_Sheet3" xfId="12497"/>
    <cellStyle name="_Prices 6" xfId="12498"/>
    <cellStyle name="_Prices 6 2" xfId="12499"/>
    <cellStyle name="_Prices 6 2_Sheet3" xfId="12500"/>
    <cellStyle name="_Prices 6_Sheet3" xfId="12501"/>
    <cellStyle name="_Prices_DEM-WP(C) Chelan Power Costs" xfId="12502"/>
    <cellStyle name="_Prices_DEM-WP(C) Chelan Power Costs 2" xfId="12503"/>
    <cellStyle name="_Prices_DEM-WP(C) Chelan Power Costs 2_Sheet3" xfId="12504"/>
    <cellStyle name="_Prices_DEM-WP(C) Chelan Power Costs_Sheet3" xfId="12505"/>
    <cellStyle name="_Prices_DEM-WP(C) ENERG10C--ctn Mid-C_042010 2010GRC" xfId="12506"/>
    <cellStyle name="_Prices_DEM-WP(C) ENERG10C--ctn Mid-C_042010 2010GRC 2" xfId="12507"/>
    <cellStyle name="_Prices_DEM-WP(C) ENERG10C--ctn Mid-C_042010 2010GRC 2_Sheet3" xfId="12508"/>
    <cellStyle name="_Prices_DEM-WP(C) ENERG10C--ctn Mid-C_042010 2010GRC_Sheet3" xfId="12509"/>
    <cellStyle name="_Prices_DEM-WP(C) Gas Transport 2010GRC" xfId="12510"/>
    <cellStyle name="_Prices_DEM-WP(C) Gas Transport 2010GRC 2" xfId="12511"/>
    <cellStyle name="_Prices_DEM-WP(C) Gas Transport 2010GRC 2_Sheet3" xfId="12512"/>
    <cellStyle name="_Prices_DEM-WP(C) Gas Transport 2010GRC_Sheet3" xfId="12513"/>
    <cellStyle name="_Prices_NIM Summary" xfId="12514"/>
    <cellStyle name="_Prices_NIM Summary 2" xfId="12515"/>
    <cellStyle name="_Prices_NIM Summary 2 2" xfId="12516"/>
    <cellStyle name="_Prices_NIM Summary 2 2_Sheet3" xfId="12517"/>
    <cellStyle name="_Prices_NIM Summary 2_Sheet3" xfId="12518"/>
    <cellStyle name="_Prices_NIM Summary 3" xfId="12519"/>
    <cellStyle name="_Prices_NIM Summary 3 2" xfId="12520"/>
    <cellStyle name="_Prices_NIM Summary 3 2_Sheet3" xfId="12521"/>
    <cellStyle name="_Prices_NIM Summary 3_Sheet3" xfId="12522"/>
    <cellStyle name="_Prices_NIM Summary 4" xfId="12523"/>
    <cellStyle name="_Prices_NIM Summary 4_Sheet3" xfId="12524"/>
    <cellStyle name="_Prices_NIM Summary_DEM-WP(C) ENERG10C--ctn Mid-C_042010 2010GRC" xfId="12525"/>
    <cellStyle name="_Prices_NIM Summary_DEM-WP(C) ENERG10C--ctn Mid-C_042010 2010GRC 2" xfId="12526"/>
    <cellStyle name="_Prices_NIM Summary_DEM-WP(C) ENERG10C--ctn Mid-C_042010 2010GRC 2_Sheet3" xfId="12527"/>
    <cellStyle name="_Prices_NIM Summary_DEM-WP(C) ENERG10C--ctn Mid-C_042010 2010GRC_Sheet3" xfId="12528"/>
    <cellStyle name="_Prices_NIM Summary_Sheet3" xfId="12529"/>
    <cellStyle name="_Prices_Sheet3" xfId="12530"/>
    <cellStyle name="_Prices_Wind Integration 10GRC" xfId="12531"/>
    <cellStyle name="_Prices_Wind Integration 10GRC 2" xfId="12532"/>
    <cellStyle name="_Prices_Wind Integration 10GRC 2 2" xfId="12533"/>
    <cellStyle name="_Prices_Wind Integration 10GRC 2 2_Sheet3" xfId="12534"/>
    <cellStyle name="_Prices_Wind Integration 10GRC 2_Sheet3" xfId="12535"/>
    <cellStyle name="_Prices_Wind Integration 10GRC 3" xfId="12536"/>
    <cellStyle name="_Prices_Wind Integration 10GRC 3 2" xfId="12537"/>
    <cellStyle name="_Prices_Wind Integration 10GRC 3 2_Sheet3" xfId="12538"/>
    <cellStyle name="_Prices_Wind Integration 10GRC 3_Sheet3" xfId="12539"/>
    <cellStyle name="_Prices_Wind Integration 10GRC 4" xfId="12540"/>
    <cellStyle name="_Prices_Wind Integration 10GRC 4_Sheet3" xfId="12541"/>
    <cellStyle name="_Prices_Wind Integration 10GRC_DEM-WP(C) ENERG10C--ctn Mid-C_042010 2010GRC" xfId="12542"/>
    <cellStyle name="_Prices_Wind Integration 10GRC_DEM-WP(C) ENERG10C--ctn Mid-C_042010 2010GRC 2" xfId="12543"/>
    <cellStyle name="_Prices_Wind Integration 10GRC_DEM-WP(C) ENERG10C--ctn Mid-C_042010 2010GRC 2_Sheet3" xfId="12544"/>
    <cellStyle name="_Prices_Wind Integration 10GRC_DEM-WP(C) ENERG10C--ctn Mid-C_042010 2010GRC_Sheet3" xfId="12545"/>
    <cellStyle name="_Prices_Wind Integration 10GRC_Sheet3" xfId="12546"/>
    <cellStyle name="_x0013__Rebuttal Power Costs" xfId="12547"/>
    <cellStyle name="_x0013__Rebuttal Power Costs 2" xfId="12548"/>
    <cellStyle name="_x0013__Rebuttal Power Costs 2 2" xfId="12549"/>
    <cellStyle name="_x0013__Rebuttal Power Costs 2 2_Sheet3" xfId="12550"/>
    <cellStyle name="_x0013__Rebuttal Power Costs 2_Sheet3" xfId="12551"/>
    <cellStyle name="_x0013__Rebuttal Power Costs 3" xfId="12552"/>
    <cellStyle name="_x0013__Rebuttal Power Costs 3 2" xfId="12553"/>
    <cellStyle name="_x0013__Rebuttal Power Costs 3 2_Sheet3" xfId="12554"/>
    <cellStyle name="_x0013__Rebuttal Power Costs 3_Sheet3" xfId="12555"/>
    <cellStyle name="_x0013__Rebuttal Power Costs 4" xfId="12556"/>
    <cellStyle name="_x0013__Rebuttal Power Costs 4_Sheet3" xfId="12557"/>
    <cellStyle name="_x0013__Rebuttal Power Costs_Adj Bench DR 3 for Initial Briefs (Electric)" xfId="12558"/>
    <cellStyle name="_x0013__Rebuttal Power Costs_Adj Bench DR 3 for Initial Briefs (Electric) 2" xfId="12559"/>
    <cellStyle name="_x0013__Rebuttal Power Costs_Adj Bench DR 3 for Initial Briefs (Electric) 2 2" xfId="12560"/>
    <cellStyle name="_x0013__Rebuttal Power Costs_Adj Bench DR 3 for Initial Briefs (Electric) 2 2_Sheet3" xfId="12561"/>
    <cellStyle name="_x0013__Rebuttal Power Costs_Adj Bench DR 3 for Initial Briefs (Electric) 2_Sheet3" xfId="12562"/>
    <cellStyle name="_x0013__Rebuttal Power Costs_Adj Bench DR 3 for Initial Briefs (Electric) 3" xfId="12563"/>
    <cellStyle name="_x0013__Rebuttal Power Costs_Adj Bench DR 3 for Initial Briefs (Electric) 3 2" xfId="12564"/>
    <cellStyle name="_x0013__Rebuttal Power Costs_Adj Bench DR 3 for Initial Briefs (Electric) 3 2_Sheet3" xfId="12565"/>
    <cellStyle name="_x0013__Rebuttal Power Costs_Adj Bench DR 3 for Initial Briefs (Electric) 3_Sheet3" xfId="12566"/>
    <cellStyle name="_x0013__Rebuttal Power Costs_Adj Bench DR 3 for Initial Briefs (Electric) 4" xfId="12567"/>
    <cellStyle name="_x0013__Rebuttal Power Costs_Adj Bench DR 3 for Initial Briefs (Electric) 4_Sheet3" xfId="12568"/>
    <cellStyle name="_x0013__Rebuttal Power Costs_Adj Bench DR 3 for Initial Briefs (Electric)_DEM-WP(C) ENERG10C--ctn Mid-C_042010 2010GRC" xfId="12569"/>
    <cellStyle name="_x0013__Rebuttal Power Costs_Adj Bench DR 3 for Initial Briefs (Electric)_DEM-WP(C) ENERG10C--ctn Mid-C_042010 2010GRC 2" xfId="12570"/>
    <cellStyle name="_x0013__Rebuttal Power Costs_Adj Bench DR 3 for Initial Briefs (Electric)_DEM-WP(C) ENERG10C--ctn Mid-C_042010 2010GRC 2_Sheet3" xfId="12571"/>
    <cellStyle name="_x0013__Rebuttal Power Costs_Adj Bench DR 3 for Initial Briefs (Electric)_DEM-WP(C) ENERG10C--ctn Mid-C_042010 2010GRC_Sheet3" xfId="12572"/>
    <cellStyle name="_x0013__Rebuttal Power Costs_Adj Bench DR 3 for Initial Briefs (Electric)_Sheet3" xfId="12573"/>
    <cellStyle name="_x0013__Rebuttal Power Costs_DEM-WP(C) ENERG10C--ctn Mid-C_042010 2010GRC" xfId="12574"/>
    <cellStyle name="_x0013__Rebuttal Power Costs_DEM-WP(C) ENERG10C--ctn Mid-C_042010 2010GRC 2" xfId="12575"/>
    <cellStyle name="_x0013__Rebuttal Power Costs_DEM-WP(C) ENERG10C--ctn Mid-C_042010 2010GRC 2_Sheet3" xfId="12576"/>
    <cellStyle name="_x0013__Rebuttal Power Costs_DEM-WP(C) ENERG10C--ctn Mid-C_042010 2010GRC_Sheet3" xfId="12577"/>
    <cellStyle name="_x0013__Rebuttal Power Costs_Electric Rev Req Model (2009 GRC) Rebuttal" xfId="12578"/>
    <cellStyle name="_x0013__Rebuttal Power Costs_Electric Rev Req Model (2009 GRC) Rebuttal 2" xfId="12579"/>
    <cellStyle name="_x0013__Rebuttal Power Costs_Electric Rev Req Model (2009 GRC) Rebuttal 2 2" xfId="12580"/>
    <cellStyle name="_x0013__Rebuttal Power Costs_Electric Rev Req Model (2009 GRC) Rebuttal 2 2_Sheet3" xfId="12581"/>
    <cellStyle name="_x0013__Rebuttal Power Costs_Electric Rev Req Model (2009 GRC) Rebuttal 2_Sheet3" xfId="12582"/>
    <cellStyle name="_x0013__Rebuttal Power Costs_Electric Rev Req Model (2009 GRC) Rebuttal 3" xfId="12583"/>
    <cellStyle name="_x0013__Rebuttal Power Costs_Electric Rev Req Model (2009 GRC) Rebuttal 3_Sheet3" xfId="12584"/>
    <cellStyle name="_x0013__Rebuttal Power Costs_Electric Rev Req Model (2009 GRC) Rebuttal REmoval of New  WH Solar AdjustMI" xfId="12585"/>
    <cellStyle name="_x0013__Rebuttal Power Costs_Electric Rev Req Model (2009 GRC) Rebuttal REmoval of New  WH Solar AdjustMI 2" xfId="12586"/>
    <cellStyle name="_x0013__Rebuttal Power Costs_Electric Rev Req Model (2009 GRC) Rebuttal REmoval of New  WH Solar AdjustMI 2 2" xfId="12587"/>
    <cellStyle name="_x0013__Rebuttal Power Costs_Electric Rev Req Model (2009 GRC) Rebuttal REmoval of New  WH Solar AdjustMI 2 2_Sheet3" xfId="12588"/>
    <cellStyle name="_x0013__Rebuttal Power Costs_Electric Rev Req Model (2009 GRC) Rebuttal REmoval of New  WH Solar AdjustMI 2_Sheet3" xfId="12589"/>
    <cellStyle name="_x0013__Rebuttal Power Costs_Electric Rev Req Model (2009 GRC) Rebuttal REmoval of New  WH Solar AdjustMI 3" xfId="12590"/>
    <cellStyle name="_x0013__Rebuttal Power Costs_Electric Rev Req Model (2009 GRC) Rebuttal REmoval of New  WH Solar AdjustMI 3 2" xfId="12591"/>
    <cellStyle name="_x0013__Rebuttal Power Costs_Electric Rev Req Model (2009 GRC) Rebuttal REmoval of New  WH Solar AdjustMI 3 2_Sheet3" xfId="12592"/>
    <cellStyle name="_x0013__Rebuttal Power Costs_Electric Rev Req Model (2009 GRC) Rebuttal REmoval of New  WH Solar AdjustMI 3_Sheet3" xfId="12593"/>
    <cellStyle name="_x0013__Rebuttal Power Costs_Electric Rev Req Model (2009 GRC) Rebuttal REmoval of New  WH Solar AdjustMI 4" xfId="12594"/>
    <cellStyle name="_x0013__Rebuttal Power Costs_Electric Rev Req Model (2009 GRC) Rebuttal REmoval of New  WH Solar AdjustMI 4_Sheet3" xfId="12595"/>
    <cellStyle name="_x0013__Rebuttal Power Costs_Electric Rev Req Model (2009 GRC) Rebuttal REmoval of New  WH Solar AdjustMI_DEM-WP(C) ENERG10C--ctn Mid-C_042010 2010GRC" xfId="12596"/>
    <cellStyle name="_x0013__Rebuttal Power Costs_Electric Rev Req Model (2009 GRC) Rebuttal REmoval of New  WH Solar AdjustMI_DEM-WP(C) ENERG10C--ctn Mid-C_042010 2010GRC 2" xfId="12597"/>
    <cellStyle name="_x0013__Rebuttal Power Costs_Electric Rev Req Model (2009 GRC) Rebuttal REmoval of New  WH Solar AdjustMI_DEM-WP(C) ENERG10C--ctn Mid-C_042010 2010GRC 2_Sheet3" xfId="12598"/>
    <cellStyle name="_x0013__Rebuttal Power Costs_Electric Rev Req Model (2009 GRC) Rebuttal REmoval of New  WH Solar AdjustMI_DEM-WP(C) ENERG10C--ctn Mid-C_042010 2010GRC_Sheet3" xfId="12599"/>
    <cellStyle name="_x0013__Rebuttal Power Costs_Electric Rev Req Model (2009 GRC) Rebuttal REmoval of New  WH Solar AdjustMI_Sheet3" xfId="12600"/>
    <cellStyle name="_x0013__Rebuttal Power Costs_Electric Rev Req Model (2009 GRC) Rebuttal_Sheet3" xfId="12601"/>
    <cellStyle name="_x0013__Rebuttal Power Costs_Electric Rev Req Model (2009 GRC) Revised 01-18-2010" xfId="12602"/>
    <cellStyle name="_x0013__Rebuttal Power Costs_Electric Rev Req Model (2009 GRC) Revised 01-18-2010 2" xfId="12603"/>
    <cellStyle name="_x0013__Rebuttal Power Costs_Electric Rev Req Model (2009 GRC) Revised 01-18-2010 2 2" xfId="12604"/>
    <cellStyle name="_x0013__Rebuttal Power Costs_Electric Rev Req Model (2009 GRC) Revised 01-18-2010 2 2_Sheet3" xfId="12605"/>
    <cellStyle name="_x0013__Rebuttal Power Costs_Electric Rev Req Model (2009 GRC) Revised 01-18-2010 2_Sheet3" xfId="12606"/>
    <cellStyle name="_x0013__Rebuttal Power Costs_Electric Rev Req Model (2009 GRC) Revised 01-18-2010 3" xfId="12607"/>
    <cellStyle name="_x0013__Rebuttal Power Costs_Electric Rev Req Model (2009 GRC) Revised 01-18-2010 3 2" xfId="12608"/>
    <cellStyle name="_x0013__Rebuttal Power Costs_Electric Rev Req Model (2009 GRC) Revised 01-18-2010 3 2_Sheet3" xfId="12609"/>
    <cellStyle name="_x0013__Rebuttal Power Costs_Electric Rev Req Model (2009 GRC) Revised 01-18-2010 3_Sheet3" xfId="12610"/>
    <cellStyle name="_x0013__Rebuttal Power Costs_Electric Rev Req Model (2009 GRC) Revised 01-18-2010 4" xfId="12611"/>
    <cellStyle name="_x0013__Rebuttal Power Costs_Electric Rev Req Model (2009 GRC) Revised 01-18-2010 4_Sheet3" xfId="12612"/>
    <cellStyle name="_x0013__Rebuttal Power Costs_Electric Rev Req Model (2009 GRC) Revised 01-18-2010_DEM-WP(C) ENERG10C--ctn Mid-C_042010 2010GRC" xfId="12613"/>
    <cellStyle name="_x0013__Rebuttal Power Costs_Electric Rev Req Model (2009 GRC) Revised 01-18-2010_DEM-WP(C) ENERG10C--ctn Mid-C_042010 2010GRC 2" xfId="12614"/>
    <cellStyle name="_x0013__Rebuttal Power Costs_Electric Rev Req Model (2009 GRC) Revised 01-18-2010_DEM-WP(C) ENERG10C--ctn Mid-C_042010 2010GRC 2_Sheet3" xfId="12615"/>
    <cellStyle name="_x0013__Rebuttal Power Costs_Electric Rev Req Model (2009 GRC) Revised 01-18-2010_DEM-WP(C) ENERG10C--ctn Mid-C_042010 2010GRC_Sheet3" xfId="12616"/>
    <cellStyle name="_x0013__Rebuttal Power Costs_Electric Rev Req Model (2009 GRC) Revised 01-18-2010_Sheet3" xfId="12617"/>
    <cellStyle name="_x0013__Rebuttal Power Costs_Final Order Electric EXHIBIT A-1" xfId="12618"/>
    <cellStyle name="_x0013__Rebuttal Power Costs_Final Order Electric EXHIBIT A-1 2" xfId="12619"/>
    <cellStyle name="_x0013__Rebuttal Power Costs_Final Order Electric EXHIBIT A-1 2 2" xfId="12620"/>
    <cellStyle name="_x0013__Rebuttal Power Costs_Final Order Electric EXHIBIT A-1 2 2_Sheet3" xfId="12621"/>
    <cellStyle name="_x0013__Rebuttal Power Costs_Final Order Electric EXHIBIT A-1 2_Sheet3" xfId="12622"/>
    <cellStyle name="_x0013__Rebuttal Power Costs_Final Order Electric EXHIBIT A-1 3" xfId="12623"/>
    <cellStyle name="_x0013__Rebuttal Power Costs_Final Order Electric EXHIBIT A-1 3_Sheet3" xfId="12624"/>
    <cellStyle name="_x0013__Rebuttal Power Costs_Final Order Electric EXHIBIT A-1_Sheet3" xfId="12625"/>
    <cellStyle name="_x0013__Rebuttal Power Costs_Sheet3" xfId="12626"/>
    <cellStyle name="_recommendation" xfId="12627"/>
    <cellStyle name="_recommendation 2" xfId="12628"/>
    <cellStyle name="_recommendation 2 2" xfId="12629"/>
    <cellStyle name="_recommendation 2 2_Sheet3" xfId="12630"/>
    <cellStyle name="_recommendation 2 3" xfId="12631"/>
    <cellStyle name="_recommendation 2 3_Sheet3" xfId="12632"/>
    <cellStyle name="_recommendation 2_Sheet3" xfId="12633"/>
    <cellStyle name="_recommendation 3" xfId="12634"/>
    <cellStyle name="_recommendation 3 2" xfId="12635"/>
    <cellStyle name="_recommendation 3 2 2" xfId="12636"/>
    <cellStyle name="_recommendation 3 2 2_Sheet3" xfId="12637"/>
    <cellStyle name="_recommendation 3 2_Sheet3" xfId="12638"/>
    <cellStyle name="_recommendation 3 3" xfId="12639"/>
    <cellStyle name="_recommendation 3 3_Sheet3" xfId="12640"/>
    <cellStyle name="_recommendation 3_Sheet3" xfId="12641"/>
    <cellStyle name="_recommendation 4" xfId="12642"/>
    <cellStyle name="_recommendation 4 2" xfId="12643"/>
    <cellStyle name="_recommendation 4 2_Sheet3" xfId="12644"/>
    <cellStyle name="_recommendation 4_Sheet3" xfId="12645"/>
    <cellStyle name="_recommendation 5" xfId="12646"/>
    <cellStyle name="_recommendation 5 2" xfId="12647"/>
    <cellStyle name="_recommendation 5 2_Sheet3" xfId="12648"/>
    <cellStyle name="_recommendation 5_Sheet3" xfId="12649"/>
    <cellStyle name="_recommendation 6" xfId="12650"/>
    <cellStyle name="_recommendation 6 2" xfId="12651"/>
    <cellStyle name="_recommendation 6 2_Sheet3" xfId="12652"/>
    <cellStyle name="_recommendation 6_Sheet3" xfId="12653"/>
    <cellStyle name="_recommendation_DEM-WP(C) Chelan Power Costs" xfId="12654"/>
    <cellStyle name="_recommendation_DEM-WP(C) Chelan Power Costs 2" xfId="12655"/>
    <cellStyle name="_recommendation_DEM-WP(C) Chelan Power Costs 2_Sheet3" xfId="12656"/>
    <cellStyle name="_recommendation_DEM-WP(C) Chelan Power Costs_Sheet3" xfId="12657"/>
    <cellStyle name="_recommendation_DEM-WP(C) ENERG10C--ctn Mid-C_042010 2010GRC" xfId="12658"/>
    <cellStyle name="_recommendation_DEM-WP(C) ENERG10C--ctn Mid-C_042010 2010GRC 2" xfId="12659"/>
    <cellStyle name="_recommendation_DEM-WP(C) ENERG10C--ctn Mid-C_042010 2010GRC 2_Sheet3" xfId="12660"/>
    <cellStyle name="_recommendation_DEM-WP(C) ENERG10C--ctn Mid-C_042010 2010GRC_Sheet3" xfId="12661"/>
    <cellStyle name="_recommendation_DEM-WP(C) Gas Transport 2010GRC" xfId="12662"/>
    <cellStyle name="_recommendation_DEM-WP(C) Gas Transport 2010GRC 2" xfId="12663"/>
    <cellStyle name="_recommendation_DEM-WP(C) Gas Transport 2010GRC 2_Sheet3" xfId="12664"/>
    <cellStyle name="_recommendation_DEM-WP(C) Gas Transport 2010GRC_Sheet3" xfId="12665"/>
    <cellStyle name="_recommendation_DEM-WP(C) Wind Integration Summary 2010GRC" xfId="12666"/>
    <cellStyle name="_recommendation_DEM-WP(C) Wind Integration Summary 2010GRC 2" xfId="12667"/>
    <cellStyle name="_recommendation_DEM-WP(C) Wind Integration Summary 2010GRC 2 2" xfId="12668"/>
    <cellStyle name="_recommendation_DEM-WP(C) Wind Integration Summary 2010GRC 2 2_Sheet3" xfId="12669"/>
    <cellStyle name="_recommendation_DEM-WP(C) Wind Integration Summary 2010GRC 2_Sheet3" xfId="12670"/>
    <cellStyle name="_recommendation_DEM-WP(C) Wind Integration Summary 2010GRC 3" xfId="12671"/>
    <cellStyle name="_recommendation_DEM-WP(C) Wind Integration Summary 2010GRC 3 2" xfId="12672"/>
    <cellStyle name="_recommendation_DEM-WP(C) Wind Integration Summary 2010GRC 3 2_Sheet3" xfId="12673"/>
    <cellStyle name="_recommendation_DEM-WP(C) Wind Integration Summary 2010GRC 3_Sheet3" xfId="12674"/>
    <cellStyle name="_recommendation_DEM-WP(C) Wind Integration Summary 2010GRC 4" xfId="12675"/>
    <cellStyle name="_recommendation_DEM-WP(C) Wind Integration Summary 2010GRC 4_Sheet3" xfId="12676"/>
    <cellStyle name="_recommendation_DEM-WP(C) Wind Integration Summary 2010GRC_DEM-WP(C) ENERG10C--ctn Mid-C_042010 2010GRC" xfId="12677"/>
    <cellStyle name="_recommendation_DEM-WP(C) Wind Integration Summary 2010GRC_DEM-WP(C) ENERG10C--ctn Mid-C_042010 2010GRC 2" xfId="12678"/>
    <cellStyle name="_recommendation_DEM-WP(C) Wind Integration Summary 2010GRC_DEM-WP(C) ENERG10C--ctn Mid-C_042010 2010GRC 2_Sheet3" xfId="12679"/>
    <cellStyle name="_recommendation_DEM-WP(C) Wind Integration Summary 2010GRC_DEM-WP(C) ENERG10C--ctn Mid-C_042010 2010GRC_Sheet3" xfId="12680"/>
    <cellStyle name="_recommendation_DEM-WP(C) Wind Integration Summary 2010GRC_Sheet3" xfId="12681"/>
    <cellStyle name="_recommendation_NIM Summary" xfId="12682"/>
    <cellStyle name="_recommendation_NIM Summary 2" xfId="12683"/>
    <cellStyle name="_recommendation_NIM Summary 2 2" xfId="12684"/>
    <cellStyle name="_recommendation_NIM Summary 2 2_Sheet3" xfId="12685"/>
    <cellStyle name="_recommendation_NIM Summary 2_Sheet3" xfId="12686"/>
    <cellStyle name="_recommendation_NIM Summary 3" xfId="12687"/>
    <cellStyle name="_recommendation_NIM Summary 3 2" xfId="12688"/>
    <cellStyle name="_recommendation_NIM Summary 3 2_Sheet3" xfId="12689"/>
    <cellStyle name="_recommendation_NIM Summary 3_Sheet3" xfId="12690"/>
    <cellStyle name="_recommendation_NIM Summary 4" xfId="12691"/>
    <cellStyle name="_recommendation_NIM Summary 4_Sheet3" xfId="12692"/>
    <cellStyle name="_recommendation_NIM Summary_DEM-WP(C) ENERG10C--ctn Mid-C_042010 2010GRC" xfId="12693"/>
    <cellStyle name="_recommendation_NIM Summary_DEM-WP(C) ENERG10C--ctn Mid-C_042010 2010GRC 2" xfId="12694"/>
    <cellStyle name="_recommendation_NIM Summary_DEM-WP(C) ENERG10C--ctn Mid-C_042010 2010GRC 2_Sheet3" xfId="12695"/>
    <cellStyle name="_recommendation_NIM Summary_DEM-WP(C) ENERG10C--ctn Mid-C_042010 2010GRC_Sheet3" xfId="12696"/>
    <cellStyle name="_recommendation_NIM Summary_Sheet3" xfId="12697"/>
    <cellStyle name="_recommendation_Sheet3" xfId="12698"/>
    <cellStyle name="_Recon to Darrin's 5.11.05 proforma" xfId="12699"/>
    <cellStyle name="_Recon to Darrin's 5.11.05 proforma 2" xfId="12700"/>
    <cellStyle name="_Recon to Darrin's 5.11.05 proforma 2 2" xfId="12701"/>
    <cellStyle name="_Recon to Darrin's 5.11.05 proforma 2 2 2" xfId="12702"/>
    <cellStyle name="_Recon to Darrin's 5.11.05 proforma 2 2 2_Sheet3" xfId="12703"/>
    <cellStyle name="_Recon to Darrin's 5.11.05 proforma 2 2_Sheet3" xfId="12704"/>
    <cellStyle name="_Recon to Darrin's 5.11.05 proforma 2 3" xfId="12705"/>
    <cellStyle name="_Recon to Darrin's 5.11.05 proforma 2 3 2" xfId="12706"/>
    <cellStyle name="_Recon to Darrin's 5.11.05 proforma 2 3 2_Sheet3" xfId="12707"/>
    <cellStyle name="_Recon to Darrin's 5.11.05 proforma 2 3_Sheet3" xfId="12708"/>
    <cellStyle name="_Recon to Darrin's 5.11.05 proforma 2 4" xfId="12709"/>
    <cellStyle name="_Recon to Darrin's 5.11.05 proforma 2 4_Sheet3" xfId="12710"/>
    <cellStyle name="_Recon to Darrin's 5.11.05 proforma 2_Sheet3" xfId="12711"/>
    <cellStyle name="_Recon to Darrin's 5.11.05 proforma 3" xfId="12712"/>
    <cellStyle name="_Recon to Darrin's 5.11.05 proforma 3 2" xfId="12713"/>
    <cellStyle name="_Recon to Darrin's 5.11.05 proforma 3 2_Sheet3" xfId="12714"/>
    <cellStyle name="_Recon to Darrin's 5.11.05 proforma 3_Sheet3" xfId="12715"/>
    <cellStyle name="_Recon to Darrin's 5.11.05 proforma 4" xfId="12716"/>
    <cellStyle name="_Recon to Darrin's 5.11.05 proforma 4 2" xfId="12717"/>
    <cellStyle name="_Recon to Darrin's 5.11.05 proforma 4 2 2" xfId="12718"/>
    <cellStyle name="_Recon to Darrin's 5.11.05 proforma 4 2 2_Sheet3" xfId="12719"/>
    <cellStyle name="_Recon to Darrin's 5.11.05 proforma 4 2_Sheet3" xfId="12720"/>
    <cellStyle name="_Recon to Darrin's 5.11.05 proforma 4 3" xfId="12721"/>
    <cellStyle name="_Recon to Darrin's 5.11.05 proforma 4 3_Sheet3" xfId="12722"/>
    <cellStyle name="_Recon to Darrin's 5.11.05 proforma 4_Sheet3" xfId="12723"/>
    <cellStyle name="_Recon to Darrin's 5.11.05 proforma 5" xfId="12724"/>
    <cellStyle name="_Recon to Darrin's 5.11.05 proforma 5 2" xfId="12725"/>
    <cellStyle name="_Recon to Darrin's 5.11.05 proforma 5 2 2" xfId="12726"/>
    <cellStyle name="_Recon to Darrin's 5.11.05 proforma 5 2 2_Sheet3" xfId="12727"/>
    <cellStyle name="_Recon to Darrin's 5.11.05 proforma 5 2_Sheet3" xfId="12728"/>
    <cellStyle name="_Recon to Darrin's 5.11.05 proforma 5 3" xfId="12729"/>
    <cellStyle name="_Recon to Darrin's 5.11.05 proforma 5 3 2" xfId="12730"/>
    <cellStyle name="_Recon to Darrin's 5.11.05 proforma 5 3 2_Sheet3" xfId="12731"/>
    <cellStyle name="_Recon to Darrin's 5.11.05 proforma 5 3_Sheet3" xfId="12732"/>
    <cellStyle name="_Recon to Darrin's 5.11.05 proforma 5 4" xfId="12733"/>
    <cellStyle name="_Recon to Darrin's 5.11.05 proforma 5 4_Sheet3" xfId="12734"/>
    <cellStyle name="_Recon to Darrin's 5.11.05 proforma 5_Sheet3" xfId="12735"/>
    <cellStyle name="_Recon to Darrin's 5.11.05 proforma 6" xfId="12736"/>
    <cellStyle name="_Recon to Darrin's 5.11.05 proforma 6 2" xfId="12737"/>
    <cellStyle name="_Recon to Darrin's 5.11.05 proforma 6 2_Sheet3" xfId="12738"/>
    <cellStyle name="_Recon to Darrin's 5.11.05 proforma 6_Sheet3" xfId="12739"/>
    <cellStyle name="_Recon to Darrin's 5.11.05 proforma 7" xfId="12740"/>
    <cellStyle name="_Recon to Darrin's 5.11.05 proforma 7 2" xfId="12741"/>
    <cellStyle name="_Recon to Darrin's 5.11.05 proforma 7 2 2" xfId="12742"/>
    <cellStyle name="_Recon to Darrin's 5.11.05 proforma 7 2 2_Sheet3" xfId="12743"/>
    <cellStyle name="_Recon to Darrin's 5.11.05 proforma 7 2_Sheet3" xfId="12744"/>
    <cellStyle name="_Recon to Darrin's 5.11.05 proforma 7 3" xfId="12745"/>
    <cellStyle name="_Recon to Darrin's 5.11.05 proforma 7 3_Sheet3" xfId="12746"/>
    <cellStyle name="_Recon to Darrin's 5.11.05 proforma 7_Sheet3" xfId="12747"/>
    <cellStyle name="_Recon to Darrin's 5.11.05 proforma 8" xfId="12748"/>
    <cellStyle name="_Recon to Darrin's 5.11.05 proforma 8 2" xfId="12749"/>
    <cellStyle name="_Recon to Darrin's 5.11.05 proforma 8 2 2" xfId="12750"/>
    <cellStyle name="_Recon to Darrin's 5.11.05 proforma 8 2 2_Sheet3" xfId="12751"/>
    <cellStyle name="_Recon to Darrin's 5.11.05 proforma 8 2_Sheet3" xfId="12752"/>
    <cellStyle name="_Recon to Darrin's 5.11.05 proforma 8 3" xfId="12753"/>
    <cellStyle name="_Recon to Darrin's 5.11.05 proforma 8 3_Sheet3" xfId="12754"/>
    <cellStyle name="_Recon to Darrin's 5.11.05 proforma 8_Sheet3" xfId="12755"/>
    <cellStyle name="_Recon to Darrin's 5.11.05 proforma 9" xfId="12756"/>
    <cellStyle name="_Recon to Darrin's 5.11.05 proforma 9_Sheet3" xfId="12757"/>
    <cellStyle name="_Recon to Darrin's 5.11.05 proforma_(C) WHE Proforma with ITC cash grant 10 Yr Amort_for deferral_102809" xfId="12758"/>
    <cellStyle name="_Recon to Darrin's 5.11.05 proforma_(C) WHE Proforma with ITC cash grant 10 Yr Amort_for deferral_102809 2" xfId="12759"/>
    <cellStyle name="_Recon to Darrin's 5.11.05 proforma_(C) WHE Proforma with ITC cash grant 10 Yr Amort_for deferral_102809 2 2" xfId="12760"/>
    <cellStyle name="_Recon to Darrin's 5.11.05 proforma_(C) WHE Proforma with ITC cash grant 10 Yr Amort_for deferral_102809 2 2_Sheet3" xfId="12761"/>
    <cellStyle name="_Recon to Darrin's 5.11.05 proforma_(C) WHE Proforma with ITC cash grant 10 Yr Amort_for deferral_102809 2_Sheet3" xfId="12762"/>
    <cellStyle name="_Recon to Darrin's 5.11.05 proforma_(C) WHE Proforma with ITC cash grant 10 Yr Amort_for deferral_102809 3" xfId="12763"/>
    <cellStyle name="_Recon to Darrin's 5.11.05 proforma_(C) WHE Proforma with ITC cash grant 10 Yr Amort_for deferral_102809 3 2" xfId="12764"/>
    <cellStyle name="_Recon to Darrin's 5.11.05 proforma_(C) WHE Proforma with ITC cash grant 10 Yr Amort_for deferral_102809 3 2_Sheet3" xfId="12765"/>
    <cellStyle name="_Recon to Darrin's 5.11.05 proforma_(C) WHE Proforma with ITC cash grant 10 Yr Amort_for deferral_102809 3_Sheet3" xfId="12766"/>
    <cellStyle name="_Recon to Darrin's 5.11.05 proforma_(C) WHE Proforma with ITC cash grant 10 Yr Amort_for deferral_102809 4" xfId="12767"/>
    <cellStyle name="_Recon to Darrin's 5.11.05 proforma_(C) WHE Proforma with ITC cash grant 10 Yr Amort_for deferral_102809 4_Sheet3" xfId="12768"/>
    <cellStyle name="_Recon to Darrin's 5.11.05 proforma_(C) WHE Proforma with ITC cash grant 10 Yr Amort_for deferral_102809_16.07E Wild Horse Wind Expansionwrkingfile" xfId="12769"/>
    <cellStyle name="_Recon to Darrin's 5.11.05 proforma_(C) WHE Proforma with ITC cash grant 10 Yr Amort_for deferral_102809_16.07E Wild Horse Wind Expansionwrkingfile 2" xfId="12770"/>
    <cellStyle name="_Recon to Darrin's 5.11.05 proforma_(C) WHE Proforma with ITC cash grant 10 Yr Amort_for deferral_102809_16.07E Wild Horse Wind Expansionwrkingfile 2 2" xfId="12771"/>
    <cellStyle name="_Recon to Darrin's 5.11.05 proforma_(C) WHE Proforma with ITC cash grant 10 Yr Amort_for deferral_102809_16.07E Wild Horse Wind Expansionwrkingfile 2 2_Sheet3" xfId="12772"/>
    <cellStyle name="_Recon to Darrin's 5.11.05 proforma_(C) WHE Proforma with ITC cash grant 10 Yr Amort_for deferral_102809_16.07E Wild Horse Wind Expansionwrkingfile 2_Sheet3" xfId="12773"/>
    <cellStyle name="_Recon to Darrin's 5.11.05 proforma_(C) WHE Proforma with ITC cash grant 10 Yr Amort_for deferral_102809_16.07E Wild Horse Wind Expansionwrkingfile 3" xfId="12774"/>
    <cellStyle name="_Recon to Darrin's 5.11.05 proforma_(C) WHE Proforma with ITC cash grant 10 Yr Amort_for deferral_102809_16.07E Wild Horse Wind Expansionwrkingfile 3 2" xfId="12775"/>
    <cellStyle name="_Recon to Darrin's 5.11.05 proforma_(C) WHE Proforma with ITC cash grant 10 Yr Amort_for deferral_102809_16.07E Wild Horse Wind Expansionwrkingfile 3 2_Sheet3" xfId="12776"/>
    <cellStyle name="_Recon to Darrin's 5.11.05 proforma_(C) WHE Proforma with ITC cash grant 10 Yr Amort_for deferral_102809_16.07E Wild Horse Wind Expansionwrkingfile 3_Sheet3" xfId="12777"/>
    <cellStyle name="_Recon to Darrin's 5.11.05 proforma_(C) WHE Proforma with ITC cash grant 10 Yr Amort_for deferral_102809_16.07E Wild Horse Wind Expansionwrkingfile 4" xfId="12778"/>
    <cellStyle name="_Recon to Darrin's 5.11.05 proforma_(C) WHE Proforma with ITC cash grant 10 Yr Amort_for deferral_102809_16.07E Wild Horse Wind Expansionwrkingfile 4_Sheet3" xfId="12779"/>
    <cellStyle name="_Recon to Darrin's 5.11.05 proforma_(C) WHE Proforma with ITC cash grant 10 Yr Amort_for deferral_102809_16.07E Wild Horse Wind Expansionwrkingfile SF" xfId="12780"/>
    <cellStyle name="_Recon to Darrin's 5.11.05 proforma_(C) WHE Proforma with ITC cash grant 10 Yr Amort_for deferral_102809_16.07E Wild Horse Wind Expansionwrkingfile SF 2" xfId="12781"/>
    <cellStyle name="_Recon to Darrin's 5.11.05 proforma_(C) WHE Proforma with ITC cash grant 10 Yr Amort_for deferral_102809_16.07E Wild Horse Wind Expansionwrkingfile SF 2 2" xfId="12782"/>
    <cellStyle name="_Recon to Darrin's 5.11.05 proforma_(C) WHE Proforma with ITC cash grant 10 Yr Amort_for deferral_102809_16.07E Wild Horse Wind Expansionwrkingfile SF 2 2_Sheet3" xfId="12783"/>
    <cellStyle name="_Recon to Darrin's 5.11.05 proforma_(C) WHE Proforma with ITC cash grant 10 Yr Amort_for deferral_102809_16.07E Wild Horse Wind Expansionwrkingfile SF 2_Sheet3" xfId="12784"/>
    <cellStyle name="_Recon to Darrin's 5.11.05 proforma_(C) WHE Proforma with ITC cash grant 10 Yr Amort_for deferral_102809_16.07E Wild Horse Wind Expansionwrkingfile SF 3" xfId="12785"/>
    <cellStyle name="_Recon to Darrin's 5.11.05 proforma_(C) WHE Proforma with ITC cash grant 10 Yr Amort_for deferral_102809_16.07E Wild Horse Wind Expansionwrkingfile SF 3 2" xfId="12786"/>
    <cellStyle name="_Recon to Darrin's 5.11.05 proforma_(C) WHE Proforma with ITC cash grant 10 Yr Amort_for deferral_102809_16.07E Wild Horse Wind Expansionwrkingfile SF 3 2_Sheet3" xfId="12787"/>
    <cellStyle name="_Recon to Darrin's 5.11.05 proforma_(C) WHE Proforma with ITC cash grant 10 Yr Amort_for deferral_102809_16.07E Wild Horse Wind Expansionwrkingfile SF 3_Sheet3" xfId="12788"/>
    <cellStyle name="_Recon to Darrin's 5.11.05 proforma_(C) WHE Proforma with ITC cash grant 10 Yr Amort_for deferral_102809_16.07E Wild Horse Wind Expansionwrkingfile SF 4" xfId="12789"/>
    <cellStyle name="_Recon to Darrin's 5.11.05 proforma_(C) WHE Proforma with ITC cash grant 10 Yr Amort_for deferral_102809_16.07E Wild Horse Wind Expansionwrkingfile SF 4_Sheet3" xfId="12790"/>
    <cellStyle name="_Recon to Darrin's 5.11.05 proforma_(C) WHE Proforma with ITC cash grant 10 Yr Amort_for deferral_102809_16.07E Wild Horse Wind Expansionwrkingfile SF_DEM-WP(C) ENERG10C--ctn Mid-C_042010 2010GRC" xfId="12791"/>
    <cellStyle name="_Recon to Darrin's 5.11.05 proforma_(C) WHE Proforma with ITC cash grant 10 Yr Amort_for deferral_102809_16.07E Wild Horse Wind Expansionwrkingfile SF_DEM-WP(C) ENERG10C--ctn Mid-C_042010 2010GRC 2" xfId="12792"/>
    <cellStyle name="_Recon to Darrin's 5.11.05 proforma_(C) WHE Proforma with ITC cash grant 10 Yr Amort_for deferral_102809_16.07E Wild Horse Wind Expansionwrkingfile SF_DEM-WP(C) ENERG10C--ctn Mid-C_042010 2010GRC 2_Sheet3" xfId="12793"/>
    <cellStyle name="_Recon to Darrin's 5.11.05 proforma_(C) WHE Proforma with ITC cash grant 10 Yr Amort_for deferral_102809_16.07E Wild Horse Wind Expansionwrkingfile SF_DEM-WP(C) ENERG10C--ctn Mid-C_042010 2010GRC_Sheet3" xfId="12794"/>
    <cellStyle name="_Recon to Darrin's 5.11.05 proforma_(C) WHE Proforma with ITC cash grant 10 Yr Amort_for deferral_102809_16.07E Wild Horse Wind Expansionwrkingfile SF_Sheet3" xfId="12795"/>
    <cellStyle name="_Recon to Darrin's 5.11.05 proforma_(C) WHE Proforma with ITC cash grant 10 Yr Amort_for deferral_102809_16.07E Wild Horse Wind Expansionwrkingfile_DEM-WP(C) ENERG10C--ctn Mid-C_042010 2010GRC" xfId="12796"/>
    <cellStyle name="_Recon to Darrin's 5.11.05 proforma_(C) WHE Proforma with ITC cash grant 10 Yr Amort_for deferral_102809_16.07E Wild Horse Wind Expansionwrkingfile_DEM-WP(C) ENERG10C--ctn Mid-C_042010 2010GRC 2" xfId="12797"/>
    <cellStyle name="_Recon to Darrin's 5.11.05 proforma_(C) WHE Proforma with ITC cash grant 10 Yr Amort_for deferral_102809_16.07E Wild Horse Wind Expansionwrkingfile_DEM-WP(C) ENERG10C--ctn Mid-C_042010 2010GRC 2_Sheet3" xfId="12798"/>
    <cellStyle name="_Recon to Darrin's 5.11.05 proforma_(C) WHE Proforma with ITC cash grant 10 Yr Amort_for deferral_102809_16.07E Wild Horse Wind Expansionwrkingfile_DEM-WP(C) ENERG10C--ctn Mid-C_042010 2010GRC_Sheet3" xfId="12799"/>
    <cellStyle name="_Recon to Darrin's 5.11.05 proforma_(C) WHE Proforma with ITC cash grant 10 Yr Amort_for deferral_102809_16.07E Wild Horse Wind Expansionwrkingfile_Sheet3" xfId="12800"/>
    <cellStyle name="_Recon to Darrin's 5.11.05 proforma_(C) WHE Proforma with ITC cash grant 10 Yr Amort_for deferral_102809_16.37E Wild Horse Expansion DeferralRevwrkingfile SF" xfId="12801"/>
    <cellStyle name="_Recon to Darrin's 5.11.05 proforma_(C) WHE Proforma with ITC cash grant 10 Yr Amort_for deferral_102809_16.37E Wild Horse Expansion DeferralRevwrkingfile SF 2" xfId="12802"/>
    <cellStyle name="_Recon to Darrin's 5.11.05 proforma_(C) WHE Proforma with ITC cash grant 10 Yr Amort_for deferral_102809_16.37E Wild Horse Expansion DeferralRevwrkingfile SF 2 2" xfId="12803"/>
    <cellStyle name="_Recon to Darrin's 5.11.05 proforma_(C) WHE Proforma with ITC cash grant 10 Yr Amort_for deferral_102809_16.37E Wild Horse Expansion DeferralRevwrkingfile SF 2 2_Sheet3" xfId="12804"/>
    <cellStyle name="_Recon to Darrin's 5.11.05 proforma_(C) WHE Proforma with ITC cash grant 10 Yr Amort_for deferral_102809_16.37E Wild Horse Expansion DeferralRevwrkingfile SF 2_Sheet3" xfId="12805"/>
    <cellStyle name="_Recon to Darrin's 5.11.05 proforma_(C) WHE Proforma with ITC cash grant 10 Yr Amort_for deferral_102809_16.37E Wild Horse Expansion DeferralRevwrkingfile SF 3" xfId="12806"/>
    <cellStyle name="_Recon to Darrin's 5.11.05 proforma_(C) WHE Proforma with ITC cash grant 10 Yr Amort_for deferral_102809_16.37E Wild Horse Expansion DeferralRevwrkingfile SF 3 2" xfId="12807"/>
    <cellStyle name="_Recon to Darrin's 5.11.05 proforma_(C) WHE Proforma with ITC cash grant 10 Yr Amort_for deferral_102809_16.37E Wild Horse Expansion DeferralRevwrkingfile SF 3 2_Sheet3" xfId="12808"/>
    <cellStyle name="_Recon to Darrin's 5.11.05 proforma_(C) WHE Proforma with ITC cash grant 10 Yr Amort_for deferral_102809_16.37E Wild Horse Expansion DeferralRevwrkingfile SF 3_Sheet3" xfId="12809"/>
    <cellStyle name="_Recon to Darrin's 5.11.05 proforma_(C) WHE Proforma with ITC cash grant 10 Yr Amort_for deferral_102809_16.37E Wild Horse Expansion DeferralRevwrkingfile SF 4" xfId="12810"/>
    <cellStyle name="_Recon to Darrin's 5.11.05 proforma_(C) WHE Proforma with ITC cash grant 10 Yr Amort_for deferral_102809_16.37E Wild Horse Expansion DeferralRevwrkingfile SF 4_Sheet3" xfId="12811"/>
    <cellStyle name="_Recon to Darrin's 5.11.05 proforma_(C) WHE Proforma with ITC cash grant 10 Yr Amort_for deferral_102809_16.37E Wild Horse Expansion DeferralRevwrkingfile SF_DEM-WP(C) ENERG10C--ctn Mid-C_042010 2010GRC" xfId="12812"/>
    <cellStyle name="_Recon to Darrin's 5.11.05 proforma_(C) WHE Proforma with ITC cash grant 10 Yr Amort_for deferral_102809_16.37E Wild Horse Expansion DeferralRevwrkingfile SF_DEM-WP(C) ENERG10C--ctn Mid-C_042010 2010GRC 2" xfId="12813"/>
    <cellStyle name="_Recon to Darrin's 5.11.05 proforma_(C) WHE Proforma with ITC cash grant 10 Yr Amort_for deferral_102809_16.37E Wild Horse Expansion DeferralRevwrkingfile SF_DEM-WP(C) ENERG10C--ctn Mid-C_042010 2010GRC 2_Sheet3" xfId="12814"/>
    <cellStyle name="_Recon to Darrin's 5.11.05 proforma_(C) WHE Proforma with ITC cash grant 10 Yr Amort_for deferral_102809_16.37E Wild Horse Expansion DeferralRevwrkingfile SF_DEM-WP(C) ENERG10C--ctn Mid-C_042010 2010GRC_Sheet3" xfId="12815"/>
    <cellStyle name="_Recon to Darrin's 5.11.05 proforma_(C) WHE Proforma with ITC cash grant 10 Yr Amort_for deferral_102809_16.37E Wild Horse Expansion DeferralRevwrkingfile SF_Sheet3" xfId="12816"/>
    <cellStyle name="_Recon to Darrin's 5.11.05 proforma_(C) WHE Proforma with ITC cash grant 10 Yr Amort_for deferral_102809_DEM-WP(C) ENERG10C--ctn Mid-C_042010 2010GRC" xfId="12817"/>
    <cellStyle name="_Recon to Darrin's 5.11.05 proforma_(C) WHE Proforma with ITC cash grant 10 Yr Amort_for deferral_102809_DEM-WP(C) ENERG10C--ctn Mid-C_042010 2010GRC 2" xfId="12818"/>
    <cellStyle name="_Recon to Darrin's 5.11.05 proforma_(C) WHE Proforma with ITC cash grant 10 Yr Amort_for deferral_102809_DEM-WP(C) ENERG10C--ctn Mid-C_042010 2010GRC 2_Sheet3" xfId="12819"/>
    <cellStyle name="_Recon to Darrin's 5.11.05 proforma_(C) WHE Proforma with ITC cash grant 10 Yr Amort_for deferral_102809_DEM-WP(C) ENERG10C--ctn Mid-C_042010 2010GRC_Sheet3" xfId="12820"/>
    <cellStyle name="_Recon to Darrin's 5.11.05 proforma_(C) WHE Proforma with ITC cash grant 10 Yr Amort_for deferral_102809_Sheet3" xfId="12821"/>
    <cellStyle name="_Recon to Darrin's 5.11.05 proforma_(C) WHE Proforma with ITC cash grant 10 Yr Amort_for rebuttal_120709" xfId="12822"/>
    <cellStyle name="_Recon to Darrin's 5.11.05 proforma_(C) WHE Proforma with ITC cash grant 10 Yr Amort_for rebuttal_120709 2" xfId="12823"/>
    <cellStyle name="_Recon to Darrin's 5.11.05 proforma_(C) WHE Proforma with ITC cash grant 10 Yr Amort_for rebuttal_120709 2 2" xfId="12824"/>
    <cellStyle name="_Recon to Darrin's 5.11.05 proforma_(C) WHE Proforma with ITC cash grant 10 Yr Amort_for rebuttal_120709 2 2_Sheet3" xfId="12825"/>
    <cellStyle name="_Recon to Darrin's 5.11.05 proforma_(C) WHE Proforma with ITC cash grant 10 Yr Amort_for rebuttal_120709 2_Sheet3" xfId="12826"/>
    <cellStyle name="_Recon to Darrin's 5.11.05 proforma_(C) WHE Proforma with ITC cash grant 10 Yr Amort_for rebuttal_120709 3" xfId="12827"/>
    <cellStyle name="_Recon to Darrin's 5.11.05 proforma_(C) WHE Proforma with ITC cash grant 10 Yr Amort_for rebuttal_120709 3 2" xfId="12828"/>
    <cellStyle name="_Recon to Darrin's 5.11.05 proforma_(C) WHE Proforma with ITC cash grant 10 Yr Amort_for rebuttal_120709 3 2_Sheet3" xfId="12829"/>
    <cellStyle name="_Recon to Darrin's 5.11.05 proforma_(C) WHE Proforma with ITC cash grant 10 Yr Amort_for rebuttal_120709 3_Sheet3" xfId="12830"/>
    <cellStyle name="_Recon to Darrin's 5.11.05 proforma_(C) WHE Proforma with ITC cash grant 10 Yr Amort_for rebuttal_120709 4" xfId="12831"/>
    <cellStyle name="_Recon to Darrin's 5.11.05 proforma_(C) WHE Proforma with ITC cash grant 10 Yr Amort_for rebuttal_120709 4_Sheet3" xfId="12832"/>
    <cellStyle name="_Recon to Darrin's 5.11.05 proforma_(C) WHE Proforma with ITC cash grant 10 Yr Amort_for rebuttal_120709_DEM-WP(C) ENERG10C--ctn Mid-C_042010 2010GRC" xfId="12833"/>
    <cellStyle name="_Recon to Darrin's 5.11.05 proforma_(C) WHE Proforma with ITC cash grant 10 Yr Amort_for rebuttal_120709_DEM-WP(C) ENERG10C--ctn Mid-C_042010 2010GRC 2" xfId="12834"/>
    <cellStyle name="_Recon to Darrin's 5.11.05 proforma_(C) WHE Proforma with ITC cash grant 10 Yr Amort_for rebuttal_120709_DEM-WP(C) ENERG10C--ctn Mid-C_042010 2010GRC 2_Sheet3" xfId="12835"/>
    <cellStyle name="_Recon to Darrin's 5.11.05 proforma_(C) WHE Proforma with ITC cash grant 10 Yr Amort_for rebuttal_120709_DEM-WP(C) ENERG10C--ctn Mid-C_042010 2010GRC_Sheet3" xfId="12836"/>
    <cellStyle name="_Recon to Darrin's 5.11.05 proforma_(C) WHE Proforma with ITC cash grant 10 Yr Amort_for rebuttal_120709_Sheet3" xfId="12837"/>
    <cellStyle name="_Recon to Darrin's 5.11.05 proforma_04.07E Wild Horse Wind Expansion" xfId="12838"/>
    <cellStyle name="_Recon to Darrin's 5.11.05 proforma_04.07E Wild Horse Wind Expansion 2" xfId="12839"/>
    <cellStyle name="_Recon to Darrin's 5.11.05 proforma_04.07E Wild Horse Wind Expansion 2 2" xfId="12840"/>
    <cellStyle name="_Recon to Darrin's 5.11.05 proforma_04.07E Wild Horse Wind Expansion 2 2_Sheet3" xfId="12841"/>
    <cellStyle name="_Recon to Darrin's 5.11.05 proforma_04.07E Wild Horse Wind Expansion 2_Sheet3" xfId="12842"/>
    <cellStyle name="_Recon to Darrin's 5.11.05 proforma_04.07E Wild Horse Wind Expansion 3" xfId="12843"/>
    <cellStyle name="_Recon to Darrin's 5.11.05 proforma_04.07E Wild Horse Wind Expansion 3 2" xfId="12844"/>
    <cellStyle name="_Recon to Darrin's 5.11.05 proforma_04.07E Wild Horse Wind Expansion 3 2_Sheet3" xfId="12845"/>
    <cellStyle name="_Recon to Darrin's 5.11.05 proforma_04.07E Wild Horse Wind Expansion 3_Sheet3" xfId="12846"/>
    <cellStyle name="_Recon to Darrin's 5.11.05 proforma_04.07E Wild Horse Wind Expansion 4" xfId="12847"/>
    <cellStyle name="_Recon to Darrin's 5.11.05 proforma_04.07E Wild Horse Wind Expansion 4_Sheet3" xfId="12848"/>
    <cellStyle name="_Recon to Darrin's 5.11.05 proforma_04.07E Wild Horse Wind Expansion_16.07E Wild Horse Wind Expansionwrkingfile" xfId="12849"/>
    <cellStyle name="_Recon to Darrin's 5.11.05 proforma_04.07E Wild Horse Wind Expansion_16.07E Wild Horse Wind Expansionwrkingfile 2" xfId="12850"/>
    <cellStyle name="_Recon to Darrin's 5.11.05 proforma_04.07E Wild Horse Wind Expansion_16.07E Wild Horse Wind Expansionwrkingfile 2 2" xfId="12851"/>
    <cellStyle name="_Recon to Darrin's 5.11.05 proforma_04.07E Wild Horse Wind Expansion_16.07E Wild Horse Wind Expansionwrkingfile 2 2_Sheet3" xfId="12852"/>
    <cellStyle name="_Recon to Darrin's 5.11.05 proforma_04.07E Wild Horse Wind Expansion_16.07E Wild Horse Wind Expansionwrkingfile 2_Sheet3" xfId="12853"/>
    <cellStyle name="_Recon to Darrin's 5.11.05 proforma_04.07E Wild Horse Wind Expansion_16.07E Wild Horse Wind Expansionwrkingfile 3" xfId="12854"/>
    <cellStyle name="_Recon to Darrin's 5.11.05 proforma_04.07E Wild Horse Wind Expansion_16.07E Wild Horse Wind Expansionwrkingfile 3 2" xfId="12855"/>
    <cellStyle name="_Recon to Darrin's 5.11.05 proforma_04.07E Wild Horse Wind Expansion_16.07E Wild Horse Wind Expansionwrkingfile 3 2_Sheet3" xfId="12856"/>
    <cellStyle name="_Recon to Darrin's 5.11.05 proforma_04.07E Wild Horse Wind Expansion_16.07E Wild Horse Wind Expansionwrkingfile 3_Sheet3" xfId="12857"/>
    <cellStyle name="_Recon to Darrin's 5.11.05 proforma_04.07E Wild Horse Wind Expansion_16.07E Wild Horse Wind Expansionwrkingfile 4" xfId="12858"/>
    <cellStyle name="_Recon to Darrin's 5.11.05 proforma_04.07E Wild Horse Wind Expansion_16.07E Wild Horse Wind Expansionwrkingfile 4_Sheet3" xfId="12859"/>
    <cellStyle name="_Recon to Darrin's 5.11.05 proforma_04.07E Wild Horse Wind Expansion_16.07E Wild Horse Wind Expansionwrkingfile SF" xfId="12860"/>
    <cellStyle name="_Recon to Darrin's 5.11.05 proforma_04.07E Wild Horse Wind Expansion_16.07E Wild Horse Wind Expansionwrkingfile SF 2" xfId="12861"/>
    <cellStyle name="_Recon to Darrin's 5.11.05 proforma_04.07E Wild Horse Wind Expansion_16.07E Wild Horse Wind Expansionwrkingfile SF 2 2" xfId="12862"/>
    <cellStyle name="_Recon to Darrin's 5.11.05 proforma_04.07E Wild Horse Wind Expansion_16.07E Wild Horse Wind Expansionwrkingfile SF 2 2_Sheet3" xfId="12863"/>
    <cellStyle name="_Recon to Darrin's 5.11.05 proforma_04.07E Wild Horse Wind Expansion_16.07E Wild Horse Wind Expansionwrkingfile SF 2_Sheet3" xfId="12864"/>
    <cellStyle name="_Recon to Darrin's 5.11.05 proforma_04.07E Wild Horse Wind Expansion_16.07E Wild Horse Wind Expansionwrkingfile SF 3" xfId="12865"/>
    <cellStyle name="_Recon to Darrin's 5.11.05 proforma_04.07E Wild Horse Wind Expansion_16.07E Wild Horse Wind Expansionwrkingfile SF 3 2" xfId="12866"/>
    <cellStyle name="_Recon to Darrin's 5.11.05 proforma_04.07E Wild Horse Wind Expansion_16.07E Wild Horse Wind Expansionwrkingfile SF 3 2_Sheet3" xfId="12867"/>
    <cellStyle name="_Recon to Darrin's 5.11.05 proforma_04.07E Wild Horse Wind Expansion_16.07E Wild Horse Wind Expansionwrkingfile SF 3_Sheet3" xfId="12868"/>
    <cellStyle name="_Recon to Darrin's 5.11.05 proforma_04.07E Wild Horse Wind Expansion_16.07E Wild Horse Wind Expansionwrkingfile SF 4" xfId="12869"/>
    <cellStyle name="_Recon to Darrin's 5.11.05 proforma_04.07E Wild Horse Wind Expansion_16.07E Wild Horse Wind Expansionwrkingfile SF 4_Sheet3" xfId="12870"/>
    <cellStyle name="_Recon to Darrin's 5.11.05 proforma_04.07E Wild Horse Wind Expansion_16.07E Wild Horse Wind Expansionwrkingfile SF_DEM-WP(C) ENERG10C--ctn Mid-C_042010 2010GRC" xfId="12871"/>
    <cellStyle name="_Recon to Darrin's 5.11.05 proforma_04.07E Wild Horse Wind Expansion_16.07E Wild Horse Wind Expansionwrkingfile SF_DEM-WP(C) ENERG10C--ctn Mid-C_042010 2010GRC 2" xfId="12872"/>
    <cellStyle name="_Recon to Darrin's 5.11.05 proforma_04.07E Wild Horse Wind Expansion_16.07E Wild Horse Wind Expansionwrkingfile SF_DEM-WP(C) ENERG10C--ctn Mid-C_042010 2010GRC 2_Sheet3" xfId="12873"/>
    <cellStyle name="_Recon to Darrin's 5.11.05 proforma_04.07E Wild Horse Wind Expansion_16.07E Wild Horse Wind Expansionwrkingfile SF_DEM-WP(C) ENERG10C--ctn Mid-C_042010 2010GRC_Sheet3" xfId="12874"/>
    <cellStyle name="_Recon to Darrin's 5.11.05 proforma_04.07E Wild Horse Wind Expansion_16.07E Wild Horse Wind Expansionwrkingfile SF_Sheet3" xfId="12875"/>
    <cellStyle name="_Recon to Darrin's 5.11.05 proforma_04.07E Wild Horse Wind Expansion_16.07E Wild Horse Wind Expansionwrkingfile_DEM-WP(C) ENERG10C--ctn Mid-C_042010 2010GRC" xfId="12876"/>
    <cellStyle name="_Recon to Darrin's 5.11.05 proforma_04.07E Wild Horse Wind Expansion_16.07E Wild Horse Wind Expansionwrkingfile_DEM-WP(C) ENERG10C--ctn Mid-C_042010 2010GRC 2" xfId="12877"/>
    <cellStyle name="_Recon to Darrin's 5.11.05 proforma_04.07E Wild Horse Wind Expansion_16.07E Wild Horse Wind Expansionwrkingfile_DEM-WP(C) ENERG10C--ctn Mid-C_042010 2010GRC 2_Sheet3" xfId="12878"/>
    <cellStyle name="_Recon to Darrin's 5.11.05 proforma_04.07E Wild Horse Wind Expansion_16.07E Wild Horse Wind Expansionwrkingfile_DEM-WP(C) ENERG10C--ctn Mid-C_042010 2010GRC_Sheet3" xfId="12879"/>
    <cellStyle name="_Recon to Darrin's 5.11.05 proforma_04.07E Wild Horse Wind Expansion_16.07E Wild Horse Wind Expansionwrkingfile_Sheet3" xfId="12880"/>
    <cellStyle name="_Recon to Darrin's 5.11.05 proforma_04.07E Wild Horse Wind Expansion_16.37E Wild Horse Expansion DeferralRevwrkingfile SF" xfId="12881"/>
    <cellStyle name="_Recon to Darrin's 5.11.05 proforma_04.07E Wild Horse Wind Expansion_16.37E Wild Horse Expansion DeferralRevwrkingfile SF 2" xfId="12882"/>
    <cellStyle name="_Recon to Darrin's 5.11.05 proforma_04.07E Wild Horse Wind Expansion_16.37E Wild Horse Expansion DeferralRevwrkingfile SF 2 2" xfId="12883"/>
    <cellStyle name="_Recon to Darrin's 5.11.05 proforma_04.07E Wild Horse Wind Expansion_16.37E Wild Horse Expansion DeferralRevwrkingfile SF 2 2_Sheet3" xfId="12884"/>
    <cellStyle name="_Recon to Darrin's 5.11.05 proforma_04.07E Wild Horse Wind Expansion_16.37E Wild Horse Expansion DeferralRevwrkingfile SF 2_Sheet3" xfId="12885"/>
    <cellStyle name="_Recon to Darrin's 5.11.05 proforma_04.07E Wild Horse Wind Expansion_16.37E Wild Horse Expansion DeferralRevwrkingfile SF 3" xfId="12886"/>
    <cellStyle name="_Recon to Darrin's 5.11.05 proforma_04.07E Wild Horse Wind Expansion_16.37E Wild Horse Expansion DeferralRevwrkingfile SF 3 2" xfId="12887"/>
    <cellStyle name="_Recon to Darrin's 5.11.05 proforma_04.07E Wild Horse Wind Expansion_16.37E Wild Horse Expansion DeferralRevwrkingfile SF 3 2_Sheet3" xfId="12888"/>
    <cellStyle name="_Recon to Darrin's 5.11.05 proforma_04.07E Wild Horse Wind Expansion_16.37E Wild Horse Expansion DeferralRevwrkingfile SF 3_Sheet3" xfId="12889"/>
    <cellStyle name="_Recon to Darrin's 5.11.05 proforma_04.07E Wild Horse Wind Expansion_16.37E Wild Horse Expansion DeferralRevwrkingfile SF 4" xfId="12890"/>
    <cellStyle name="_Recon to Darrin's 5.11.05 proforma_04.07E Wild Horse Wind Expansion_16.37E Wild Horse Expansion DeferralRevwrkingfile SF 4_Sheet3" xfId="12891"/>
    <cellStyle name="_Recon to Darrin's 5.11.05 proforma_04.07E Wild Horse Wind Expansion_16.37E Wild Horse Expansion DeferralRevwrkingfile SF_DEM-WP(C) ENERG10C--ctn Mid-C_042010 2010GRC" xfId="12892"/>
    <cellStyle name="_Recon to Darrin's 5.11.05 proforma_04.07E Wild Horse Wind Expansion_16.37E Wild Horse Expansion DeferralRevwrkingfile SF_DEM-WP(C) ENERG10C--ctn Mid-C_042010 2010GRC 2" xfId="12893"/>
    <cellStyle name="_Recon to Darrin's 5.11.05 proforma_04.07E Wild Horse Wind Expansion_16.37E Wild Horse Expansion DeferralRevwrkingfile SF_DEM-WP(C) ENERG10C--ctn Mid-C_042010 2010GRC 2_Sheet3" xfId="12894"/>
    <cellStyle name="_Recon to Darrin's 5.11.05 proforma_04.07E Wild Horse Wind Expansion_16.37E Wild Horse Expansion DeferralRevwrkingfile SF_DEM-WP(C) ENERG10C--ctn Mid-C_042010 2010GRC_Sheet3" xfId="12895"/>
    <cellStyle name="_Recon to Darrin's 5.11.05 proforma_04.07E Wild Horse Wind Expansion_16.37E Wild Horse Expansion DeferralRevwrkingfile SF_Sheet3" xfId="12896"/>
    <cellStyle name="_Recon to Darrin's 5.11.05 proforma_04.07E Wild Horse Wind Expansion_DEM-WP(C) ENERG10C--ctn Mid-C_042010 2010GRC" xfId="12897"/>
    <cellStyle name="_Recon to Darrin's 5.11.05 proforma_04.07E Wild Horse Wind Expansion_DEM-WP(C) ENERG10C--ctn Mid-C_042010 2010GRC 2" xfId="12898"/>
    <cellStyle name="_Recon to Darrin's 5.11.05 proforma_04.07E Wild Horse Wind Expansion_DEM-WP(C) ENERG10C--ctn Mid-C_042010 2010GRC 2_Sheet3" xfId="12899"/>
    <cellStyle name="_Recon to Darrin's 5.11.05 proforma_04.07E Wild Horse Wind Expansion_DEM-WP(C) ENERG10C--ctn Mid-C_042010 2010GRC_Sheet3" xfId="12900"/>
    <cellStyle name="_Recon to Darrin's 5.11.05 proforma_04.07E Wild Horse Wind Expansion_Sheet3" xfId="12901"/>
    <cellStyle name="_Recon to Darrin's 5.11.05 proforma_16.07E Wild Horse Wind Expansionwrkingfile" xfId="12902"/>
    <cellStyle name="_Recon to Darrin's 5.11.05 proforma_16.07E Wild Horse Wind Expansionwrkingfile 2" xfId="12903"/>
    <cellStyle name="_Recon to Darrin's 5.11.05 proforma_16.07E Wild Horse Wind Expansionwrkingfile 2 2" xfId="12904"/>
    <cellStyle name="_Recon to Darrin's 5.11.05 proforma_16.07E Wild Horse Wind Expansionwrkingfile 2 2_Sheet3" xfId="12905"/>
    <cellStyle name="_Recon to Darrin's 5.11.05 proforma_16.07E Wild Horse Wind Expansionwrkingfile 2_Sheet3" xfId="12906"/>
    <cellStyle name="_Recon to Darrin's 5.11.05 proforma_16.07E Wild Horse Wind Expansionwrkingfile 3" xfId="12907"/>
    <cellStyle name="_Recon to Darrin's 5.11.05 proforma_16.07E Wild Horse Wind Expansionwrkingfile 3 2" xfId="12908"/>
    <cellStyle name="_Recon to Darrin's 5.11.05 proforma_16.07E Wild Horse Wind Expansionwrkingfile 3 2_Sheet3" xfId="12909"/>
    <cellStyle name="_Recon to Darrin's 5.11.05 proforma_16.07E Wild Horse Wind Expansionwrkingfile 3_Sheet3" xfId="12910"/>
    <cellStyle name="_Recon to Darrin's 5.11.05 proforma_16.07E Wild Horse Wind Expansionwrkingfile 4" xfId="12911"/>
    <cellStyle name="_Recon to Darrin's 5.11.05 proforma_16.07E Wild Horse Wind Expansionwrkingfile 4_Sheet3" xfId="12912"/>
    <cellStyle name="_Recon to Darrin's 5.11.05 proforma_16.07E Wild Horse Wind Expansionwrkingfile SF" xfId="12913"/>
    <cellStyle name="_Recon to Darrin's 5.11.05 proforma_16.07E Wild Horse Wind Expansionwrkingfile SF 2" xfId="12914"/>
    <cellStyle name="_Recon to Darrin's 5.11.05 proforma_16.07E Wild Horse Wind Expansionwrkingfile SF 2 2" xfId="12915"/>
    <cellStyle name="_Recon to Darrin's 5.11.05 proforma_16.07E Wild Horse Wind Expansionwrkingfile SF 2 2_Sheet3" xfId="12916"/>
    <cellStyle name="_Recon to Darrin's 5.11.05 proforma_16.07E Wild Horse Wind Expansionwrkingfile SF 2_Sheet3" xfId="12917"/>
    <cellStyle name="_Recon to Darrin's 5.11.05 proforma_16.07E Wild Horse Wind Expansionwrkingfile SF 3" xfId="12918"/>
    <cellStyle name="_Recon to Darrin's 5.11.05 proforma_16.07E Wild Horse Wind Expansionwrkingfile SF 3 2" xfId="12919"/>
    <cellStyle name="_Recon to Darrin's 5.11.05 proforma_16.07E Wild Horse Wind Expansionwrkingfile SF 3 2_Sheet3" xfId="12920"/>
    <cellStyle name="_Recon to Darrin's 5.11.05 proforma_16.07E Wild Horse Wind Expansionwrkingfile SF 3_Sheet3" xfId="12921"/>
    <cellStyle name="_Recon to Darrin's 5.11.05 proforma_16.07E Wild Horse Wind Expansionwrkingfile SF 4" xfId="12922"/>
    <cellStyle name="_Recon to Darrin's 5.11.05 proforma_16.07E Wild Horse Wind Expansionwrkingfile SF 4_Sheet3" xfId="12923"/>
    <cellStyle name="_Recon to Darrin's 5.11.05 proforma_16.07E Wild Horse Wind Expansionwrkingfile SF_DEM-WP(C) ENERG10C--ctn Mid-C_042010 2010GRC" xfId="12924"/>
    <cellStyle name="_Recon to Darrin's 5.11.05 proforma_16.07E Wild Horse Wind Expansionwrkingfile SF_DEM-WP(C) ENERG10C--ctn Mid-C_042010 2010GRC 2" xfId="12925"/>
    <cellStyle name="_Recon to Darrin's 5.11.05 proforma_16.07E Wild Horse Wind Expansionwrkingfile SF_DEM-WP(C) ENERG10C--ctn Mid-C_042010 2010GRC 2_Sheet3" xfId="12926"/>
    <cellStyle name="_Recon to Darrin's 5.11.05 proforma_16.07E Wild Horse Wind Expansionwrkingfile SF_DEM-WP(C) ENERG10C--ctn Mid-C_042010 2010GRC_Sheet3" xfId="12927"/>
    <cellStyle name="_Recon to Darrin's 5.11.05 proforma_16.07E Wild Horse Wind Expansionwrkingfile SF_Sheet3" xfId="12928"/>
    <cellStyle name="_Recon to Darrin's 5.11.05 proforma_16.07E Wild Horse Wind Expansionwrkingfile_DEM-WP(C) ENERG10C--ctn Mid-C_042010 2010GRC" xfId="12929"/>
    <cellStyle name="_Recon to Darrin's 5.11.05 proforma_16.07E Wild Horse Wind Expansionwrkingfile_DEM-WP(C) ENERG10C--ctn Mid-C_042010 2010GRC 2" xfId="12930"/>
    <cellStyle name="_Recon to Darrin's 5.11.05 proforma_16.07E Wild Horse Wind Expansionwrkingfile_DEM-WP(C) ENERG10C--ctn Mid-C_042010 2010GRC 2_Sheet3" xfId="12931"/>
    <cellStyle name="_Recon to Darrin's 5.11.05 proforma_16.07E Wild Horse Wind Expansionwrkingfile_DEM-WP(C) ENERG10C--ctn Mid-C_042010 2010GRC_Sheet3" xfId="12932"/>
    <cellStyle name="_Recon to Darrin's 5.11.05 proforma_16.07E Wild Horse Wind Expansionwrkingfile_Sheet3" xfId="12933"/>
    <cellStyle name="_Recon to Darrin's 5.11.05 proforma_16.37E Wild Horse Expansion DeferralRevwrkingfile SF" xfId="12934"/>
    <cellStyle name="_Recon to Darrin's 5.11.05 proforma_16.37E Wild Horse Expansion DeferralRevwrkingfile SF 2" xfId="12935"/>
    <cellStyle name="_Recon to Darrin's 5.11.05 proforma_16.37E Wild Horse Expansion DeferralRevwrkingfile SF 2 2" xfId="12936"/>
    <cellStyle name="_Recon to Darrin's 5.11.05 proforma_16.37E Wild Horse Expansion DeferralRevwrkingfile SF 2 2_Sheet3" xfId="12937"/>
    <cellStyle name="_Recon to Darrin's 5.11.05 proforma_16.37E Wild Horse Expansion DeferralRevwrkingfile SF 2_Sheet3" xfId="12938"/>
    <cellStyle name="_Recon to Darrin's 5.11.05 proforma_16.37E Wild Horse Expansion DeferralRevwrkingfile SF 3" xfId="12939"/>
    <cellStyle name="_Recon to Darrin's 5.11.05 proforma_16.37E Wild Horse Expansion DeferralRevwrkingfile SF 3 2" xfId="12940"/>
    <cellStyle name="_Recon to Darrin's 5.11.05 proforma_16.37E Wild Horse Expansion DeferralRevwrkingfile SF 3 2_Sheet3" xfId="12941"/>
    <cellStyle name="_Recon to Darrin's 5.11.05 proforma_16.37E Wild Horse Expansion DeferralRevwrkingfile SF 3_Sheet3" xfId="12942"/>
    <cellStyle name="_Recon to Darrin's 5.11.05 proforma_16.37E Wild Horse Expansion DeferralRevwrkingfile SF 4" xfId="12943"/>
    <cellStyle name="_Recon to Darrin's 5.11.05 proforma_16.37E Wild Horse Expansion DeferralRevwrkingfile SF 4_Sheet3" xfId="12944"/>
    <cellStyle name="_Recon to Darrin's 5.11.05 proforma_16.37E Wild Horse Expansion DeferralRevwrkingfile SF_DEM-WP(C) ENERG10C--ctn Mid-C_042010 2010GRC" xfId="12945"/>
    <cellStyle name="_Recon to Darrin's 5.11.05 proforma_16.37E Wild Horse Expansion DeferralRevwrkingfile SF_DEM-WP(C) ENERG10C--ctn Mid-C_042010 2010GRC 2" xfId="12946"/>
    <cellStyle name="_Recon to Darrin's 5.11.05 proforma_16.37E Wild Horse Expansion DeferralRevwrkingfile SF_DEM-WP(C) ENERG10C--ctn Mid-C_042010 2010GRC 2_Sheet3" xfId="12947"/>
    <cellStyle name="_Recon to Darrin's 5.11.05 proforma_16.37E Wild Horse Expansion DeferralRevwrkingfile SF_DEM-WP(C) ENERG10C--ctn Mid-C_042010 2010GRC_Sheet3" xfId="12948"/>
    <cellStyle name="_Recon to Darrin's 5.11.05 proforma_16.37E Wild Horse Expansion DeferralRevwrkingfile SF_Sheet3" xfId="12949"/>
    <cellStyle name="_Recon to Darrin's 5.11.05 proforma_2009 Compliance Filing PCA Exhibits for GRC" xfId="12950"/>
    <cellStyle name="_Recon to Darrin's 5.11.05 proforma_2009 Compliance Filing PCA Exhibits for GRC 2" xfId="12951"/>
    <cellStyle name="_Recon to Darrin's 5.11.05 proforma_2009 Compliance Filing PCA Exhibits for GRC 2 2" xfId="12952"/>
    <cellStyle name="_Recon to Darrin's 5.11.05 proforma_2009 Compliance Filing PCA Exhibits for GRC 2 2_Sheet3" xfId="12953"/>
    <cellStyle name="_Recon to Darrin's 5.11.05 proforma_2009 Compliance Filing PCA Exhibits for GRC 2_Sheet3" xfId="12954"/>
    <cellStyle name="_Recon to Darrin's 5.11.05 proforma_2009 Compliance Filing PCA Exhibits for GRC 3" xfId="12955"/>
    <cellStyle name="_Recon to Darrin's 5.11.05 proforma_2009 Compliance Filing PCA Exhibits for GRC 3_Sheet3" xfId="12956"/>
    <cellStyle name="_Recon to Darrin's 5.11.05 proforma_2009 Compliance Filing PCA Exhibits for GRC_Sheet3" xfId="12957"/>
    <cellStyle name="_Recon to Darrin's 5.11.05 proforma_2009 GRC Compl Filing - Exhibit D" xfId="12958"/>
    <cellStyle name="_Recon to Darrin's 5.11.05 proforma_2009 GRC Compl Filing - Exhibit D 2" xfId="12959"/>
    <cellStyle name="_Recon to Darrin's 5.11.05 proforma_2009 GRC Compl Filing - Exhibit D 2 2" xfId="12960"/>
    <cellStyle name="_Recon to Darrin's 5.11.05 proforma_2009 GRC Compl Filing - Exhibit D 2 2_Sheet3" xfId="12961"/>
    <cellStyle name="_Recon to Darrin's 5.11.05 proforma_2009 GRC Compl Filing - Exhibit D 2_Sheet3" xfId="12962"/>
    <cellStyle name="_Recon to Darrin's 5.11.05 proforma_2009 GRC Compl Filing - Exhibit D 3" xfId="12963"/>
    <cellStyle name="_Recon to Darrin's 5.11.05 proforma_2009 GRC Compl Filing - Exhibit D 3 2" xfId="12964"/>
    <cellStyle name="_Recon to Darrin's 5.11.05 proforma_2009 GRC Compl Filing - Exhibit D 3 2_Sheet3" xfId="12965"/>
    <cellStyle name="_Recon to Darrin's 5.11.05 proforma_2009 GRC Compl Filing - Exhibit D 3_Sheet3" xfId="12966"/>
    <cellStyle name="_Recon to Darrin's 5.11.05 proforma_2009 GRC Compl Filing - Exhibit D 4" xfId="12967"/>
    <cellStyle name="_Recon to Darrin's 5.11.05 proforma_2009 GRC Compl Filing - Exhibit D 4_Sheet3" xfId="12968"/>
    <cellStyle name="_Recon to Darrin's 5.11.05 proforma_2009 GRC Compl Filing - Exhibit D_DEM-WP(C) ENERG10C--ctn Mid-C_042010 2010GRC" xfId="12969"/>
    <cellStyle name="_Recon to Darrin's 5.11.05 proforma_2009 GRC Compl Filing - Exhibit D_DEM-WP(C) ENERG10C--ctn Mid-C_042010 2010GRC 2" xfId="12970"/>
    <cellStyle name="_Recon to Darrin's 5.11.05 proforma_2009 GRC Compl Filing - Exhibit D_DEM-WP(C) ENERG10C--ctn Mid-C_042010 2010GRC 2_Sheet3" xfId="12971"/>
    <cellStyle name="_Recon to Darrin's 5.11.05 proforma_2009 GRC Compl Filing - Exhibit D_DEM-WP(C) ENERG10C--ctn Mid-C_042010 2010GRC_Sheet3" xfId="12972"/>
    <cellStyle name="_Recon to Darrin's 5.11.05 proforma_2009 GRC Compl Filing - Exhibit D_Sheet3" xfId="12973"/>
    <cellStyle name="_Recon to Darrin's 5.11.05 proforma_3.01 Income Statement" xfId="12974"/>
    <cellStyle name="_Recon to Darrin's 5.11.05 proforma_3.01 Income Statement_Sheet3" xfId="12975"/>
    <cellStyle name="_Recon to Darrin's 5.11.05 proforma_4 31 Regulatory Assets and Liabilities  7 06- Exhibit D" xfId="12976"/>
    <cellStyle name="_Recon to Darrin's 5.11.05 proforma_4 31 Regulatory Assets and Liabilities  7 06- Exhibit D 2" xfId="12977"/>
    <cellStyle name="_Recon to Darrin's 5.11.05 proforma_4 31 Regulatory Assets and Liabilities  7 06- Exhibit D 2 2" xfId="12978"/>
    <cellStyle name="_Recon to Darrin's 5.11.05 proforma_4 31 Regulatory Assets and Liabilities  7 06- Exhibit D 2 2 2" xfId="12979"/>
    <cellStyle name="_Recon to Darrin's 5.11.05 proforma_4 31 Regulatory Assets and Liabilities  7 06- Exhibit D 2 2 2_Sheet3" xfId="12980"/>
    <cellStyle name="_Recon to Darrin's 5.11.05 proforma_4 31 Regulatory Assets and Liabilities  7 06- Exhibit D 2 2_Sheet3" xfId="12981"/>
    <cellStyle name="_Recon to Darrin's 5.11.05 proforma_4 31 Regulatory Assets and Liabilities  7 06- Exhibit D 2 3" xfId="12982"/>
    <cellStyle name="_Recon to Darrin's 5.11.05 proforma_4 31 Regulatory Assets and Liabilities  7 06- Exhibit D 2 3_Sheet3" xfId="12983"/>
    <cellStyle name="_Recon to Darrin's 5.11.05 proforma_4 31 Regulatory Assets and Liabilities  7 06- Exhibit D 2_Sheet3" xfId="12984"/>
    <cellStyle name="_Recon to Darrin's 5.11.05 proforma_4 31 Regulatory Assets and Liabilities  7 06- Exhibit D 3" xfId="12985"/>
    <cellStyle name="_Recon to Darrin's 5.11.05 proforma_4 31 Regulatory Assets and Liabilities  7 06- Exhibit D 3 2" xfId="12986"/>
    <cellStyle name="_Recon to Darrin's 5.11.05 proforma_4 31 Regulatory Assets and Liabilities  7 06- Exhibit D 3 2_Sheet3" xfId="12987"/>
    <cellStyle name="_Recon to Darrin's 5.11.05 proforma_4 31 Regulatory Assets and Liabilities  7 06- Exhibit D 3_Sheet3" xfId="12988"/>
    <cellStyle name="_Recon to Darrin's 5.11.05 proforma_4 31 Regulatory Assets and Liabilities  7 06- Exhibit D 4" xfId="12989"/>
    <cellStyle name="_Recon to Darrin's 5.11.05 proforma_4 31 Regulatory Assets and Liabilities  7 06- Exhibit D 4_Sheet3" xfId="12990"/>
    <cellStyle name="_Recon to Darrin's 5.11.05 proforma_4 31 Regulatory Assets and Liabilities  7 06- Exhibit D_DEM-WP(C) ENERG10C--ctn Mid-C_042010 2010GRC" xfId="12991"/>
    <cellStyle name="_Recon to Darrin's 5.11.05 proforma_4 31 Regulatory Assets and Liabilities  7 06- Exhibit D_DEM-WP(C) ENERG10C--ctn Mid-C_042010 2010GRC 2" xfId="12992"/>
    <cellStyle name="_Recon to Darrin's 5.11.05 proforma_4 31 Regulatory Assets and Liabilities  7 06- Exhibit D_DEM-WP(C) ENERG10C--ctn Mid-C_042010 2010GRC 2_Sheet3" xfId="12993"/>
    <cellStyle name="_Recon to Darrin's 5.11.05 proforma_4 31 Regulatory Assets and Liabilities  7 06- Exhibit D_DEM-WP(C) ENERG10C--ctn Mid-C_042010 2010GRC_Sheet3" xfId="12994"/>
    <cellStyle name="_Recon to Darrin's 5.11.05 proforma_4 31 Regulatory Assets and Liabilities  7 06- Exhibit D_NIM Summary" xfId="12995"/>
    <cellStyle name="_Recon to Darrin's 5.11.05 proforma_4 31 Regulatory Assets and Liabilities  7 06- Exhibit D_NIM Summary 2" xfId="12996"/>
    <cellStyle name="_Recon to Darrin's 5.11.05 proforma_4 31 Regulatory Assets and Liabilities  7 06- Exhibit D_NIM Summary 2 2" xfId="12997"/>
    <cellStyle name="_Recon to Darrin's 5.11.05 proforma_4 31 Regulatory Assets and Liabilities  7 06- Exhibit D_NIM Summary 2 2_Sheet3" xfId="12998"/>
    <cellStyle name="_Recon to Darrin's 5.11.05 proforma_4 31 Regulatory Assets and Liabilities  7 06- Exhibit D_NIM Summary 2_Sheet3" xfId="12999"/>
    <cellStyle name="_Recon to Darrin's 5.11.05 proforma_4 31 Regulatory Assets and Liabilities  7 06- Exhibit D_NIM Summary 3" xfId="13000"/>
    <cellStyle name="_Recon to Darrin's 5.11.05 proforma_4 31 Regulatory Assets and Liabilities  7 06- Exhibit D_NIM Summary 3 2" xfId="13001"/>
    <cellStyle name="_Recon to Darrin's 5.11.05 proforma_4 31 Regulatory Assets and Liabilities  7 06- Exhibit D_NIM Summary 3 2_Sheet3" xfId="13002"/>
    <cellStyle name="_Recon to Darrin's 5.11.05 proforma_4 31 Regulatory Assets and Liabilities  7 06- Exhibit D_NIM Summary 3_Sheet3" xfId="13003"/>
    <cellStyle name="_Recon to Darrin's 5.11.05 proforma_4 31 Regulatory Assets and Liabilities  7 06- Exhibit D_NIM Summary 4" xfId="13004"/>
    <cellStyle name="_Recon to Darrin's 5.11.05 proforma_4 31 Regulatory Assets and Liabilities  7 06- Exhibit D_NIM Summary 4_Sheet3" xfId="13005"/>
    <cellStyle name="_Recon to Darrin's 5.11.05 proforma_4 31 Regulatory Assets and Liabilities  7 06- Exhibit D_NIM Summary_DEM-WP(C) ENERG10C--ctn Mid-C_042010 2010GRC" xfId="13006"/>
    <cellStyle name="_Recon to Darrin's 5.11.05 proforma_4 31 Regulatory Assets and Liabilities  7 06- Exhibit D_NIM Summary_DEM-WP(C) ENERG10C--ctn Mid-C_042010 2010GRC 2" xfId="13007"/>
    <cellStyle name="_Recon to Darrin's 5.11.05 proforma_4 31 Regulatory Assets and Liabilities  7 06- Exhibit D_NIM Summary_DEM-WP(C) ENERG10C--ctn Mid-C_042010 2010GRC 2_Sheet3" xfId="13008"/>
    <cellStyle name="_Recon to Darrin's 5.11.05 proforma_4 31 Regulatory Assets and Liabilities  7 06- Exhibit D_NIM Summary_DEM-WP(C) ENERG10C--ctn Mid-C_042010 2010GRC_Sheet3" xfId="13009"/>
    <cellStyle name="_Recon to Darrin's 5.11.05 proforma_4 31 Regulatory Assets and Liabilities  7 06- Exhibit D_NIM Summary_Sheet3" xfId="13010"/>
    <cellStyle name="_Recon to Darrin's 5.11.05 proforma_4 31 Regulatory Assets and Liabilities  7 06- Exhibit D_NIM+O&amp;M" xfId="13011"/>
    <cellStyle name="_Recon to Darrin's 5.11.05 proforma_4 31 Regulatory Assets and Liabilities  7 06- Exhibit D_NIM+O&amp;M 2" xfId="13012"/>
    <cellStyle name="_Recon to Darrin's 5.11.05 proforma_4 31 Regulatory Assets and Liabilities  7 06- Exhibit D_NIM+O&amp;M 2_Sheet3" xfId="13013"/>
    <cellStyle name="_Recon to Darrin's 5.11.05 proforma_4 31 Regulatory Assets and Liabilities  7 06- Exhibit D_NIM+O&amp;M Monthly" xfId="13014"/>
    <cellStyle name="_Recon to Darrin's 5.11.05 proforma_4 31 Regulatory Assets and Liabilities  7 06- Exhibit D_NIM+O&amp;M Monthly 2" xfId="13015"/>
    <cellStyle name="_Recon to Darrin's 5.11.05 proforma_4 31 Regulatory Assets and Liabilities  7 06- Exhibit D_NIM+O&amp;M Monthly 2_Sheet3" xfId="13016"/>
    <cellStyle name="_Recon to Darrin's 5.11.05 proforma_4 31 Regulatory Assets and Liabilities  7 06- Exhibit D_NIM+O&amp;M Monthly_Sheet3" xfId="13017"/>
    <cellStyle name="_Recon to Darrin's 5.11.05 proforma_4 31 Regulatory Assets and Liabilities  7 06- Exhibit D_NIM+O&amp;M_Sheet3" xfId="13018"/>
    <cellStyle name="_Recon to Darrin's 5.11.05 proforma_4 31 Regulatory Assets and Liabilities  7 06- Exhibit D_Sheet3" xfId="13019"/>
    <cellStyle name="_Recon to Darrin's 5.11.05 proforma_4 31E Reg Asset  Liab and EXH D" xfId="13020"/>
    <cellStyle name="_Recon to Darrin's 5.11.05 proforma_4 31E Reg Asset  Liab and EXH D _ Aug 10 Filing (2)" xfId="13021"/>
    <cellStyle name="_Recon to Darrin's 5.11.05 proforma_4 31E Reg Asset  Liab and EXH D _ Aug 10 Filing (2) 2" xfId="13022"/>
    <cellStyle name="_Recon to Darrin's 5.11.05 proforma_4 31E Reg Asset  Liab and EXH D _ Aug 10 Filing (2) 2_Sheet3" xfId="13023"/>
    <cellStyle name="_Recon to Darrin's 5.11.05 proforma_4 31E Reg Asset  Liab and EXH D _ Aug 10 Filing (2)_Sheet3" xfId="13024"/>
    <cellStyle name="_Recon to Darrin's 5.11.05 proforma_4 31E Reg Asset  Liab and EXH D 2" xfId="13025"/>
    <cellStyle name="_Recon to Darrin's 5.11.05 proforma_4 31E Reg Asset  Liab and EXH D 2_Sheet3" xfId="13026"/>
    <cellStyle name="_Recon to Darrin's 5.11.05 proforma_4 31E Reg Asset  Liab and EXH D 3" xfId="13027"/>
    <cellStyle name="_Recon to Darrin's 5.11.05 proforma_4 31E Reg Asset  Liab and EXH D 3_Sheet3" xfId="13028"/>
    <cellStyle name="_Recon to Darrin's 5.11.05 proforma_4 31E Reg Asset  Liab and EXH D_Sheet3" xfId="13029"/>
    <cellStyle name="_Recon to Darrin's 5.11.05 proforma_4 32 Regulatory Assets and Liabilities  7 06- Exhibit D" xfId="13030"/>
    <cellStyle name="_Recon to Darrin's 5.11.05 proforma_4 32 Regulatory Assets and Liabilities  7 06- Exhibit D 2" xfId="13031"/>
    <cellStyle name="_Recon to Darrin's 5.11.05 proforma_4 32 Regulatory Assets and Liabilities  7 06- Exhibit D 2 2" xfId="13032"/>
    <cellStyle name="_Recon to Darrin's 5.11.05 proforma_4 32 Regulatory Assets and Liabilities  7 06- Exhibit D 2 2 2" xfId="13033"/>
    <cellStyle name="_Recon to Darrin's 5.11.05 proforma_4 32 Regulatory Assets and Liabilities  7 06- Exhibit D 2 2 2_Sheet3" xfId="13034"/>
    <cellStyle name="_Recon to Darrin's 5.11.05 proforma_4 32 Regulatory Assets and Liabilities  7 06- Exhibit D 2 2_Sheet3" xfId="13035"/>
    <cellStyle name="_Recon to Darrin's 5.11.05 proforma_4 32 Regulatory Assets and Liabilities  7 06- Exhibit D 2 3" xfId="13036"/>
    <cellStyle name="_Recon to Darrin's 5.11.05 proforma_4 32 Regulatory Assets and Liabilities  7 06- Exhibit D 2 3_Sheet3" xfId="13037"/>
    <cellStyle name="_Recon to Darrin's 5.11.05 proforma_4 32 Regulatory Assets and Liabilities  7 06- Exhibit D 2_Sheet3" xfId="13038"/>
    <cellStyle name="_Recon to Darrin's 5.11.05 proforma_4 32 Regulatory Assets and Liabilities  7 06- Exhibit D 3" xfId="13039"/>
    <cellStyle name="_Recon to Darrin's 5.11.05 proforma_4 32 Regulatory Assets and Liabilities  7 06- Exhibit D 3 2" xfId="13040"/>
    <cellStyle name="_Recon to Darrin's 5.11.05 proforma_4 32 Regulatory Assets and Liabilities  7 06- Exhibit D 3 2_Sheet3" xfId="13041"/>
    <cellStyle name="_Recon to Darrin's 5.11.05 proforma_4 32 Regulatory Assets and Liabilities  7 06- Exhibit D 3_Sheet3" xfId="13042"/>
    <cellStyle name="_Recon to Darrin's 5.11.05 proforma_4 32 Regulatory Assets and Liabilities  7 06- Exhibit D 4" xfId="13043"/>
    <cellStyle name="_Recon to Darrin's 5.11.05 proforma_4 32 Regulatory Assets and Liabilities  7 06- Exhibit D 4_Sheet3" xfId="13044"/>
    <cellStyle name="_Recon to Darrin's 5.11.05 proforma_4 32 Regulatory Assets and Liabilities  7 06- Exhibit D_DEM-WP(C) ENERG10C--ctn Mid-C_042010 2010GRC" xfId="13045"/>
    <cellStyle name="_Recon to Darrin's 5.11.05 proforma_4 32 Regulatory Assets and Liabilities  7 06- Exhibit D_DEM-WP(C) ENERG10C--ctn Mid-C_042010 2010GRC 2" xfId="13046"/>
    <cellStyle name="_Recon to Darrin's 5.11.05 proforma_4 32 Regulatory Assets and Liabilities  7 06- Exhibit D_DEM-WP(C) ENERG10C--ctn Mid-C_042010 2010GRC 2_Sheet3" xfId="13047"/>
    <cellStyle name="_Recon to Darrin's 5.11.05 proforma_4 32 Regulatory Assets and Liabilities  7 06- Exhibit D_DEM-WP(C) ENERG10C--ctn Mid-C_042010 2010GRC_Sheet3" xfId="13048"/>
    <cellStyle name="_Recon to Darrin's 5.11.05 proforma_4 32 Regulatory Assets and Liabilities  7 06- Exhibit D_NIM Summary" xfId="13049"/>
    <cellStyle name="_Recon to Darrin's 5.11.05 proforma_4 32 Regulatory Assets and Liabilities  7 06- Exhibit D_NIM Summary 2" xfId="13050"/>
    <cellStyle name="_Recon to Darrin's 5.11.05 proforma_4 32 Regulatory Assets and Liabilities  7 06- Exhibit D_NIM Summary 2 2" xfId="13051"/>
    <cellStyle name="_Recon to Darrin's 5.11.05 proforma_4 32 Regulatory Assets and Liabilities  7 06- Exhibit D_NIM Summary 2 2_Sheet3" xfId="13052"/>
    <cellStyle name="_Recon to Darrin's 5.11.05 proforma_4 32 Regulatory Assets and Liabilities  7 06- Exhibit D_NIM Summary 2_Sheet3" xfId="13053"/>
    <cellStyle name="_Recon to Darrin's 5.11.05 proforma_4 32 Regulatory Assets and Liabilities  7 06- Exhibit D_NIM Summary 3" xfId="13054"/>
    <cellStyle name="_Recon to Darrin's 5.11.05 proforma_4 32 Regulatory Assets and Liabilities  7 06- Exhibit D_NIM Summary 3 2" xfId="13055"/>
    <cellStyle name="_Recon to Darrin's 5.11.05 proforma_4 32 Regulatory Assets and Liabilities  7 06- Exhibit D_NIM Summary 3 2_Sheet3" xfId="13056"/>
    <cellStyle name="_Recon to Darrin's 5.11.05 proforma_4 32 Regulatory Assets and Liabilities  7 06- Exhibit D_NIM Summary 3_Sheet3" xfId="13057"/>
    <cellStyle name="_Recon to Darrin's 5.11.05 proforma_4 32 Regulatory Assets and Liabilities  7 06- Exhibit D_NIM Summary 4" xfId="13058"/>
    <cellStyle name="_Recon to Darrin's 5.11.05 proforma_4 32 Regulatory Assets and Liabilities  7 06- Exhibit D_NIM Summary 4_Sheet3" xfId="13059"/>
    <cellStyle name="_Recon to Darrin's 5.11.05 proforma_4 32 Regulatory Assets and Liabilities  7 06- Exhibit D_NIM Summary_DEM-WP(C) ENERG10C--ctn Mid-C_042010 2010GRC" xfId="13060"/>
    <cellStyle name="_Recon to Darrin's 5.11.05 proforma_4 32 Regulatory Assets and Liabilities  7 06- Exhibit D_NIM Summary_DEM-WP(C) ENERG10C--ctn Mid-C_042010 2010GRC 2" xfId="13061"/>
    <cellStyle name="_Recon to Darrin's 5.11.05 proforma_4 32 Regulatory Assets and Liabilities  7 06- Exhibit D_NIM Summary_DEM-WP(C) ENERG10C--ctn Mid-C_042010 2010GRC 2_Sheet3" xfId="13062"/>
    <cellStyle name="_Recon to Darrin's 5.11.05 proforma_4 32 Regulatory Assets and Liabilities  7 06- Exhibit D_NIM Summary_DEM-WP(C) ENERG10C--ctn Mid-C_042010 2010GRC_Sheet3" xfId="13063"/>
    <cellStyle name="_Recon to Darrin's 5.11.05 proforma_4 32 Regulatory Assets and Liabilities  7 06- Exhibit D_NIM Summary_Sheet3" xfId="13064"/>
    <cellStyle name="_Recon to Darrin's 5.11.05 proforma_4 32 Regulatory Assets and Liabilities  7 06- Exhibit D_NIM+O&amp;M" xfId="13065"/>
    <cellStyle name="_Recon to Darrin's 5.11.05 proforma_4 32 Regulatory Assets and Liabilities  7 06- Exhibit D_NIM+O&amp;M 2" xfId="13066"/>
    <cellStyle name="_Recon to Darrin's 5.11.05 proforma_4 32 Regulatory Assets and Liabilities  7 06- Exhibit D_NIM+O&amp;M 2_Sheet3" xfId="13067"/>
    <cellStyle name="_Recon to Darrin's 5.11.05 proforma_4 32 Regulatory Assets and Liabilities  7 06- Exhibit D_NIM+O&amp;M Monthly" xfId="13068"/>
    <cellStyle name="_Recon to Darrin's 5.11.05 proforma_4 32 Regulatory Assets and Liabilities  7 06- Exhibit D_NIM+O&amp;M Monthly 2" xfId="13069"/>
    <cellStyle name="_Recon to Darrin's 5.11.05 proforma_4 32 Regulatory Assets and Liabilities  7 06- Exhibit D_NIM+O&amp;M Monthly 2_Sheet3" xfId="13070"/>
    <cellStyle name="_Recon to Darrin's 5.11.05 proforma_4 32 Regulatory Assets and Liabilities  7 06- Exhibit D_NIM+O&amp;M Monthly_Sheet3" xfId="13071"/>
    <cellStyle name="_Recon to Darrin's 5.11.05 proforma_4 32 Regulatory Assets and Liabilities  7 06- Exhibit D_NIM+O&amp;M_Sheet3" xfId="13072"/>
    <cellStyle name="_Recon to Darrin's 5.11.05 proforma_4 32 Regulatory Assets and Liabilities  7 06- Exhibit D_Sheet3" xfId="13073"/>
    <cellStyle name="_Recon to Darrin's 5.11.05 proforma_AURORA Total New" xfId="13074"/>
    <cellStyle name="_Recon to Darrin's 5.11.05 proforma_AURORA Total New 2" xfId="13075"/>
    <cellStyle name="_Recon to Darrin's 5.11.05 proforma_AURORA Total New 2 2" xfId="13076"/>
    <cellStyle name="_Recon to Darrin's 5.11.05 proforma_AURORA Total New 2 2_Sheet3" xfId="13077"/>
    <cellStyle name="_Recon to Darrin's 5.11.05 proforma_AURORA Total New 2_Sheet3" xfId="13078"/>
    <cellStyle name="_Recon to Darrin's 5.11.05 proforma_AURORA Total New 3" xfId="13079"/>
    <cellStyle name="_Recon to Darrin's 5.11.05 proforma_AURORA Total New 3_Sheet3" xfId="13080"/>
    <cellStyle name="_Recon to Darrin's 5.11.05 proforma_AURORA Total New_Sheet3" xfId="13081"/>
    <cellStyle name="_Recon to Darrin's 5.11.05 proforma_Book2" xfId="13082"/>
    <cellStyle name="_Recon to Darrin's 5.11.05 proforma_Book2 2" xfId="13083"/>
    <cellStyle name="_Recon to Darrin's 5.11.05 proforma_Book2 2 2" xfId="13084"/>
    <cellStyle name="_Recon to Darrin's 5.11.05 proforma_Book2 2 2_Sheet3" xfId="13085"/>
    <cellStyle name="_Recon to Darrin's 5.11.05 proforma_Book2 2_Sheet3" xfId="13086"/>
    <cellStyle name="_Recon to Darrin's 5.11.05 proforma_Book2 3" xfId="13087"/>
    <cellStyle name="_Recon to Darrin's 5.11.05 proforma_Book2 3 2" xfId="13088"/>
    <cellStyle name="_Recon to Darrin's 5.11.05 proforma_Book2 3 2_Sheet3" xfId="13089"/>
    <cellStyle name="_Recon to Darrin's 5.11.05 proforma_Book2 3_Sheet3" xfId="13090"/>
    <cellStyle name="_Recon to Darrin's 5.11.05 proforma_Book2 4" xfId="13091"/>
    <cellStyle name="_Recon to Darrin's 5.11.05 proforma_Book2 4_Sheet3" xfId="13092"/>
    <cellStyle name="_Recon to Darrin's 5.11.05 proforma_Book2_Adj Bench DR 3 for Initial Briefs (Electric)" xfId="13093"/>
    <cellStyle name="_Recon to Darrin's 5.11.05 proforma_Book2_Adj Bench DR 3 for Initial Briefs (Electric) 2" xfId="13094"/>
    <cellStyle name="_Recon to Darrin's 5.11.05 proforma_Book2_Adj Bench DR 3 for Initial Briefs (Electric) 2 2" xfId="13095"/>
    <cellStyle name="_Recon to Darrin's 5.11.05 proforma_Book2_Adj Bench DR 3 for Initial Briefs (Electric) 2 2_Sheet3" xfId="13096"/>
    <cellStyle name="_Recon to Darrin's 5.11.05 proforma_Book2_Adj Bench DR 3 for Initial Briefs (Electric) 2_Sheet3" xfId="13097"/>
    <cellStyle name="_Recon to Darrin's 5.11.05 proforma_Book2_Adj Bench DR 3 for Initial Briefs (Electric) 3" xfId="13098"/>
    <cellStyle name="_Recon to Darrin's 5.11.05 proforma_Book2_Adj Bench DR 3 for Initial Briefs (Electric) 3 2" xfId="13099"/>
    <cellStyle name="_Recon to Darrin's 5.11.05 proforma_Book2_Adj Bench DR 3 for Initial Briefs (Electric) 3 2_Sheet3" xfId="13100"/>
    <cellStyle name="_Recon to Darrin's 5.11.05 proforma_Book2_Adj Bench DR 3 for Initial Briefs (Electric) 3_Sheet3" xfId="13101"/>
    <cellStyle name="_Recon to Darrin's 5.11.05 proforma_Book2_Adj Bench DR 3 for Initial Briefs (Electric) 4" xfId="13102"/>
    <cellStyle name="_Recon to Darrin's 5.11.05 proforma_Book2_Adj Bench DR 3 for Initial Briefs (Electric) 4_Sheet3" xfId="13103"/>
    <cellStyle name="_Recon to Darrin's 5.11.05 proforma_Book2_Adj Bench DR 3 for Initial Briefs (Electric)_DEM-WP(C) ENERG10C--ctn Mid-C_042010 2010GRC" xfId="13104"/>
    <cellStyle name="_Recon to Darrin's 5.11.05 proforma_Book2_Adj Bench DR 3 for Initial Briefs (Electric)_DEM-WP(C) ENERG10C--ctn Mid-C_042010 2010GRC 2" xfId="13105"/>
    <cellStyle name="_Recon to Darrin's 5.11.05 proforma_Book2_Adj Bench DR 3 for Initial Briefs (Electric)_DEM-WP(C) ENERG10C--ctn Mid-C_042010 2010GRC 2_Sheet3" xfId="13106"/>
    <cellStyle name="_Recon to Darrin's 5.11.05 proforma_Book2_Adj Bench DR 3 for Initial Briefs (Electric)_DEM-WP(C) ENERG10C--ctn Mid-C_042010 2010GRC_Sheet3" xfId="13107"/>
    <cellStyle name="_Recon to Darrin's 5.11.05 proforma_Book2_Adj Bench DR 3 for Initial Briefs (Electric)_Sheet3" xfId="13108"/>
    <cellStyle name="_Recon to Darrin's 5.11.05 proforma_Book2_DEM-WP(C) ENERG10C--ctn Mid-C_042010 2010GRC" xfId="13109"/>
    <cellStyle name="_Recon to Darrin's 5.11.05 proforma_Book2_DEM-WP(C) ENERG10C--ctn Mid-C_042010 2010GRC 2" xfId="13110"/>
    <cellStyle name="_Recon to Darrin's 5.11.05 proforma_Book2_DEM-WP(C) ENERG10C--ctn Mid-C_042010 2010GRC 2_Sheet3" xfId="13111"/>
    <cellStyle name="_Recon to Darrin's 5.11.05 proforma_Book2_DEM-WP(C) ENERG10C--ctn Mid-C_042010 2010GRC_Sheet3" xfId="13112"/>
    <cellStyle name="_Recon to Darrin's 5.11.05 proforma_Book2_Electric Rev Req Model (2009 GRC) Rebuttal" xfId="13113"/>
    <cellStyle name="_Recon to Darrin's 5.11.05 proforma_Book2_Electric Rev Req Model (2009 GRC) Rebuttal 2" xfId="13114"/>
    <cellStyle name="_Recon to Darrin's 5.11.05 proforma_Book2_Electric Rev Req Model (2009 GRC) Rebuttal 2 2" xfId="13115"/>
    <cellStyle name="_Recon to Darrin's 5.11.05 proforma_Book2_Electric Rev Req Model (2009 GRC) Rebuttal 2 2_Sheet3" xfId="13116"/>
    <cellStyle name="_Recon to Darrin's 5.11.05 proforma_Book2_Electric Rev Req Model (2009 GRC) Rebuttal 2_Sheet3" xfId="13117"/>
    <cellStyle name="_Recon to Darrin's 5.11.05 proforma_Book2_Electric Rev Req Model (2009 GRC) Rebuttal 3" xfId="13118"/>
    <cellStyle name="_Recon to Darrin's 5.11.05 proforma_Book2_Electric Rev Req Model (2009 GRC) Rebuttal 3_Sheet3" xfId="13119"/>
    <cellStyle name="_Recon to Darrin's 5.11.05 proforma_Book2_Electric Rev Req Model (2009 GRC) Rebuttal REmoval of New  WH Solar AdjustMI" xfId="13120"/>
    <cellStyle name="_Recon to Darrin's 5.11.05 proforma_Book2_Electric Rev Req Model (2009 GRC) Rebuttal REmoval of New  WH Solar AdjustMI 2" xfId="13121"/>
    <cellStyle name="_Recon to Darrin's 5.11.05 proforma_Book2_Electric Rev Req Model (2009 GRC) Rebuttal REmoval of New  WH Solar AdjustMI 2 2" xfId="13122"/>
    <cellStyle name="_Recon to Darrin's 5.11.05 proforma_Book2_Electric Rev Req Model (2009 GRC) Rebuttal REmoval of New  WH Solar AdjustMI 2 2_Sheet3" xfId="13123"/>
    <cellStyle name="_Recon to Darrin's 5.11.05 proforma_Book2_Electric Rev Req Model (2009 GRC) Rebuttal REmoval of New  WH Solar AdjustMI 2_Sheet3" xfId="13124"/>
    <cellStyle name="_Recon to Darrin's 5.11.05 proforma_Book2_Electric Rev Req Model (2009 GRC) Rebuttal REmoval of New  WH Solar AdjustMI 3" xfId="13125"/>
    <cellStyle name="_Recon to Darrin's 5.11.05 proforma_Book2_Electric Rev Req Model (2009 GRC) Rebuttal REmoval of New  WH Solar AdjustMI 3 2" xfId="13126"/>
    <cellStyle name="_Recon to Darrin's 5.11.05 proforma_Book2_Electric Rev Req Model (2009 GRC) Rebuttal REmoval of New  WH Solar AdjustMI 3 2_Sheet3" xfId="13127"/>
    <cellStyle name="_Recon to Darrin's 5.11.05 proforma_Book2_Electric Rev Req Model (2009 GRC) Rebuttal REmoval of New  WH Solar AdjustMI 3_Sheet3" xfId="13128"/>
    <cellStyle name="_Recon to Darrin's 5.11.05 proforma_Book2_Electric Rev Req Model (2009 GRC) Rebuttal REmoval of New  WH Solar AdjustMI 4" xfId="13129"/>
    <cellStyle name="_Recon to Darrin's 5.11.05 proforma_Book2_Electric Rev Req Model (2009 GRC) Rebuttal REmoval of New  WH Solar AdjustMI 4_Sheet3" xfId="13130"/>
    <cellStyle name="_Recon to Darrin's 5.11.05 proforma_Book2_Electric Rev Req Model (2009 GRC) Rebuttal REmoval of New  WH Solar AdjustMI_DEM-WP(C) ENERG10C--ctn Mid-C_042010 2010GRC" xfId="13131"/>
    <cellStyle name="_Recon to Darrin's 5.11.05 proforma_Book2_Electric Rev Req Model (2009 GRC) Rebuttal REmoval of New  WH Solar AdjustMI_DEM-WP(C) ENERG10C--ctn Mid-C_042010 2010GRC 2" xfId="13132"/>
    <cellStyle name="_Recon to Darrin's 5.11.05 proforma_Book2_Electric Rev Req Model (2009 GRC) Rebuttal REmoval of New  WH Solar AdjustMI_DEM-WP(C) ENERG10C--ctn Mid-C_042010 2010GRC 2_Sheet3" xfId="13133"/>
    <cellStyle name="_Recon to Darrin's 5.11.05 proforma_Book2_Electric Rev Req Model (2009 GRC) Rebuttal REmoval of New  WH Solar AdjustMI_DEM-WP(C) ENERG10C--ctn Mid-C_042010 2010GRC_Sheet3" xfId="13134"/>
    <cellStyle name="_Recon to Darrin's 5.11.05 proforma_Book2_Electric Rev Req Model (2009 GRC) Rebuttal REmoval of New  WH Solar AdjustMI_Sheet3" xfId="13135"/>
    <cellStyle name="_Recon to Darrin's 5.11.05 proforma_Book2_Electric Rev Req Model (2009 GRC) Rebuttal_Sheet3" xfId="13136"/>
    <cellStyle name="_Recon to Darrin's 5.11.05 proforma_Book2_Electric Rev Req Model (2009 GRC) Revised 01-18-2010" xfId="13137"/>
    <cellStyle name="_Recon to Darrin's 5.11.05 proforma_Book2_Electric Rev Req Model (2009 GRC) Revised 01-18-2010 2" xfId="13138"/>
    <cellStyle name="_Recon to Darrin's 5.11.05 proforma_Book2_Electric Rev Req Model (2009 GRC) Revised 01-18-2010 2 2" xfId="13139"/>
    <cellStyle name="_Recon to Darrin's 5.11.05 proforma_Book2_Electric Rev Req Model (2009 GRC) Revised 01-18-2010 2 2_Sheet3" xfId="13140"/>
    <cellStyle name="_Recon to Darrin's 5.11.05 proforma_Book2_Electric Rev Req Model (2009 GRC) Revised 01-18-2010 2_Sheet3" xfId="13141"/>
    <cellStyle name="_Recon to Darrin's 5.11.05 proforma_Book2_Electric Rev Req Model (2009 GRC) Revised 01-18-2010 3" xfId="13142"/>
    <cellStyle name="_Recon to Darrin's 5.11.05 proforma_Book2_Electric Rev Req Model (2009 GRC) Revised 01-18-2010 3 2" xfId="13143"/>
    <cellStyle name="_Recon to Darrin's 5.11.05 proforma_Book2_Electric Rev Req Model (2009 GRC) Revised 01-18-2010 3 2_Sheet3" xfId="13144"/>
    <cellStyle name="_Recon to Darrin's 5.11.05 proforma_Book2_Electric Rev Req Model (2009 GRC) Revised 01-18-2010 3_Sheet3" xfId="13145"/>
    <cellStyle name="_Recon to Darrin's 5.11.05 proforma_Book2_Electric Rev Req Model (2009 GRC) Revised 01-18-2010 4" xfId="13146"/>
    <cellStyle name="_Recon to Darrin's 5.11.05 proforma_Book2_Electric Rev Req Model (2009 GRC) Revised 01-18-2010 4_Sheet3" xfId="13147"/>
    <cellStyle name="_Recon to Darrin's 5.11.05 proforma_Book2_Electric Rev Req Model (2009 GRC) Revised 01-18-2010_DEM-WP(C) ENERG10C--ctn Mid-C_042010 2010GRC" xfId="13148"/>
    <cellStyle name="_Recon to Darrin's 5.11.05 proforma_Book2_Electric Rev Req Model (2009 GRC) Revised 01-18-2010_DEM-WP(C) ENERG10C--ctn Mid-C_042010 2010GRC 2" xfId="13149"/>
    <cellStyle name="_Recon to Darrin's 5.11.05 proforma_Book2_Electric Rev Req Model (2009 GRC) Revised 01-18-2010_DEM-WP(C) ENERG10C--ctn Mid-C_042010 2010GRC 2_Sheet3" xfId="13150"/>
    <cellStyle name="_Recon to Darrin's 5.11.05 proforma_Book2_Electric Rev Req Model (2009 GRC) Revised 01-18-2010_DEM-WP(C) ENERG10C--ctn Mid-C_042010 2010GRC_Sheet3" xfId="13151"/>
    <cellStyle name="_Recon to Darrin's 5.11.05 proforma_Book2_Electric Rev Req Model (2009 GRC) Revised 01-18-2010_Sheet3" xfId="13152"/>
    <cellStyle name="_Recon to Darrin's 5.11.05 proforma_Book2_Final Order Electric EXHIBIT A-1" xfId="13153"/>
    <cellStyle name="_Recon to Darrin's 5.11.05 proforma_Book2_Final Order Electric EXHIBIT A-1 2" xfId="13154"/>
    <cellStyle name="_Recon to Darrin's 5.11.05 proforma_Book2_Final Order Electric EXHIBIT A-1 2 2" xfId="13155"/>
    <cellStyle name="_Recon to Darrin's 5.11.05 proforma_Book2_Final Order Electric EXHIBIT A-1 2 2_Sheet3" xfId="13156"/>
    <cellStyle name="_Recon to Darrin's 5.11.05 proforma_Book2_Final Order Electric EXHIBIT A-1 2_Sheet3" xfId="13157"/>
    <cellStyle name="_Recon to Darrin's 5.11.05 proforma_Book2_Final Order Electric EXHIBIT A-1 3" xfId="13158"/>
    <cellStyle name="_Recon to Darrin's 5.11.05 proforma_Book2_Final Order Electric EXHIBIT A-1 3_Sheet3" xfId="13159"/>
    <cellStyle name="_Recon to Darrin's 5.11.05 proforma_Book2_Final Order Electric EXHIBIT A-1_Sheet3" xfId="13160"/>
    <cellStyle name="_Recon to Darrin's 5.11.05 proforma_Book2_Sheet3" xfId="13161"/>
    <cellStyle name="_Recon to Darrin's 5.11.05 proforma_Book4" xfId="13162"/>
    <cellStyle name="_Recon to Darrin's 5.11.05 proforma_Book4 2" xfId="13163"/>
    <cellStyle name="_Recon to Darrin's 5.11.05 proforma_Book4 2 2" xfId="13164"/>
    <cellStyle name="_Recon to Darrin's 5.11.05 proforma_Book4 2 2_Sheet3" xfId="13165"/>
    <cellStyle name="_Recon to Darrin's 5.11.05 proforma_Book4 2_Sheet3" xfId="13166"/>
    <cellStyle name="_Recon to Darrin's 5.11.05 proforma_Book4 3" xfId="13167"/>
    <cellStyle name="_Recon to Darrin's 5.11.05 proforma_Book4 3 2" xfId="13168"/>
    <cellStyle name="_Recon to Darrin's 5.11.05 proforma_Book4 3 2_Sheet3" xfId="13169"/>
    <cellStyle name="_Recon to Darrin's 5.11.05 proforma_Book4 3_Sheet3" xfId="13170"/>
    <cellStyle name="_Recon to Darrin's 5.11.05 proforma_Book4 4" xfId="13171"/>
    <cellStyle name="_Recon to Darrin's 5.11.05 proforma_Book4 4_Sheet3" xfId="13172"/>
    <cellStyle name="_Recon to Darrin's 5.11.05 proforma_Book4_DEM-WP(C) ENERG10C--ctn Mid-C_042010 2010GRC" xfId="13173"/>
    <cellStyle name="_Recon to Darrin's 5.11.05 proforma_Book4_DEM-WP(C) ENERG10C--ctn Mid-C_042010 2010GRC 2" xfId="13174"/>
    <cellStyle name="_Recon to Darrin's 5.11.05 proforma_Book4_DEM-WP(C) ENERG10C--ctn Mid-C_042010 2010GRC 2_Sheet3" xfId="13175"/>
    <cellStyle name="_Recon to Darrin's 5.11.05 proforma_Book4_DEM-WP(C) ENERG10C--ctn Mid-C_042010 2010GRC_Sheet3" xfId="13176"/>
    <cellStyle name="_Recon to Darrin's 5.11.05 proforma_Book4_Sheet3" xfId="13177"/>
    <cellStyle name="_Recon to Darrin's 5.11.05 proforma_Book9" xfId="13178"/>
    <cellStyle name="_Recon to Darrin's 5.11.05 proforma_Book9 2" xfId="13179"/>
    <cellStyle name="_Recon to Darrin's 5.11.05 proforma_Book9 2 2" xfId="13180"/>
    <cellStyle name="_Recon to Darrin's 5.11.05 proforma_Book9 2 2_Sheet3" xfId="13181"/>
    <cellStyle name="_Recon to Darrin's 5.11.05 proforma_Book9 2_Sheet3" xfId="13182"/>
    <cellStyle name="_Recon to Darrin's 5.11.05 proforma_Book9 3" xfId="13183"/>
    <cellStyle name="_Recon to Darrin's 5.11.05 proforma_Book9 3 2" xfId="13184"/>
    <cellStyle name="_Recon to Darrin's 5.11.05 proforma_Book9 3 2_Sheet3" xfId="13185"/>
    <cellStyle name="_Recon to Darrin's 5.11.05 proforma_Book9 3_Sheet3" xfId="13186"/>
    <cellStyle name="_Recon to Darrin's 5.11.05 proforma_Book9 4" xfId="13187"/>
    <cellStyle name="_Recon to Darrin's 5.11.05 proforma_Book9 4_Sheet3" xfId="13188"/>
    <cellStyle name="_Recon to Darrin's 5.11.05 proforma_Book9_DEM-WP(C) ENERG10C--ctn Mid-C_042010 2010GRC" xfId="13189"/>
    <cellStyle name="_Recon to Darrin's 5.11.05 proforma_Book9_DEM-WP(C) ENERG10C--ctn Mid-C_042010 2010GRC 2" xfId="13190"/>
    <cellStyle name="_Recon to Darrin's 5.11.05 proforma_Book9_DEM-WP(C) ENERG10C--ctn Mid-C_042010 2010GRC 2_Sheet3" xfId="13191"/>
    <cellStyle name="_Recon to Darrin's 5.11.05 proforma_Book9_DEM-WP(C) ENERG10C--ctn Mid-C_042010 2010GRC_Sheet3" xfId="13192"/>
    <cellStyle name="_Recon to Darrin's 5.11.05 proforma_Book9_Sheet3" xfId="13193"/>
    <cellStyle name="_Recon to Darrin's 5.11.05 proforma_Check the Interest Calculation" xfId="13194"/>
    <cellStyle name="_Recon to Darrin's 5.11.05 proforma_Check the Interest Calculation 2" xfId="13195"/>
    <cellStyle name="_Recon to Darrin's 5.11.05 proforma_Check the Interest Calculation 2_Sheet3" xfId="13196"/>
    <cellStyle name="_Recon to Darrin's 5.11.05 proforma_Check the Interest Calculation_Scenario 1 REC vs PTC Offset" xfId="13197"/>
    <cellStyle name="_Recon to Darrin's 5.11.05 proforma_Check the Interest Calculation_Scenario 1 REC vs PTC Offset 2" xfId="13198"/>
    <cellStyle name="_Recon to Darrin's 5.11.05 proforma_Check the Interest Calculation_Scenario 1 REC vs PTC Offset 2_Sheet3" xfId="13199"/>
    <cellStyle name="_Recon to Darrin's 5.11.05 proforma_Check the Interest Calculation_Scenario 1 REC vs PTC Offset_Sheet3" xfId="13200"/>
    <cellStyle name="_Recon to Darrin's 5.11.05 proforma_Check the Interest Calculation_Scenario 3" xfId="13201"/>
    <cellStyle name="_Recon to Darrin's 5.11.05 proforma_Check the Interest Calculation_Scenario 3 2" xfId="13202"/>
    <cellStyle name="_Recon to Darrin's 5.11.05 proforma_Check the Interest Calculation_Scenario 3 2_Sheet3" xfId="13203"/>
    <cellStyle name="_Recon to Darrin's 5.11.05 proforma_Check the Interest Calculation_Scenario 3_Sheet3" xfId="13204"/>
    <cellStyle name="_Recon to Darrin's 5.11.05 proforma_Check the Interest Calculation_Sheet3" xfId="13205"/>
    <cellStyle name="_Recon to Darrin's 5.11.05 proforma_Chelan PUD Power Costs (8-10)" xfId="13206"/>
    <cellStyle name="_Recon to Darrin's 5.11.05 proforma_Chelan PUD Power Costs (8-10) 2" xfId="13207"/>
    <cellStyle name="_Recon to Darrin's 5.11.05 proforma_Chelan PUD Power Costs (8-10) 2_Sheet3" xfId="13208"/>
    <cellStyle name="_Recon to Darrin's 5.11.05 proforma_Chelan PUD Power Costs (8-10)_Sheet3" xfId="13209"/>
    <cellStyle name="_Recon to Darrin's 5.11.05 proforma_DEM-WP(C) Chelan Power Costs" xfId="13210"/>
    <cellStyle name="_Recon to Darrin's 5.11.05 proforma_DEM-WP(C) Chelan Power Costs 2" xfId="13211"/>
    <cellStyle name="_Recon to Darrin's 5.11.05 proforma_DEM-WP(C) Chelan Power Costs 2_Sheet3" xfId="13212"/>
    <cellStyle name="_Recon to Darrin's 5.11.05 proforma_DEM-WP(C) Chelan Power Costs_Sheet3" xfId="13213"/>
    <cellStyle name="_Recon to Darrin's 5.11.05 proforma_DEM-WP(C) ENERG10C--ctn Mid-C_042010 2010GRC" xfId="13214"/>
    <cellStyle name="_Recon to Darrin's 5.11.05 proforma_DEM-WP(C) ENERG10C--ctn Mid-C_042010 2010GRC 2" xfId="13215"/>
    <cellStyle name="_Recon to Darrin's 5.11.05 proforma_DEM-WP(C) ENERG10C--ctn Mid-C_042010 2010GRC 2_Sheet3" xfId="13216"/>
    <cellStyle name="_Recon to Darrin's 5.11.05 proforma_DEM-WP(C) ENERG10C--ctn Mid-C_042010 2010GRC_Sheet3" xfId="13217"/>
    <cellStyle name="_Recon to Darrin's 5.11.05 proforma_DEM-WP(C) Gas Transport 2010GRC" xfId="13218"/>
    <cellStyle name="_Recon to Darrin's 5.11.05 proforma_DEM-WP(C) Gas Transport 2010GRC 2" xfId="13219"/>
    <cellStyle name="_Recon to Darrin's 5.11.05 proforma_DEM-WP(C) Gas Transport 2010GRC 2_Sheet3" xfId="13220"/>
    <cellStyle name="_Recon to Darrin's 5.11.05 proforma_DEM-WP(C) Gas Transport 2010GRC_Sheet3" xfId="13221"/>
    <cellStyle name="_Recon to Darrin's 5.11.05 proforma_Exh A-1 resulting from UE-112050 effective Jan 1 2012" xfId="13222"/>
    <cellStyle name="_Recon to Darrin's 5.11.05 proforma_Exh A-1 resulting from UE-112050 effective Jan 1 2012 2" xfId="13223"/>
    <cellStyle name="_Recon to Darrin's 5.11.05 proforma_Exh A-1 resulting from UE-112050 effective Jan 1 2012 2_Sheet3" xfId="13224"/>
    <cellStyle name="_Recon to Darrin's 5.11.05 proforma_Exh A-1 resulting from UE-112050 effective Jan 1 2012_Sheet3" xfId="13225"/>
    <cellStyle name="_Recon to Darrin's 5.11.05 proforma_Exhibit A-1 effective 4-1-11 fr S Free 12-11" xfId="13226"/>
    <cellStyle name="_Recon to Darrin's 5.11.05 proforma_Exhibit A-1 effective 4-1-11 fr S Free 12-11 2" xfId="13227"/>
    <cellStyle name="_Recon to Darrin's 5.11.05 proforma_Exhibit A-1 effective 4-1-11 fr S Free 12-11 2_Sheet3" xfId="13228"/>
    <cellStyle name="_Recon to Darrin's 5.11.05 proforma_Exhibit A-1 effective 4-1-11 fr S Free 12-11_Sheet3" xfId="13229"/>
    <cellStyle name="_Recon to Darrin's 5.11.05 proforma_Exhibit D fr R Gho 12-31-08" xfId="13230"/>
    <cellStyle name="_Recon to Darrin's 5.11.05 proforma_Exhibit D fr R Gho 12-31-08 2" xfId="13231"/>
    <cellStyle name="_Recon to Darrin's 5.11.05 proforma_Exhibit D fr R Gho 12-31-08 2 2" xfId="13232"/>
    <cellStyle name="_Recon to Darrin's 5.11.05 proforma_Exhibit D fr R Gho 12-31-08 2 2_Sheet3" xfId="13233"/>
    <cellStyle name="_Recon to Darrin's 5.11.05 proforma_Exhibit D fr R Gho 12-31-08 2_Sheet3" xfId="13234"/>
    <cellStyle name="_Recon to Darrin's 5.11.05 proforma_Exhibit D fr R Gho 12-31-08 3" xfId="13235"/>
    <cellStyle name="_Recon to Darrin's 5.11.05 proforma_Exhibit D fr R Gho 12-31-08 3 2" xfId="13236"/>
    <cellStyle name="_Recon to Darrin's 5.11.05 proforma_Exhibit D fr R Gho 12-31-08 3 2_Sheet3" xfId="13237"/>
    <cellStyle name="_Recon to Darrin's 5.11.05 proforma_Exhibit D fr R Gho 12-31-08 3_Sheet3" xfId="13238"/>
    <cellStyle name="_Recon to Darrin's 5.11.05 proforma_Exhibit D fr R Gho 12-31-08 4" xfId="13239"/>
    <cellStyle name="_Recon to Darrin's 5.11.05 proforma_Exhibit D fr R Gho 12-31-08 4_Sheet3" xfId="13240"/>
    <cellStyle name="_Recon to Darrin's 5.11.05 proforma_Exhibit D fr R Gho 12-31-08 v2" xfId="13241"/>
    <cellStyle name="_Recon to Darrin's 5.11.05 proforma_Exhibit D fr R Gho 12-31-08 v2 2" xfId="13242"/>
    <cellStyle name="_Recon to Darrin's 5.11.05 proforma_Exhibit D fr R Gho 12-31-08 v2 2 2" xfId="13243"/>
    <cellStyle name="_Recon to Darrin's 5.11.05 proforma_Exhibit D fr R Gho 12-31-08 v2 2 2_Sheet3" xfId="13244"/>
    <cellStyle name="_Recon to Darrin's 5.11.05 proforma_Exhibit D fr R Gho 12-31-08 v2 2_Sheet3" xfId="13245"/>
    <cellStyle name="_Recon to Darrin's 5.11.05 proforma_Exhibit D fr R Gho 12-31-08 v2 3" xfId="13246"/>
    <cellStyle name="_Recon to Darrin's 5.11.05 proforma_Exhibit D fr R Gho 12-31-08 v2 3 2" xfId="13247"/>
    <cellStyle name="_Recon to Darrin's 5.11.05 proforma_Exhibit D fr R Gho 12-31-08 v2 3 2_Sheet3" xfId="13248"/>
    <cellStyle name="_Recon to Darrin's 5.11.05 proforma_Exhibit D fr R Gho 12-31-08 v2 3_Sheet3" xfId="13249"/>
    <cellStyle name="_Recon to Darrin's 5.11.05 proforma_Exhibit D fr R Gho 12-31-08 v2 4" xfId="13250"/>
    <cellStyle name="_Recon to Darrin's 5.11.05 proforma_Exhibit D fr R Gho 12-31-08 v2 4_Sheet3" xfId="13251"/>
    <cellStyle name="_Recon to Darrin's 5.11.05 proforma_Exhibit D fr R Gho 12-31-08 v2_DEM-WP(C) ENERG10C--ctn Mid-C_042010 2010GRC" xfId="13252"/>
    <cellStyle name="_Recon to Darrin's 5.11.05 proforma_Exhibit D fr R Gho 12-31-08 v2_DEM-WP(C) ENERG10C--ctn Mid-C_042010 2010GRC 2" xfId="13253"/>
    <cellStyle name="_Recon to Darrin's 5.11.05 proforma_Exhibit D fr R Gho 12-31-08 v2_DEM-WP(C) ENERG10C--ctn Mid-C_042010 2010GRC 2_Sheet3" xfId="13254"/>
    <cellStyle name="_Recon to Darrin's 5.11.05 proforma_Exhibit D fr R Gho 12-31-08 v2_DEM-WP(C) ENERG10C--ctn Mid-C_042010 2010GRC_Sheet3" xfId="13255"/>
    <cellStyle name="_Recon to Darrin's 5.11.05 proforma_Exhibit D fr R Gho 12-31-08 v2_NIM Summary" xfId="13256"/>
    <cellStyle name="_Recon to Darrin's 5.11.05 proforma_Exhibit D fr R Gho 12-31-08 v2_NIM Summary 2" xfId="13257"/>
    <cellStyle name="_Recon to Darrin's 5.11.05 proforma_Exhibit D fr R Gho 12-31-08 v2_NIM Summary 2 2" xfId="13258"/>
    <cellStyle name="_Recon to Darrin's 5.11.05 proforma_Exhibit D fr R Gho 12-31-08 v2_NIM Summary 2 2_Sheet3" xfId="13259"/>
    <cellStyle name="_Recon to Darrin's 5.11.05 proforma_Exhibit D fr R Gho 12-31-08 v2_NIM Summary 2_Sheet3" xfId="13260"/>
    <cellStyle name="_Recon to Darrin's 5.11.05 proforma_Exhibit D fr R Gho 12-31-08 v2_NIM Summary 3" xfId="13261"/>
    <cellStyle name="_Recon to Darrin's 5.11.05 proforma_Exhibit D fr R Gho 12-31-08 v2_NIM Summary 3 2" xfId="13262"/>
    <cellStyle name="_Recon to Darrin's 5.11.05 proforma_Exhibit D fr R Gho 12-31-08 v2_NIM Summary 3 2_Sheet3" xfId="13263"/>
    <cellStyle name="_Recon to Darrin's 5.11.05 proforma_Exhibit D fr R Gho 12-31-08 v2_NIM Summary 3_Sheet3" xfId="13264"/>
    <cellStyle name="_Recon to Darrin's 5.11.05 proforma_Exhibit D fr R Gho 12-31-08 v2_NIM Summary 4" xfId="13265"/>
    <cellStyle name="_Recon to Darrin's 5.11.05 proforma_Exhibit D fr R Gho 12-31-08 v2_NIM Summary 4_Sheet3" xfId="13266"/>
    <cellStyle name="_Recon to Darrin's 5.11.05 proforma_Exhibit D fr R Gho 12-31-08 v2_NIM Summary_DEM-WP(C) ENERG10C--ctn Mid-C_042010 2010GRC" xfId="13267"/>
    <cellStyle name="_Recon to Darrin's 5.11.05 proforma_Exhibit D fr R Gho 12-31-08 v2_NIM Summary_DEM-WP(C) ENERG10C--ctn Mid-C_042010 2010GRC 2" xfId="13268"/>
    <cellStyle name="_Recon to Darrin's 5.11.05 proforma_Exhibit D fr R Gho 12-31-08 v2_NIM Summary_DEM-WP(C) ENERG10C--ctn Mid-C_042010 2010GRC 2_Sheet3" xfId="13269"/>
    <cellStyle name="_Recon to Darrin's 5.11.05 proforma_Exhibit D fr R Gho 12-31-08 v2_NIM Summary_DEM-WP(C) ENERG10C--ctn Mid-C_042010 2010GRC_Sheet3" xfId="13270"/>
    <cellStyle name="_Recon to Darrin's 5.11.05 proforma_Exhibit D fr R Gho 12-31-08 v2_NIM Summary_Sheet3" xfId="13271"/>
    <cellStyle name="_Recon to Darrin's 5.11.05 proforma_Exhibit D fr R Gho 12-31-08 v2_Sheet3" xfId="13272"/>
    <cellStyle name="_Recon to Darrin's 5.11.05 proforma_Exhibit D fr R Gho 12-31-08_DEM-WP(C) ENERG10C--ctn Mid-C_042010 2010GRC" xfId="13273"/>
    <cellStyle name="_Recon to Darrin's 5.11.05 proforma_Exhibit D fr R Gho 12-31-08_DEM-WP(C) ENERG10C--ctn Mid-C_042010 2010GRC 2" xfId="13274"/>
    <cellStyle name="_Recon to Darrin's 5.11.05 proforma_Exhibit D fr R Gho 12-31-08_DEM-WP(C) ENERG10C--ctn Mid-C_042010 2010GRC 2_Sheet3" xfId="13275"/>
    <cellStyle name="_Recon to Darrin's 5.11.05 proforma_Exhibit D fr R Gho 12-31-08_DEM-WP(C) ENERG10C--ctn Mid-C_042010 2010GRC_Sheet3" xfId="13276"/>
    <cellStyle name="_Recon to Darrin's 5.11.05 proforma_Exhibit D fr R Gho 12-31-08_NIM Summary" xfId="13277"/>
    <cellStyle name="_Recon to Darrin's 5.11.05 proforma_Exhibit D fr R Gho 12-31-08_NIM Summary 2" xfId="13278"/>
    <cellStyle name="_Recon to Darrin's 5.11.05 proforma_Exhibit D fr R Gho 12-31-08_NIM Summary 2 2" xfId="13279"/>
    <cellStyle name="_Recon to Darrin's 5.11.05 proforma_Exhibit D fr R Gho 12-31-08_NIM Summary 2 2_Sheet3" xfId="13280"/>
    <cellStyle name="_Recon to Darrin's 5.11.05 proforma_Exhibit D fr R Gho 12-31-08_NIM Summary 2_Sheet3" xfId="13281"/>
    <cellStyle name="_Recon to Darrin's 5.11.05 proforma_Exhibit D fr R Gho 12-31-08_NIM Summary 3" xfId="13282"/>
    <cellStyle name="_Recon to Darrin's 5.11.05 proforma_Exhibit D fr R Gho 12-31-08_NIM Summary 3 2" xfId="13283"/>
    <cellStyle name="_Recon to Darrin's 5.11.05 proforma_Exhibit D fr R Gho 12-31-08_NIM Summary 3 2_Sheet3" xfId="13284"/>
    <cellStyle name="_Recon to Darrin's 5.11.05 proforma_Exhibit D fr R Gho 12-31-08_NIM Summary 3_Sheet3" xfId="13285"/>
    <cellStyle name="_Recon to Darrin's 5.11.05 proforma_Exhibit D fr R Gho 12-31-08_NIM Summary 4" xfId="13286"/>
    <cellStyle name="_Recon to Darrin's 5.11.05 proforma_Exhibit D fr R Gho 12-31-08_NIM Summary 4_Sheet3" xfId="13287"/>
    <cellStyle name="_Recon to Darrin's 5.11.05 proforma_Exhibit D fr R Gho 12-31-08_NIM Summary_DEM-WP(C) ENERG10C--ctn Mid-C_042010 2010GRC" xfId="13288"/>
    <cellStyle name="_Recon to Darrin's 5.11.05 proforma_Exhibit D fr R Gho 12-31-08_NIM Summary_DEM-WP(C) ENERG10C--ctn Mid-C_042010 2010GRC 2" xfId="13289"/>
    <cellStyle name="_Recon to Darrin's 5.11.05 proforma_Exhibit D fr R Gho 12-31-08_NIM Summary_DEM-WP(C) ENERG10C--ctn Mid-C_042010 2010GRC 2_Sheet3" xfId="13290"/>
    <cellStyle name="_Recon to Darrin's 5.11.05 proforma_Exhibit D fr R Gho 12-31-08_NIM Summary_DEM-WP(C) ENERG10C--ctn Mid-C_042010 2010GRC_Sheet3" xfId="13291"/>
    <cellStyle name="_Recon to Darrin's 5.11.05 proforma_Exhibit D fr R Gho 12-31-08_NIM Summary_Sheet3" xfId="13292"/>
    <cellStyle name="_Recon to Darrin's 5.11.05 proforma_Exhibit D fr R Gho 12-31-08_Sheet3" xfId="13293"/>
    <cellStyle name="_Recon to Darrin's 5.11.05 proforma_Hopkins Ridge Prepaid Tran - Interest Earned RY 12ME Feb  '11" xfId="13294"/>
    <cellStyle name="_Recon to Darrin's 5.11.05 proforma_Hopkins Ridge Prepaid Tran - Interest Earned RY 12ME Feb  '11 2" xfId="13295"/>
    <cellStyle name="_Recon to Darrin's 5.11.05 proforma_Hopkins Ridge Prepaid Tran - Interest Earned RY 12ME Feb  '11 2 2" xfId="13296"/>
    <cellStyle name="_Recon to Darrin's 5.11.05 proforma_Hopkins Ridge Prepaid Tran - Interest Earned RY 12ME Feb  '11 2 2_Sheet3" xfId="13297"/>
    <cellStyle name="_Recon to Darrin's 5.11.05 proforma_Hopkins Ridge Prepaid Tran - Interest Earned RY 12ME Feb  '11 2_Sheet3" xfId="13298"/>
    <cellStyle name="_Recon to Darrin's 5.11.05 proforma_Hopkins Ridge Prepaid Tran - Interest Earned RY 12ME Feb  '11 3" xfId="13299"/>
    <cellStyle name="_Recon to Darrin's 5.11.05 proforma_Hopkins Ridge Prepaid Tran - Interest Earned RY 12ME Feb  '11 3 2" xfId="13300"/>
    <cellStyle name="_Recon to Darrin's 5.11.05 proforma_Hopkins Ridge Prepaid Tran - Interest Earned RY 12ME Feb  '11 3 2_Sheet3" xfId="13301"/>
    <cellStyle name="_Recon to Darrin's 5.11.05 proforma_Hopkins Ridge Prepaid Tran - Interest Earned RY 12ME Feb  '11 3_Sheet3" xfId="13302"/>
    <cellStyle name="_Recon to Darrin's 5.11.05 proforma_Hopkins Ridge Prepaid Tran - Interest Earned RY 12ME Feb  '11 4" xfId="13303"/>
    <cellStyle name="_Recon to Darrin's 5.11.05 proforma_Hopkins Ridge Prepaid Tran - Interest Earned RY 12ME Feb  '11 4_Sheet3" xfId="13304"/>
    <cellStyle name="_Recon to Darrin's 5.11.05 proforma_Hopkins Ridge Prepaid Tran - Interest Earned RY 12ME Feb  '11_DEM-WP(C) ENERG10C--ctn Mid-C_042010 2010GRC" xfId="13305"/>
    <cellStyle name="_Recon to Darrin's 5.11.05 proforma_Hopkins Ridge Prepaid Tran - Interest Earned RY 12ME Feb  '11_DEM-WP(C) ENERG10C--ctn Mid-C_042010 2010GRC 2" xfId="13306"/>
    <cellStyle name="_Recon to Darrin's 5.11.05 proforma_Hopkins Ridge Prepaid Tran - Interest Earned RY 12ME Feb  '11_DEM-WP(C) ENERG10C--ctn Mid-C_042010 2010GRC 2_Sheet3" xfId="13307"/>
    <cellStyle name="_Recon to Darrin's 5.11.05 proforma_Hopkins Ridge Prepaid Tran - Interest Earned RY 12ME Feb  '11_DEM-WP(C) ENERG10C--ctn Mid-C_042010 2010GRC_Sheet3" xfId="13308"/>
    <cellStyle name="_Recon to Darrin's 5.11.05 proforma_Hopkins Ridge Prepaid Tran - Interest Earned RY 12ME Feb  '11_NIM Summary" xfId="13309"/>
    <cellStyle name="_Recon to Darrin's 5.11.05 proforma_Hopkins Ridge Prepaid Tran - Interest Earned RY 12ME Feb  '11_NIM Summary 2" xfId="13310"/>
    <cellStyle name="_Recon to Darrin's 5.11.05 proforma_Hopkins Ridge Prepaid Tran - Interest Earned RY 12ME Feb  '11_NIM Summary 2 2" xfId="13311"/>
    <cellStyle name="_Recon to Darrin's 5.11.05 proforma_Hopkins Ridge Prepaid Tran - Interest Earned RY 12ME Feb  '11_NIM Summary 2 2_Sheet3" xfId="13312"/>
    <cellStyle name="_Recon to Darrin's 5.11.05 proforma_Hopkins Ridge Prepaid Tran - Interest Earned RY 12ME Feb  '11_NIM Summary 2_Sheet3" xfId="13313"/>
    <cellStyle name="_Recon to Darrin's 5.11.05 proforma_Hopkins Ridge Prepaid Tran - Interest Earned RY 12ME Feb  '11_NIM Summary 3" xfId="13314"/>
    <cellStyle name="_Recon to Darrin's 5.11.05 proforma_Hopkins Ridge Prepaid Tran - Interest Earned RY 12ME Feb  '11_NIM Summary 3 2" xfId="13315"/>
    <cellStyle name="_Recon to Darrin's 5.11.05 proforma_Hopkins Ridge Prepaid Tran - Interest Earned RY 12ME Feb  '11_NIM Summary 3 2_Sheet3" xfId="13316"/>
    <cellStyle name="_Recon to Darrin's 5.11.05 proforma_Hopkins Ridge Prepaid Tran - Interest Earned RY 12ME Feb  '11_NIM Summary 3_Sheet3" xfId="13317"/>
    <cellStyle name="_Recon to Darrin's 5.11.05 proforma_Hopkins Ridge Prepaid Tran - Interest Earned RY 12ME Feb  '11_NIM Summary 4" xfId="13318"/>
    <cellStyle name="_Recon to Darrin's 5.11.05 proforma_Hopkins Ridge Prepaid Tran - Interest Earned RY 12ME Feb  '11_NIM Summary 4_Sheet3" xfId="13319"/>
    <cellStyle name="_Recon to Darrin's 5.11.05 proforma_Hopkins Ridge Prepaid Tran - Interest Earned RY 12ME Feb  '11_NIM Summary_DEM-WP(C) ENERG10C--ctn Mid-C_042010 2010GRC" xfId="13320"/>
    <cellStyle name="_Recon to Darrin's 5.11.05 proforma_Hopkins Ridge Prepaid Tran - Interest Earned RY 12ME Feb  '11_NIM Summary_DEM-WP(C) ENERG10C--ctn Mid-C_042010 2010GRC 2" xfId="13321"/>
    <cellStyle name="_Recon to Darrin's 5.11.05 proforma_Hopkins Ridge Prepaid Tran - Interest Earned RY 12ME Feb  '11_NIM Summary_DEM-WP(C) ENERG10C--ctn Mid-C_042010 2010GRC 2_Sheet3" xfId="13322"/>
    <cellStyle name="_Recon to Darrin's 5.11.05 proforma_Hopkins Ridge Prepaid Tran - Interest Earned RY 12ME Feb  '11_NIM Summary_DEM-WP(C) ENERG10C--ctn Mid-C_042010 2010GRC_Sheet3" xfId="13323"/>
    <cellStyle name="_Recon to Darrin's 5.11.05 proforma_Hopkins Ridge Prepaid Tran - Interest Earned RY 12ME Feb  '11_NIM Summary_Sheet3" xfId="13324"/>
    <cellStyle name="_Recon to Darrin's 5.11.05 proforma_Hopkins Ridge Prepaid Tran - Interest Earned RY 12ME Feb  '11_Sheet3" xfId="13325"/>
    <cellStyle name="_Recon to Darrin's 5.11.05 proforma_Hopkins Ridge Prepaid Tran - Interest Earned RY 12ME Feb  '11_Transmission Workbook for May BOD" xfId="13326"/>
    <cellStyle name="_Recon to Darrin's 5.11.05 proforma_Hopkins Ridge Prepaid Tran - Interest Earned RY 12ME Feb  '11_Transmission Workbook for May BOD 2" xfId="13327"/>
    <cellStyle name="_Recon to Darrin's 5.11.05 proforma_Hopkins Ridge Prepaid Tran - Interest Earned RY 12ME Feb  '11_Transmission Workbook for May BOD 2 2" xfId="13328"/>
    <cellStyle name="_Recon to Darrin's 5.11.05 proforma_Hopkins Ridge Prepaid Tran - Interest Earned RY 12ME Feb  '11_Transmission Workbook for May BOD 2 2_Sheet3" xfId="13329"/>
    <cellStyle name="_Recon to Darrin's 5.11.05 proforma_Hopkins Ridge Prepaid Tran - Interest Earned RY 12ME Feb  '11_Transmission Workbook for May BOD 2_Sheet3" xfId="13330"/>
    <cellStyle name="_Recon to Darrin's 5.11.05 proforma_Hopkins Ridge Prepaid Tran - Interest Earned RY 12ME Feb  '11_Transmission Workbook for May BOD 3" xfId="13331"/>
    <cellStyle name="_Recon to Darrin's 5.11.05 proforma_Hopkins Ridge Prepaid Tran - Interest Earned RY 12ME Feb  '11_Transmission Workbook for May BOD 3 2" xfId="13332"/>
    <cellStyle name="_Recon to Darrin's 5.11.05 proforma_Hopkins Ridge Prepaid Tran - Interest Earned RY 12ME Feb  '11_Transmission Workbook for May BOD 3 2_Sheet3" xfId="13333"/>
    <cellStyle name="_Recon to Darrin's 5.11.05 proforma_Hopkins Ridge Prepaid Tran - Interest Earned RY 12ME Feb  '11_Transmission Workbook for May BOD 3_Sheet3" xfId="13334"/>
    <cellStyle name="_Recon to Darrin's 5.11.05 proforma_Hopkins Ridge Prepaid Tran - Interest Earned RY 12ME Feb  '11_Transmission Workbook for May BOD 4" xfId="13335"/>
    <cellStyle name="_Recon to Darrin's 5.11.05 proforma_Hopkins Ridge Prepaid Tran - Interest Earned RY 12ME Feb  '11_Transmission Workbook for May BOD 4_Sheet3" xfId="13336"/>
    <cellStyle name="_Recon to Darrin's 5.11.05 proforma_Hopkins Ridge Prepaid Tran - Interest Earned RY 12ME Feb  '11_Transmission Workbook for May BOD_DEM-WP(C) ENERG10C--ctn Mid-C_042010 2010GRC" xfId="13337"/>
    <cellStyle name="_Recon to Darrin's 5.11.05 proforma_Hopkins Ridge Prepaid Tran - Interest Earned RY 12ME Feb  '11_Transmission Workbook for May BOD_DEM-WP(C) ENERG10C--ctn Mid-C_042010 2010GRC 2" xfId="13338"/>
    <cellStyle name="_Recon to Darrin's 5.11.05 proforma_Hopkins Ridge Prepaid Tran - Interest Earned RY 12ME Feb  '11_Transmission Workbook for May BOD_DEM-WP(C) ENERG10C--ctn Mid-C_042010 2010GRC 2_Sheet3" xfId="13339"/>
    <cellStyle name="_Recon to Darrin's 5.11.05 proforma_Hopkins Ridge Prepaid Tran - Interest Earned RY 12ME Feb  '11_Transmission Workbook for May BOD_DEM-WP(C) ENERG10C--ctn Mid-C_042010 2010GRC_Sheet3" xfId="13340"/>
    <cellStyle name="_Recon to Darrin's 5.11.05 proforma_Hopkins Ridge Prepaid Tran - Interest Earned RY 12ME Feb  '11_Transmission Workbook for May BOD_Sheet3" xfId="13341"/>
    <cellStyle name="_Recon to Darrin's 5.11.05 proforma_LSRWEP LGIA like Acctg Petition Aug 2010" xfId="13342"/>
    <cellStyle name="_Recon to Darrin's 5.11.05 proforma_LSRWEP LGIA like Acctg Petition Aug 2010 2" xfId="13343"/>
    <cellStyle name="_Recon to Darrin's 5.11.05 proforma_LSRWEP LGIA like Acctg Petition Aug 2010 2_Sheet3" xfId="13344"/>
    <cellStyle name="_Recon to Darrin's 5.11.05 proforma_LSRWEP LGIA like Acctg Petition Aug 2010_Sheet3" xfId="13345"/>
    <cellStyle name="_Recon to Darrin's 5.11.05 proforma_Mint Farm Generation BPA" xfId="13346"/>
    <cellStyle name="_Recon to Darrin's 5.11.05 proforma_Mint Farm Generation BPA_Sheet3" xfId="13347"/>
    <cellStyle name="_Recon to Darrin's 5.11.05 proforma_NIM Summary" xfId="13348"/>
    <cellStyle name="_Recon to Darrin's 5.11.05 proforma_NIM Summary 09GRC" xfId="13349"/>
    <cellStyle name="_Recon to Darrin's 5.11.05 proforma_NIM Summary 09GRC 2" xfId="13350"/>
    <cellStyle name="_Recon to Darrin's 5.11.05 proforma_NIM Summary 09GRC 2 2" xfId="13351"/>
    <cellStyle name="_Recon to Darrin's 5.11.05 proforma_NIM Summary 09GRC 2 2_Sheet3" xfId="13352"/>
    <cellStyle name="_Recon to Darrin's 5.11.05 proforma_NIM Summary 09GRC 2_Sheet3" xfId="13353"/>
    <cellStyle name="_Recon to Darrin's 5.11.05 proforma_NIM Summary 09GRC 3" xfId="13354"/>
    <cellStyle name="_Recon to Darrin's 5.11.05 proforma_NIM Summary 09GRC 3 2" xfId="13355"/>
    <cellStyle name="_Recon to Darrin's 5.11.05 proforma_NIM Summary 09GRC 3 2_Sheet3" xfId="13356"/>
    <cellStyle name="_Recon to Darrin's 5.11.05 proforma_NIM Summary 09GRC 3_Sheet3" xfId="13357"/>
    <cellStyle name="_Recon to Darrin's 5.11.05 proforma_NIM Summary 09GRC 4" xfId="13358"/>
    <cellStyle name="_Recon to Darrin's 5.11.05 proforma_NIM Summary 09GRC 4_Sheet3" xfId="13359"/>
    <cellStyle name="_Recon to Darrin's 5.11.05 proforma_NIM Summary 09GRC_DEM-WP(C) ENERG10C--ctn Mid-C_042010 2010GRC" xfId="13360"/>
    <cellStyle name="_Recon to Darrin's 5.11.05 proforma_NIM Summary 09GRC_DEM-WP(C) ENERG10C--ctn Mid-C_042010 2010GRC 2" xfId="13361"/>
    <cellStyle name="_Recon to Darrin's 5.11.05 proforma_NIM Summary 09GRC_DEM-WP(C) ENERG10C--ctn Mid-C_042010 2010GRC 2_Sheet3" xfId="13362"/>
    <cellStyle name="_Recon to Darrin's 5.11.05 proforma_NIM Summary 09GRC_DEM-WP(C) ENERG10C--ctn Mid-C_042010 2010GRC_Sheet3" xfId="13363"/>
    <cellStyle name="_Recon to Darrin's 5.11.05 proforma_NIM Summary 09GRC_Sheet3" xfId="13364"/>
    <cellStyle name="_Recon to Darrin's 5.11.05 proforma_NIM Summary 10" xfId="13365"/>
    <cellStyle name="_Recon to Darrin's 5.11.05 proforma_NIM Summary 10 2" xfId="13366"/>
    <cellStyle name="_Recon to Darrin's 5.11.05 proforma_NIM Summary 10 2_Sheet3" xfId="13367"/>
    <cellStyle name="_Recon to Darrin's 5.11.05 proforma_NIM Summary 10_Sheet3" xfId="13368"/>
    <cellStyle name="_Recon to Darrin's 5.11.05 proforma_NIM Summary 11" xfId="13369"/>
    <cellStyle name="_Recon to Darrin's 5.11.05 proforma_NIM Summary 11 2" xfId="13370"/>
    <cellStyle name="_Recon to Darrin's 5.11.05 proforma_NIM Summary 11 2_Sheet3" xfId="13371"/>
    <cellStyle name="_Recon to Darrin's 5.11.05 proforma_NIM Summary 11_Sheet3" xfId="13372"/>
    <cellStyle name="_Recon to Darrin's 5.11.05 proforma_NIM Summary 12" xfId="13373"/>
    <cellStyle name="_Recon to Darrin's 5.11.05 proforma_NIM Summary 12 2" xfId="13374"/>
    <cellStyle name="_Recon to Darrin's 5.11.05 proforma_NIM Summary 12 2_Sheet3" xfId="13375"/>
    <cellStyle name="_Recon to Darrin's 5.11.05 proforma_NIM Summary 12_Sheet3" xfId="13376"/>
    <cellStyle name="_Recon to Darrin's 5.11.05 proforma_NIM Summary 13" xfId="13377"/>
    <cellStyle name="_Recon to Darrin's 5.11.05 proforma_NIM Summary 13 2" xfId="13378"/>
    <cellStyle name="_Recon to Darrin's 5.11.05 proforma_NIM Summary 13 2_Sheet3" xfId="13379"/>
    <cellStyle name="_Recon to Darrin's 5.11.05 proforma_NIM Summary 13_Sheet3" xfId="13380"/>
    <cellStyle name="_Recon to Darrin's 5.11.05 proforma_NIM Summary 14" xfId="13381"/>
    <cellStyle name="_Recon to Darrin's 5.11.05 proforma_NIM Summary 14 2" xfId="13382"/>
    <cellStyle name="_Recon to Darrin's 5.11.05 proforma_NIM Summary 14 2_Sheet3" xfId="13383"/>
    <cellStyle name="_Recon to Darrin's 5.11.05 proforma_NIM Summary 14_Sheet3" xfId="13384"/>
    <cellStyle name="_Recon to Darrin's 5.11.05 proforma_NIM Summary 15" xfId="13385"/>
    <cellStyle name="_Recon to Darrin's 5.11.05 proforma_NIM Summary 15 2" xfId="13386"/>
    <cellStyle name="_Recon to Darrin's 5.11.05 proforma_NIM Summary 15 2_Sheet3" xfId="13387"/>
    <cellStyle name="_Recon to Darrin's 5.11.05 proforma_NIM Summary 15_Sheet3" xfId="13388"/>
    <cellStyle name="_Recon to Darrin's 5.11.05 proforma_NIM Summary 16" xfId="13389"/>
    <cellStyle name="_Recon to Darrin's 5.11.05 proforma_NIM Summary 16 2" xfId="13390"/>
    <cellStyle name="_Recon to Darrin's 5.11.05 proforma_NIM Summary 16 2_Sheet3" xfId="13391"/>
    <cellStyle name="_Recon to Darrin's 5.11.05 proforma_NIM Summary 16_Sheet3" xfId="13392"/>
    <cellStyle name="_Recon to Darrin's 5.11.05 proforma_NIM Summary 17" xfId="13393"/>
    <cellStyle name="_Recon to Darrin's 5.11.05 proforma_NIM Summary 17 2" xfId="13394"/>
    <cellStyle name="_Recon to Darrin's 5.11.05 proforma_NIM Summary 17 2_Sheet3" xfId="13395"/>
    <cellStyle name="_Recon to Darrin's 5.11.05 proforma_NIM Summary 17_Sheet3" xfId="13396"/>
    <cellStyle name="_Recon to Darrin's 5.11.05 proforma_NIM Summary 18" xfId="13397"/>
    <cellStyle name="_Recon to Darrin's 5.11.05 proforma_NIM Summary 18 2" xfId="13398"/>
    <cellStyle name="_Recon to Darrin's 5.11.05 proforma_NIM Summary 18 2_Sheet3" xfId="13399"/>
    <cellStyle name="_Recon to Darrin's 5.11.05 proforma_NIM Summary 18_Sheet3" xfId="13400"/>
    <cellStyle name="_Recon to Darrin's 5.11.05 proforma_NIM Summary 19" xfId="13401"/>
    <cellStyle name="_Recon to Darrin's 5.11.05 proforma_NIM Summary 19 2" xfId="13402"/>
    <cellStyle name="_Recon to Darrin's 5.11.05 proforma_NIM Summary 19 2_Sheet3" xfId="13403"/>
    <cellStyle name="_Recon to Darrin's 5.11.05 proforma_NIM Summary 19_Sheet3" xfId="13404"/>
    <cellStyle name="_Recon to Darrin's 5.11.05 proforma_NIM Summary 2" xfId="13405"/>
    <cellStyle name="_Recon to Darrin's 5.11.05 proforma_NIM Summary 2 2" xfId="13406"/>
    <cellStyle name="_Recon to Darrin's 5.11.05 proforma_NIM Summary 2 2_Sheet3" xfId="13407"/>
    <cellStyle name="_Recon to Darrin's 5.11.05 proforma_NIM Summary 2_Sheet3" xfId="13408"/>
    <cellStyle name="_Recon to Darrin's 5.11.05 proforma_NIM Summary 20" xfId="13409"/>
    <cellStyle name="_Recon to Darrin's 5.11.05 proforma_NIM Summary 20 2" xfId="13410"/>
    <cellStyle name="_Recon to Darrin's 5.11.05 proforma_NIM Summary 20 2_Sheet3" xfId="13411"/>
    <cellStyle name="_Recon to Darrin's 5.11.05 proforma_NIM Summary 20_Sheet3" xfId="13412"/>
    <cellStyle name="_Recon to Darrin's 5.11.05 proforma_NIM Summary 21" xfId="13413"/>
    <cellStyle name="_Recon to Darrin's 5.11.05 proforma_NIM Summary 21 2" xfId="13414"/>
    <cellStyle name="_Recon to Darrin's 5.11.05 proforma_NIM Summary 21 2_Sheet3" xfId="13415"/>
    <cellStyle name="_Recon to Darrin's 5.11.05 proforma_NIM Summary 21_Sheet3" xfId="13416"/>
    <cellStyle name="_Recon to Darrin's 5.11.05 proforma_NIM Summary 22" xfId="13417"/>
    <cellStyle name="_Recon to Darrin's 5.11.05 proforma_NIM Summary 22 2" xfId="13418"/>
    <cellStyle name="_Recon to Darrin's 5.11.05 proforma_NIM Summary 22 2_Sheet3" xfId="13419"/>
    <cellStyle name="_Recon to Darrin's 5.11.05 proforma_NIM Summary 22_Sheet3" xfId="13420"/>
    <cellStyle name="_Recon to Darrin's 5.11.05 proforma_NIM Summary 23" xfId="13421"/>
    <cellStyle name="_Recon to Darrin's 5.11.05 proforma_NIM Summary 23 2" xfId="13422"/>
    <cellStyle name="_Recon to Darrin's 5.11.05 proforma_NIM Summary 23 2_Sheet3" xfId="13423"/>
    <cellStyle name="_Recon to Darrin's 5.11.05 proforma_NIM Summary 23_Sheet3" xfId="13424"/>
    <cellStyle name="_Recon to Darrin's 5.11.05 proforma_NIM Summary 24" xfId="13425"/>
    <cellStyle name="_Recon to Darrin's 5.11.05 proforma_NIM Summary 24 2" xfId="13426"/>
    <cellStyle name="_Recon to Darrin's 5.11.05 proforma_NIM Summary 24 2_Sheet3" xfId="13427"/>
    <cellStyle name="_Recon to Darrin's 5.11.05 proforma_NIM Summary 24_Sheet3" xfId="13428"/>
    <cellStyle name="_Recon to Darrin's 5.11.05 proforma_NIM Summary 25" xfId="13429"/>
    <cellStyle name="_Recon to Darrin's 5.11.05 proforma_NIM Summary 25 2" xfId="13430"/>
    <cellStyle name="_Recon to Darrin's 5.11.05 proforma_NIM Summary 25 2_Sheet3" xfId="13431"/>
    <cellStyle name="_Recon to Darrin's 5.11.05 proforma_NIM Summary 25_Sheet3" xfId="13432"/>
    <cellStyle name="_Recon to Darrin's 5.11.05 proforma_NIM Summary 26" xfId="13433"/>
    <cellStyle name="_Recon to Darrin's 5.11.05 proforma_NIM Summary 26 2" xfId="13434"/>
    <cellStyle name="_Recon to Darrin's 5.11.05 proforma_NIM Summary 26 2_Sheet3" xfId="13435"/>
    <cellStyle name="_Recon to Darrin's 5.11.05 proforma_NIM Summary 26_Sheet3" xfId="13436"/>
    <cellStyle name="_Recon to Darrin's 5.11.05 proforma_NIM Summary 27" xfId="13437"/>
    <cellStyle name="_Recon to Darrin's 5.11.05 proforma_NIM Summary 27 2" xfId="13438"/>
    <cellStyle name="_Recon to Darrin's 5.11.05 proforma_NIM Summary 27 2_Sheet3" xfId="13439"/>
    <cellStyle name="_Recon to Darrin's 5.11.05 proforma_NIM Summary 27_Sheet3" xfId="13440"/>
    <cellStyle name="_Recon to Darrin's 5.11.05 proforma_NIM Summary 28" xfId="13441"/>
    <cellStyle name="_Recon to Darrin's 5.11.05 proforma_NIM Summary 28 2" xfId="13442"/>
    <cellStyle name="_Recon to Darrin's 5.11.05 proforma_NIM Summary 28 2_Sheet3" xfId="13443"/>
    <cellStyle name="_Recon to Darrin's 5.11.05 proforma_NIM Summary 28_Sheet3" xfId="13444"/>
    <cellStyle name="_Recon to Darrin's 5.11.05 proforma_NIM Summary 29" xfId="13445"/>
    <cellStyle name="_Recon to Darrin's 5.11.05 proforma_NIM Summary 29 2" xfId="13446"/>
    <cellStyle name="_Recon to Darrin's 5.11.05 proforma_NIM Summary 29 2_Sheet3" xfId="13447"/>
    <cellStyle name="_Recon to Darrin's 5.11.05 proforma_NIM Summary 29_Sheet3" xfId="13448"/>
    <cellStyle name="_Recon to Darrin's 5.11.05 proforma_NIM Summary 3" xfId="13449"/>
    <cellStyle name="_Recon to Darrin's 5.11.05 proforma_NIM Summary 3 2" xfId="13450"/>
    <cellStyle name="_Recon to Darrin's 5.11.05 proforma_NIM Summary 3 2_Sheet3" xfId="13451"/>
    <cellStyle name="_Recon to Darrin's 5.11.05 proforma_NIM Summary 3_Sheet3" xfId="13452"/>
    <cellStyle name="_Recon to Darrin's 5.11.05 proforma_NIM Summary 30" xfId="13453"/>
    <cellStyle name="_Recon to Darrin's 5.11.05 proforma_NIM Summary 30 2" xfId="13454"/>
    <cellStyle name="_Recon to Darrin's 5.11.05 proforma_NIM Summary 30 2_Sheet3" xfId="13455"/>
    <cellStyle name="_Recon to Darrin's 5.11.05 proforma_NIM Summary 30_Sheet3" xfId="13456"/>
    <cellStyle name="_Recon to Darrin's 5.11.05 proforma_NIM Summary 31" xfId="13457"/>
    <cellStyle name="_Recon to Darrin's 5.11.05 proforma_NIM Summary 31 2" xfId="13458"/>
    <cellStyle name="_Recon to Darrin's 5.11.05 proforma_NIM Summary 31 2_Sheet3" xfId="13459"/>
    <cellStyle name="_Recon to Darrin's 5.11.05 proforma_NIM Summary 31_Sheet3" xfId="13460"/>
    <cellStyle name="_Recon to Darrin's 5.11.05 proforma_NIM Summary 32" xfId="13461"/>
    <cellStyle name="_Recon to Darrin's 5.11.05 proforma_NIM Summary 32 2" xfId="13462"/>
    <cellStyle name="_Recon to Darrin's 5.11.05 proforma_NIM Summary 32 2_Sheet3" xfId="13463"/>
    <cellStyle name="_Recon to Darrin's 5.11.05 proforma_NIM Summary 32_Sheet3" xfId="13464"/>
    <cellStyle name="_Recon to Darrin's 5.11.05 proforma_NIM Summary 33" xfId="13465"/>
    <cellStyle name="_Recon to Darrin's 5.11.05 proforma_NIM Summary 33 2" xfId="13466"/>
    <cellStyle name="_Recon to Darrin's 5.11.05 proforma_NIM Summary 33 2_Sheet3" xfId="13467"/>
    <cellStyle name="_Recon to Darrin's 5.11.05 proforma_NIM Summary 33_Sheet3" xfId="13468"/>
    <cellStyle name="_Recon to Darrin's 5.11.05 proforma_NIM Summary 34" xfId="13469"/>
    <cellStyle name="_Recon to Darrin's 5.11.05 proforma_NIM Summary 34 2" xfId="13470"/>
    <cellStyle name="_Recon to Darrin's 5.11.05 proforma_NIM Summary 34 2_Sheet3" xfId="13471"/>
    <cellStyle name="_Recon to Darrin's 5.11.05 proforma_NIM Summary 34_Sheet3" xfId="13472"/>
    <cellStyle name="_Recon to Darrin's 5.11.05 proforma_NIM Summary 35" xfId="13473"/>
    <cellStyle name="_Recon to Darrin's 5.11.05 proforma_NIM Summary 35 2" xfId="13474"/>
    <cellStyle name="_Recon to Darrin's 5.11.05 proforma_NIM Summary 35 2_Sheet3" xfId="13475"/>
    <cellStyle name="_Recon to Darrin's 5.11.05 proforma_NIM Summary 35_Sheet3" xfId="13476"/>
    <cellStyle name="_Recon to Darrin's 5.11.05 proforma_NIM Summary 36" xfId="13477"/>
    <cellStyle name="_Recon to Darrin's 5.11.05 proforma_NIM Summary 36 2" xfId="13478"/>
    <cellStyle name="_Recon to Darrin's 5.11.05 proforma_NIM Summary 36 2_Sheet3" xfId="13479"/>
    <cellStyle name="_Recon to Darrin's 5.11.05 proforma_NIM Summary 36_Sheet3" xfId="13480"/>
    <cellStyle name="_Recon to Darrin's 5.11.05 proforma_NIM Summary 37" xfId="13481"/>
    <cellStyle name="_Recon to Darrin's 5.11.05 proforma_NIM Summary 37 2" xfId="13482"/>
    <cellStyle name="_Recon to Darrin's 5.11.05 proforma_NIM Summary 37 2_Sheet3" xfId="13483"/>
    <cellStyle name="_Recon to Darrin's 5.11.05 proforma_NIM Summary 37_Sheet3" xfId="13484"/>
    <cellStyle name="_Recon to Darrin's 5.11.05 proforma_NIM Summary 38" xfId="13485"/>
    <cellStyle name="_Recon to Darrin's 5.11.05 proforma_NIM Summary 38 2" xfId="13486"/>
    <cellStyle name="_Recon to Darrin's 5.11.05 proforma_NIM Summary 38 2_Sheet3" xfId="13487"/>
    <cellStyle name="_Recon to Darrin's 5.11.05 proforma_NIM Summary 38_Sheet3" xfId="13488"/>
    <cellStyle name="_Recon to Darrin's 5.11.05 proforma_NIM Summary 39" xfId="13489"/>
    <cellStyle name="_Recon to Darrin's 5.11.05 proforma_NIM Summary 39 2" xfId="13490"/>
    <cellStyle name="_Recon to Darrin's 5.11.05 proforma_NIM Summary 39 2_Sheet3" xfId="13491"/>
    <cellStyle name="_Recon to Darrin's 5.11.05 proforma_NIM Summary 39_Sheet3" xfId="13492"/>
    <cellStyle name="_Recon to Darrin's 5.11.05 proforma_NIM Summary 4" xfId="13493"/>
    <cellStyle name="_Recon to Darrin's 5.11.05 proforma_NIM Summary 4 2" xfId="13494"/>
    <cellStyle name="_Recon to Darrin's 5.11.05 proforma_NIM Summary 4 2_Sheet3" xfId="13495"/>
    <cellStyle name="_Recon to Darrin's 5.11.05 proforma_NIM Summary 4_Sheet3" xfId="13496"/>
    <cellStyle name="_Recon to Darrin's 5.11.05 proforma_NIM Summary 40" xfId="13497"/>
    <cellStyle name="_Recon to Darrin's 5.11.05 proforma_NIM Summary 40 2" xfId="13498"/>
    <cellStyle name="_Recon to Darrin's 5.11.05 proforma_NIM Summary 40 2_Sheet3" xfId="13499"/>
    <cellStyle name="_Recon to Darrin's 5.11.05 proforma_NIM Summary 40_Sheet3" xfId="13500"/>
    <cellStyle name="_Recon to Darrin's 5.11.05 proforma_NIM Summary 41" xfId="13501"/>
    <cellStyle name="_Recon to Darrin's 5.11.05 proforma_NIM Summary 41 2" xfId="13502"/>
    <cellStyle name="_Recon to Darrin's 5.11.05 proforma_NIM Summary 41 2_Sheet3" xfId="13503"/>
    <cellStyle name="_Recon to Darrin's 5.11.05 proforma_NIM Summary 41_Sheet3" xfId="13504"/>
    <cellStyle name="_Recon to Darrin's 5.11.05 proforma_NIM Summary 42" xfId="13505"/>
    <cellStyle name="_Recon to Darrin's 5.11.05 proforma_NIM Summary 42 2" xfId="13506"/>
    <cellStyle name="_Recon to Darrin's 5.11.05 proforma_NIM Summary 42 2_Sheet3" xfId="13507"/>
    <cellStyle name="_Recon to Darrin's 5.11.05 proforma_NIM Summary 42_Sheet3" xfId="13508"/>
    <cellStyle name="_Recon to Darrin's 5.11.05 proforma_NIM Summary 43" xfId="13509"/>
    <cellStyle name="_Recon to Darrin's 5.11.05 proforma_NIM Summary 43 2" xfId="13510"/>
    <cellStyle name="_Recon to Darrin's 5.11.05 proforma_NIM Summary 43 2_Sheet3" xfId="13511"/>
    <cellStyle name="_Recon to Darrin's 5.11.05 proforma_NIM Summary 43_Sheet3" xfId="13512"/>
    <cellStyle name="_Recon to Darrin's 5.11.05 proforma_NIM Summary 44" xfId="13513"/>
    <cellStyle name="_Recon to Darrin's 5.11.05 proforma_NIM Summary 44 2" xfId="13514"/>
    <cellStyle name="_Recon to Darrin's 5.11.05 proforma_NIM Summary 44 2_Sheet3" xfId="13515"/>
    <cellStyle name="_Recon to Darrin's 5.11.05 proforma_NIM Summary 44_Sheet3" xfId="13516"/>
    <cellStyle name="_Recon to Darrin's 5.11.05 proforma_NIM Summary 45" xfId="13517"/>
    <cellStyle name="_Recon to Darrin's 5.11.05 proforma_NIM Summary 45 2" xfId="13518"/>
    <cellStyle name="_Recon to Darrin's 5.11.05 proforma_NIM Summary 45 2_Sheet3" xfId="13519"/>
    <cellStyle name="_Recon to Darrin's 5.11.05 proforma_NIM Summary 45_Sheet3" xfId="13520"/>
    <cellStyle name="_Recon to Darrin's 5.11.05 proforma_NIM Summary 46" xfId="13521"/>
    <cellStyle name="_Recon to Darrin's 5.11.05 proforma_NIM Summary 46 2" xfId="13522"/>
    <cellStyle name="_Recon to Darrin's 5.11.05 proforma_NIM Summary 46 2_Sheet3" xfId="13523"/>
    <cellStyle name="_Recon to Darrin's 5.11.05 proforma_NIM Summary 46_Sheet3" xfId="13524"/>
    <cellStyle name="_Recon to Darrin's 5.11.05 proforma_NIM Summary 47" xfId="13525"/>
    <cellStyle name="_Recon to Darrin's 5.11.05 proforma_NIM Summary 47 2" xfId="13526"/>
    <cellStyle name="_Recon to Darrin's 5.11.05 proforma_NIM Summary 47 2_Sheet3" xfId="13527"/>
    <cellStyle name="_Recon to Darrin's 5.11.05 proforma_NIM Summary 47_Sheet3" xfId="13528"/>
    <cellStyle name="_Recon to Darrin's 5.11.05 proforma_NIM Summary 48" xfId="13529"/>
    <cellStyle name="_Recon to Darrin's 5.11.05 proforma_NIM Summary 48_Sheet3" xfId="13530"/>
    <cellStyle name="_Recon to Darrin's 5.11.05 proforma_NIM Summary 49" xfId="13531"/>
    <cellStyle name="_Recon to Darrin's 5.11.05 proforma_NIM Summary 49_Sheet3" xfId="13532"/>
    <cellStyle name="_Recon to Darrin's 5.11.05 proforma_NIM Summary 5" xfId="13533"/>
    <cellStyle name="_Recon to Darrin's 5.11.05 proforma_NIM Summary 5 2" xfId="13534"/>
    <cellStyle name="_Recon to Darrin's 5.11.05 proforma_NIM Summary 5 2_Sheet3" xfId="13535"/>
    <cellStyle name="_Recon to Darrin's 5.11.05 proforma_NIM Summary 5_Sheet3" xfId="13536"/>
    <cellStyle name="_Recon to Darrin's 5.11.05 proforma_NIM Summary 50" xfId="13537"/>
    <cellStyle name="_Recon to Darrin's 5.11.05 proforma_NIM Summary 50_Sheet3" xfId="13538"/>
    <cellStyle name="_Recon to Darrin's 5.11.05 proforma_NIM Summary 51" xfId="13539"/>
    <cellStyle name="_Recon to Darrin's 5.11.05 proforma_NIM Summary 51_Sheet3" xfId="13540"/>
    <cellStyle name="_Recon to Darrin's 5.11.05 proforma_NIM Summary 52" xfId="13541"/>
    <cellStyle name="_Recon to Darrin's 5.11.05 proforma_NIM Summary 52_Sheet3" xfId="13542"/>
    <cellStyle name="_Recon to Darrin's 5.11.05 proforma_NIM Summary 6" xfId="13543"/>
    <cellStyle name="_Recon to Darrin's 5.11.05 proforma_NIM Summary 6 2" xfId="13544"/>
    <cellStyle name="_Recon to Darrin's 5.11.05 proforma_NIM Summary 6 2_Sheet3" xfId="13545"/>
    <cellStyle name="_Recon to Darrin's 5.11.05 proforma_NIM Summary 6_Sheet3" xfId="13546"/>
    <cellStyle name="_Recon to Darrin's 5.11.05 proforma_NIM Summary 7" xfId="13547"/>
    <cellStyle name="_Recon to Darrin's 5.11.05 proforma_NIM Summary 7 2" xfId="13548"/>
    <cellStyle name="_Recon to Darrin's 5.11.05 proforma_NIM Summary 7 2_Sheet3" xfId="13549"/>
    <cellStyle name="_Recon to Darrin's 5.11.05 proforma_NIM Summary 7_Sheet3" xfId="13550"/>
    <cellStyle name="_Recon to Darrin's 5.11.05 proforma_NIM Summary 8" xfId="13551"/>
    <cellStyle name="_Recon to Darrin's 5.11.05 proforma_NIM Summary 8 2" xfId="13552"/>
    <cellStyle name="_Recon to Darrin's 5.11.05 proforma_NIM Summary 8 2_Sheet3" xfId="13553"/>
    <cellStyle name="_Recon to Darrin's 5.11.05 proforma_NIM Summary 8_Sheet3" xfId="13554"/>
    <cellStyle name="_Recon to Darrin's 5.11.05 proforma_NIM Summary 9" xfId="13555"/>
    <cellStyle name="_Recon to Darrin's 5.11.05 proforma_NIM Summary 9 2" xfId="13556"/>
    <cellStyle name="_Recon to Darrin's 5.11.05 proforma_NIM Summary 9 2_Sheet3" xfId="13557"/>
    <cellStyle name="_Recon to Darrin's 5.11.05 proforma_NIM Summary 9_Sheet3" xfId="13558"/>
    <cellStyle name="_Recon to Darrin's 5.11.05 proforma_NIM Summary_DEM-WP(C) ENERG10C--ctn Mid-C_042010 2010GRC" xfId="13559"/>
    <cellStyle name="_Recon to Darrin's 5.11.05 proforma_NIM Summary_DEM-WP(C) ENERG10C--ctn Mid-C_042010 2010GRC 2" xfId="13560"/>
    <cellStyle name="_Recon to Darrin's 5.11.05 proforma_NIM Summary_DEM-WP(C) ENERG10C--ctn Mid-C_042010 2010GRC 2_Sheet3" xfId="13561"/>
    <cellStyle name="_Recon to Darrin's 5.11.05 proforma_NIM Summary_DEM-WP(C) ENERG10C--ctn Mid-C_042010 2010GRC_Sheet3" xfId="13562"/>
    <cellStyle name="_Recon to Darrin's 5.11.05 proforma_NIM Summary_Sheet3" xfId="13563"/>
    <cellStyle name="_Recon to Darrin's 5.11.05 proforma_NIM+O&amp;M" xfId="13564"/>
    <cellStyle name="_Recon to Darrin's 5.11.05 proforma_NIM+O&amp;M 2" xfId="13565"/>
    <cellStyle name="_Recon to Darrin's 5.11.05 proforma_NIM+O&amp;M 2 2" xfId="13566"/>
    <cellStyle name="_Recon to Darrin's 5.11.05 proforma_NIM+O&amp;M 2 2_Sheet3" xfId="13567"/>
    <cellStyle name="_Recon to Darrin's 5.11.05 proforma_NIM+O&amp;M 2_Sheet3" xfId="13568"/>
    <cellStyle name="_Recon to Darrin's 5.11.05 proforma_NIM+O&amp;M 3" xfId="13569"/>
    <cellStyle name="_Recon to Darrin's 5.11.05 proforma_NIM+O&amp;M 3_Sheet3" xfId="13570"/>
    <cellStyle name="_Recon to Darrin's 5.11.05 proforma_NIM+O&amp;M Monthly" xfId="13571"/>
    <cellStyle name="_Recon to Darrin's 5.11.05 proforma_NIM+O&amp;M Monthly 2" xfId="13572"/>
    <cellStyle name="_Recon to Darrin's 5.11.05 proforma_NIM+O&amp;M Monthly 2 2" xfId="13573"/>
    <cellStyle name="_Recon to Darrin's 5.11.05 proforma_NIM+O&amp;M Monthly 2 2_Sheet3" xfId="13574"/>
    <cellStyle name="_Recon to Darrin's 5.11.05 proforma_NIM+O&amp;M Monthly 2_Sheet3" xfId="13575"/>
    <cellStyle name="_Recon to Darrin's 5.11.05 proforma_NIM+O&amp;M Monthly 3" xfId="13576"/>
    <cellStyle name="_Recon to Darrin's 5.11.05 proforma_NIM+O&amp;M Monthly 3_Sheet3" xfId="13577"/>
    <cellStyle name="_Recon to Darrin's 5.11.05 proforma_NIM+O&amp;M Monthly_Sheet3" xfId="13578"/>
    <cellStyle name="_Recon to Darrin's 5.11.05 proforma_NIM+O&amp;M_Sheet3" xfId="13579"/>
    <cellStyle name="_Recon to Darrin's 5.11.05 proforma_PCA 10 -  Exhibit D Dec 2011" xfId="13580"/>
    <cellStyle name="_Recon to Darrin's 5.11.05 proforma_PCA 10 -  Exhibit D Dec 2011 2" xfId="13581"/>
    <cellStyle name="_Recon to Darrin's 5.11.05 proforma_PCA 10 -  Exhibit D Dec 2011 2_Sheet3" xfId="13582"/>
    <cellStyle name="_Recon to Darrin's 5.11.05 proforma_PCA 10 -  Exhibit D Dec 2011_Sheet3" xfId="13583"/>
    <cellStyle name="_Recon to Darrin's 5.11.05 proforma_PCA 10 -  Exhibit D from A Kellogg Jan 2011" xfId="13584"/>
    <cellStyle name="_Recon to Darrin's 5.11.05 proforma_PCA 10 -  Exhibit D from A Kellogg Jan 2011 2" xfId="13585"/>
    <cellStyle name="_Recon to Darrin's 5.11.05 proforma_PCA 10 -  Exhibit D from A Kellogg Jan 2011 2_Sheet3" xfId="13586"/>
    <cellStyle name="_Recon to Darrin's 5.11.05 proforma_PCA 10 -  Exhibit D from A Kellogg Jan 2011_Sheet3" xfId="13587"/>
    <cellStyle name="_Recon to Darrin's 5.11.05 proforma_PCA 10 -  Exhibit D from A Kellogg July 2011" xfId="13588"/>
    <cellStyle name="_Recon to Darrin's 5.11.05 proforma_PCA 10 -  Exhibit D from A Kellogg July 2011 2" xfId="13589"/>
    <cellStyle name="_Recon to Darrin's 5.11.05 proforma_PCA 10 -  Exhibit D from A Kellogg July 2011 2_Sheet3" xfId="13590"/>
    <cellStyle name="_Recon to Darrin's 5.11.05 proforma_PCA 10 -  Exhibit D from A Kellogg July 2011_Sheet3" xfId="13591"/>
    <cellStyle name="_Recon to Darrin's 5.11.05 proforma_PCA 10 -  Exhibit D from S Free Rcv'd 12-11" xfId="13592"/>
    <cellStyle name="_Recon to Darrin's 5.11.05 proforma_PCA 10 -  Exhibit D from S Free Rcv'd 12-11 2" xfId="13593"/>
    <cellStyle name="_Recon to Darrin's 5.11.05 proforma_PCA 10 -  Exhibit D from S Free Rcv'd 12-11 2_Sheet3" xfId="13594"/>
    <cellStyle name="_Recon to Darrin's 5.11.05 proforma_PCA 10 -  Exhibit D from S Free Rcv'd 12-11_Sheet3" xfId="13595"/>
    <cellStyle name="_Recon to Darrin's 5.11.05 proforma_PCA 11 -  Exhibit D Jan 2012 fr A Kellogg" xfId="13596"/>
    <cellStyle name="_Recon to Darrin's 5.11.05 proforma_PCA 11 -  Exhibit D Jan 2012 fr A Kellogg 2" xfId="13597"/>
    <cellStyle name="_Recon to Darrin's 5.11.05 proforma_PCA 11 -  Exhibit D Jan 2012 fr A Kellogg 2_Sheet3" xfId="13598"/>
    <cellStyle name="_Recon to Darrin's 5.11.05 proforma_PCA 11 -  Exhibit D Jan 2012 fr A Kellogg_Sheet3" xfId="13599"/>
    <cellStyle name="_Recon to Darrin's 5.11.05 proforma_PCA 11 -  Exhibit D Jan 2012 WF" xfId="13600"/>
    <cellStyle name="_Recon to Darrin's 5.11.05 proforma_PCA 11 -  Exhibit D Jan 2012 WF 2" xfId="13601"/>
    <cellStyle name="_Recon to Darrin's 5.11.05 proforma_PCA 11 -  Exhibit D Jan 2012 WF 2_Sheet3" xfId="13602"/>
    <cellStyle name="_Recon to Darrin's 5.11.05 proforma_PCA 11 -  Exhibit D Jan 2012 WF_Sheet3" xfId="13603"/>
    <cellStyle name="_Recon to Darrin's 5.11.05 proforma_PCA 7 - Exhibit D update 11_30_08 (2)" xfId="13604"/>
    <cellStyle name="_Recon to Darrin's 5.11.05 proforma_PCA 7 - Exhibit D update 11_30_08 (2) 2" xfId="13605"/>
    <cellStyle name="_Recon to Darrin's 5.11.05 proforma_PCA 7 - Exhibit D update 11_30_08 (2) 2 2" xfId="13606"/>
    <cellStyle name="_Recon to Darrin's 5.11.05 proforma_PCA 7 - Exhibit D update 11_30_08 (2) 2 2 2" xfId="13607"/>
    <cellStyle name="_Recon to Darrin's 5.11.05 proforma_PCA 7 - Exhibit D update 11_30_08 (2) 2 2 2_Sheet3" xfId="13608"/>
    <cellStyle name="_Recon to Darrin's 5.11.05 proforma_PCA 7 - Exhibit D update 11_30_08 (2) 2 2_Sheet3" xfId="13609"/>
    <cellStyle name="_Recon to Darrin's 5.11.05 proforma_PCA 7 - Exhibit D update 11_30_08 (2) 2 3" xfId="13610"/>
    <cellStyle name="_Recon to Darrin's 5.11.05 proforma_PCA 7 - Exhibit D update 11_30_08 (2) 2 3_Sheet3" xfId="13611"/>
    <cellStyle name="_Recon to Darrin's 5.11.05 proforma_PCA 7 - Exhibit D update 11_30_08 (2) 2_Sheet3" xfId="13612"/>
    <cellStyle name="_Recon to Darrin's 5.11.05 proforma_PCA 7 - Exhibit D update 11_30_08 (2) 3" xfId="13613"/>
    <cellStyle name="_Recon to Darrin's 5.11.05 proforma_PCA 7 - Exhibit D update 11_30_08 (2) 3 2" xfId="13614"/>
    <cellStyle name="_Recon to Darrin's 5.11.05 proforma_PCA 7 - Exhibit D update 11_30_08 (2) 3 2_Sheet3" xfId="13615"/>
    <cellStyle name="_Recon to Darrin's 5.11.05 proforma_PCA 7 - Exhibit D update 11_30_08 (2) 3_Sheet3" xfId="13616"/>
    <cellStyle name="_Recon to Darrin's 5.11.05 proforma_PCA 7 - Exhibit D update 11_30_08 (2) 4" xfId="13617"/>
    <cellStyle name="_Recon to Darrin's 5.11.05 proforma_PCA 7 - Exhibit D update 11_30_08 (2) 4 2" xfId="13618"/>
    <cellStyle name="_Recon to Darrin's 5.11.05 proforma_PCA 7 - Exhibit D update 11_30_08 (2) 4 2_Sheet3" xfId="13619"/>
    <cellStyle name="_Recon to Darrin's 5.11.05 proforma_PCA 7 - Exhibit D update 11_30_08 (2) 4_Sheet3" xfId="13620"/>
    <cellStyle name="_Recon to Darrin's 5.11.05 proforma_PCA 7 - Exhibit D update 11_30_08 (2) 5" xfId="13621"/>
    <cellStyle name="_Recon to Darrin's 5.11.05 proforma_PCA 7 - Exhibit D update 11_30_08 (2) 5_Sheet3" xfId="13622"/>
    <cellStyle name="_Recon to Darrin's 5.11.05 proforma_PCA 7 - Exhibit D update 11_30_08 (2)_DEM-WP(C) ENERG10C--ctn Mid-C_042010 2010GRC" xfId="13623"/>
    <cellStyle name="_Recon to Darrin's 5.11.05 proforma_PCA 7 - Exhibit D update 11_30_08 (2)_DEM-WP(C) ENERG10C--ctn Mid-C_042010 2010GRC 2" xfId="13624"/>
    <cellStyle name="_Recon to Darrin's 5.11.05 proforma_PCA 7 - Exhibit D update 11_30_08 (2)_DEM-WP(C) ENERG10C--ctn Mid-C_042010 2010GRC 2_Sheet3" xfId="13625"/>
    <cellStyle name="_Recon to Darrin's 5.11.05 proforma_PCA 7 - Exhibit D update 11_30_08 (2)_DEM-WP(C) ENERG10C--ctn Mid-C_042010 2010GRC_Sheet3" xfId="13626"/>
    <cellStyle name="_Recon to Darrin's 5.11.05 proforma_PCA 7 - Exhibit D update 11_30_08 (2)_NIM Summary" xfId="13627"/>
    <cellStyle name="_Recon to Darrin's 5.11.05 proforma_PCA 7 - Exhibit D update 11_30_08 (2)_NIM Summary 2" xfId="13628"/>
    <cellStyle name="_Recon to Darrin's 5.11.05 proforma_PCA 7 - Exhibit D update 11_30_08 (2)_NIM Summary 2 2" xfId="13629"/>
    <cellStyle name="_Recon to Darrin's 5.11.05 proforma_PCA 7 - Exhibit D update 11_30_08 (2)_NIM Summary 2 2_Sheet3" xfId="13630"/>
    <cellStyle name="_Recon to Darrin's 5.11.05 proforma_PCA 7 - Exhibit D update 11_30_08 (2)_NIM Summary 2_Sheet3" xfId="13631"/>
    <cellStyle name="_Recon to Darrin's 5.11.05 proforma_PCA 7 - Exhibit D update 11_30_08 (2)_NIM Summary 3" xfId="13632"/>
    <cellStyle name="_Recon to Darrin's 5.11.05 proforma_PCA 7 - Exhibit D update 11_30_08 (2)_NIM Summary 3 2" xfId="13633"/>
    <cellStyle name="_Recon to Darrin's 5.11.05 proforma_PCA 7 - Exhibit D update 11_30_08 (2)_NIM Summary 3 2_Sheet3" xfId="13634"/>
    <cellStyle name="_Recon to Darrin's 5.11.05 proforma_PCA 7 - Exhibit D update 11_30_08 (2)_NIM Summary 3_Sheet3" xfId="13635"/>
    <cellStyle name="_Recon to Darrin's 5.11.05 proforma_PCA 7 - Exhibit D update 11_30_08 (2)_NIM Summary 4" xfId="13636"/>
    <cellStyle name="_Recon to Darrin's 5.11.05 proforma_PCA 7 - Exhibit D update 11_30_08 (2)_NIM Summary 4_Sheet3" xfId="13637"/>
    <cellStyle name="_Recon to Darrin's 5.11.05 proforma_PCA 7 - Exhibit D update 11_30_08 (2)_NIM Summary_DEM-WP(C) ENERG10C--ctn Mid-C_042010 2010GRC" xfId="13638"/>
    <cellStyle name="_Recon to Darrin's 5.11.05 proforma_PCA 7 - Exhibit D update 11_30_08 (2)_NIM Summary_DEM-WP(C) ENERG10C--ctn Mid-C_042010 2010GRC 2" xfId="13639"/>
    <cellStyle name="_Recon to Darrin's 5.11.05 proforma_PCA 7 - Exhibit D update 11_30_08 (2)_NIM Summary_DEM-WP(C) ENERG10C--ctn Mid-C_042010 2010GRC 2_Sheet3" xfId="13640"/>
    <cellStyle name="_Recon to Darrin's 5.11.05 proforma_PCA 7 - Exhibit D update 11_30_08 (2)_NIM Summary_DEM-WP(C) ENERG10C--ctn Mid-C_042010 2010GRC_Sheet3" xfId="13641"/>
    <cellStyle name="_Recon to Darrin's 5.11.05 proforma_PCA 7 - Exhibit D update 11_30_08 (2)_NIM Summary_Sheet3" xfId="13642"/>
    <cellStyle name="_Recon to Darrin's 5.11.05 proforma_PCA 7 - Exhibit D update 11_30_08 (2)_Sheet3" xfId="13643"/>
    <cellStyle name="_Recon to Darrin's 5.11.05 proforma_PCA 8 - Exhibit D update 12_31_09" xfId="13644"/>
    <cellStyle name="_Recon to Darrin's 5.11.05 proforma_PCA 8 - Exhibit D update 12_31_09 2" xfId="13645"/>
    <cellStyle name="_Recon to Darrin's 5.11.05 proforma_PCA 8 - Exhibit D update 12_31_09 2 2" xfId="13646"/>
    <cellStyle name="_Recon to Darrin's 5.11.05 proforma_PCA 8 - Exhibit D update 12_31_09 2 2_Sheet3" xfId="13647"/>
    <cellStyle name="_Recon to Darrin's 5.11.05 proforma_PCA 8 - Exhibit D update 12_31_09 2_Sheet3" xfId="13648"/>
    <cellStyle name="_Recon to Darrin's 5.11.05 proforma_PCA 8 - Exhibit D update 12_31_09 3" xfId="13649"/>
    <cellStyle name="_Recon to Darrin's 5.11.05 proforma_PCA 8 - Exhibit D update 12_31_09 3_Sheet3" xfId="13650"/>
    <cellStyle name="_Recon to Darrin's 5.11.05 proforma_PCA 8 - Exhibit D update 12_31_09_Sheet3" xfId="13651"/>
    <cellStyle name="_Recon to Darrin's 5.11.05 proforma_PCA 9 -  Exhibit D April 2010" xfId="13652"/>
    <cellStyle name="_Recon to Darrin's 5.11.05 proforma_PCA 9 -  Exhibit D April 2010 (3)" xfId="13653"/>
    <cellStyle name="_Recon to Darrin's 5.11.05 proforma_PCA 9 -  Exhibit D April 2010 (3) 2" xfId="13654"/>
    <cellStyle name="_Recon to Darrin's 5.11.05 proforma_PCA 9 -  Exhibit D April 2010 (3) 2 2" xfId="13655"/>
    <cellStyle name="_Recon to Darrin's 5.11.05 proforma_PCA 9 -  Exhibit D April 2010 (3) 2 2_Sheet3" xfId="13656"/>
    <cellStyle name="_Recon to Darrin's 5.11.05 proforma_PCA 9 -  Exhibit D April 2010 (3) 2_Sheet3" xfId="13657"/>
    <cellStyle name="_Recon to Darrin's 5.11.05 proforma_PCA 9 -  Exhibit D April 2010 (3) 3" xfId="13658"/>
    <cellStyle name="_Recon to Darrin's 5.11.05 proforma_PCA 9 -  Exhibit D April 2010 (3) 3 2" xfId="13659"/>
    <cellStyle name="_Recon to Darrin's 5.11.05 proforma_PCA 9 -  Exhibit D April 2010 (3) 3 2_Sheet3" xfId="13660"/>
    <cellStyle name="_Recon to Darrin's 5.11.05 proforma_PCA 9 -  Exhibit D April 2010 (3) 3_Sheet3" xfId="13661"/>
    <cellStyle name="_Recon to Darrin's 5.11.05 proforma_PCA 9 -  Exhibit D April 2010 (3) 4" xfId="13662"/>
    <cellStyle name="_Recon to Darrin's 5.11.05 proforma_PCA 9 -  Exhibit D April 2010 (3) 4_Sheet3" xfId="13663"/>
    <cellStyle name="_Recon to Darrin's 5.11.05 proforma_PCA 9 -  Exhibit D April 2010 (3)_DEM-WP(C) ENERG10C--ctn Mid-C_042010 2010GRC" xfId="13664"/>
    <cellStyle name="_Recon to Darrin's 5.11.05 proforma_PCA 9 -  Exhibit D April 2010 (3)_DEM-WP(C) ENERG10C--ctn Mid-C_042010 2010GRC 2" xfId="13665"/>
    <cellStyle name="_Recon to Darrin's 5.11.05 proforma_PCA 9 -  Exhibit D April 2010 (3)_DEM-WP(C) ENERG10C--ctn Mid-C_042010 2010GRC 2_Sheet3" xfId="13666"/>
    <cellStyle name="_Recon to Darrin's 5.11.05 proforma_PCA 9 -  Exhibit D April 2010 (3)_DEM-WP(C) ENERG10C--ctn Mid-C_042010 2010GRC_Sheet3" xfId="13667"/>
    <cellStyle name="_Recon to Darrin's 5.11.05 proforma_PCA 9 -  Exhibit D April 2010 (3)_Sheet3" xfId="13668"/>
    <cellStyle name="_Recon to Darrin's 5.11.05 proforma_PCA 9 -  Exhibit D April 2010 2" xfId="13669"/>
    <cellStyle name="_Recon to Darrin's 5.11.05 proforma_PCA 9 -  Exhibit D April 2010 2 2" xfId="13670"/>
    <cellStyle name="_Recon to Darrin's 5.11.05 proforma_PCA 9 -  Exhibit D April 2010 2 2_Sheet3" xfId="13671"/>
    <cellStyle name="_Recon to Darrin's 5.11.05 proforma_PCA 9 -  Exhibit D April 2010 2_Sheet3" xfId="13672"/>
    <cellStyle name="_Recon to Darrin's 5.11.05 proforma_PCA 9 -  Exhibit D April 2010 3" xfId="13673"/>
    <cellStyle name="_Recon to Darrin's 5.11.05 proforma_PCA 9 -  Exhibit D April 2010 3 2" xfId="13674"/>
    <cellStyle name="_Recon to Darrin's 5.11.05 proforma_PCA 9 -  Exhibit D April 2010 3 2_Sheet3" xfId="13675"/>
    <cellStyle name="_Recon to Darrin's 5.11.05 proforma_PCA 9 -  Exhibit D April 2010 3_Sheet3" xfId="13676"/>
    <cellStyle name="_Recon to Darrin's 5.11.05 proforma_PCA 9 -  Exhibit D April 2010 4" xfId="13677"/>
    <cellStyle name="_Recon to Darrin's 5.11.05 proforma_PCA 9 -  Exhibit D April 2010 4 2" xfId="13678"/>
    <cellStyle name="_Recon to Darrin's 5.11.05 proforma_PCA 9 -  Exhibit D April 2010 4 2_Sheet3" xfId="13679"/>
    <cellStyle name="_Recon to Darrin's 5.11.05 proforma_PCA 9 -  Exhibit D April 2010 4_Sheet3" xfId="13680"/>
    <cellStyle name="_Recon to Darrin's 5.11.05 proforma_PCA 9 -  Exhibit D April 2010 5" xfId="13681"/>
    <cellStyle name="_Recon to Darrin's 5.11.05 proforma_PCA 9 -  Exhibit D April 2010 5 2" xfId="13682"/>
    <cellStyle name="_Recon to Darrin's 5.11.05 proforma_PCA 9 -  Exhibit D April 2010 5 2_Sheet3" xfId="13683"/>
    <cellStyle name="_Recon to Darrin's 5.11.05 proforma_PCA 9 -  Exhibit D April 2010 5_Sheet3" xfId="13684"/>
    <cellStyle name="_Recon to Darrin's 5.11.05 proforma_PCA 9 -  Exhibit D April 2010 6" xfId="13685"/>
    <cellStyle name="_Recon to Darrin's 5.11.05 proforma_PCA 9 -  Exhibit D April 2010 6 2" xfId="13686"/>
    <cellStyle name="_Recon to Darrin's 5.11.05 proforma_PCA 9 -  Exhibit D April 2010 6 2_Sheet3" xfId="13687"/>
    <cellStyle name="_Recon to Darrin's 5.11.05 proforma_PCA 9 -  Exhibit D April 2010 6_Sheet3" xfId="13688"/>
    <cellStyle name="_Recon to Darrin's 5.11.05 proforma_PCA 9 -  Exhibit D April 2010 7" xfId="13689"/>
    <cellStyle name="_Recon to Darrin's 5.11.05 proforma_PCA 9 -  Exhibit D April 2010 7_Sheet3" xfId="13690"/>
    <cellStyle name="_Recon to Darrin's 5.11.05 proforma_PCA 9 -  Exhibit D April 2010_Sheet3" xfId="13691"/>
    <cellStyle name="_Recon to Darrin's 5.11.05 proforma_PCA 9 -  Exhibit D Feb 2010" xfId="13692"/>
    <cellStyle name="_Recon to Darrin's 5.11.05 proforma_PCA 9 -  Exhibit D Feb 2010 2" xfId="13693"/>
    <cellStyle name="_Recon to Darrin's 5.11.05 proforma_PCA 9 -  Exhibit D Feb 2010 2 2" xfId="13694"/>
    <cellStyle name="_Recon to Darrin's 5.11.05 proforma_PCA 9 -  Exhibit D Feb 2010 2 2_Sheet3" xfId="13695"/>
    <cellStyle name="_Recon to Darrin's 5.11.05 proforma_PCA 9 -  Exhibit D Feb 2010 2_Sheet3" xfId="13696"/>
    <cellStyle name="_Recon to Darrin's 5.11.05 proforma_PCA 9 -  Exhibit D Feb 2010 3" xfId="13697"/>
    <cellStyle name="_Recon to Darrin's 5.11.05 proforma_PCA 9 -  Exhibit D Feb 2010 3_Sheet3" xfId="13698"/>
    <cellStyle name="_Recon to Darrin's 5.11.05 proforma_PCA 9 -  Exhibit D Feb 2010 v2" xfId="13699"/>
    <cellStyle name="_Recon to Darrin's 5.11.05 proforma_PCA 9 -  Exhibit D Feb 2010 v2 2" xfId="13700"/>
    <cellStyle name="_Recon to Darrin's 5.11.05 proforma_PCA 9 -  Exhibit D Feb 2010 v2 2 2" xfId="13701"/>
    <cellStyle name="_Recon to Darrin's 5.11.05 proforma_PCA 9 -  Exhibit D Feb 2010 v2 2 2_Sheet3" xfId="13702"/>
    <cellStyle name="_Recon to Darrin's 5.11.05 proforma_PCA 9 -  Exhibit D Feb 2010 v2 2_Sheet3" xfId="13703"/>
    <cellStyle name="_Recon to Darrin's 5.11.05 proforma_PCA 9 -  Exhibit D Feb 2010 v2 3" xfId="13704"/>
    <cellStyle name="_Recon to Darrin's 5.11.05 proforma_PCA 9 -  Exhibit D Feb 2010 v2 3_Sheet3" xfId="13705"/>
    <cellStyle name="_Recon to Darrin's 5.11.05 proforma_PCA 9 -  Exhibit D Feb 2010 v2_Sheet3" xfId="13706"/>
    <cellStyle name="_Recon to Darrin's 5.11.05 proforma_PCA 9 -  Exhibit D Feb 2010 WF" xfId="13707"/>
    <cellStyle name="_Recon to Darrin's 5.11.05 proforma_PCA 9 -  Exhibit D Feb 2010 WF 2" xfId="13708"/>
    <cellStyle name="_Recon to Darrin's 5.11.05 proforma_PCA 9 -  Exhibit D Feb 2010 WF 2 2" xfId="13709"/>
    <cellStyle name="_Recon to Darrin's 5.11.05 proforma_PCA 9 -  Exhibit D Feb 2010 WF 2 2_Sheet3" xfId="13710"/>
    <cellStyle name="_Recon to Darrin's 5.11.05 proforma_PCA 9 -  Exhibit D Feb 2010 WF 2_Sheet3" xfId="13711"/>
    <cellStyle name="_Recon to Darrin's 5.11.05 proforma_PCA 9 -  Exhibit D Feb 2010 WF 3" xfId="13712"/>
    <cellStyle name="_Recon to Darrin's 5.11.05 proforma_PCA 9 -  Exhibit D Feb 2010 WF 3_Sheet3" xfId="13713"/>
    <cellStyle name="_Recon to Darrin's 5.11.05 proforma_PCA 9 -  Exhibit D Feb 2010 WF_Sheet3" xfId="13714"/>
    <cellStyle name="_Recon to Darrin's 5.11.05 proforma_PCA 9 -  Exhibit D Feb 2010_Sheet3" xfId="13715"/>
    <cellStyle name="_Recon to Darrin's 5.11.05 proforma_PCA 9 -  Exhibit D Jan 2010" xfId="13716"/>
    <cellStyle name="_Recon to Darrin's 5.11.05 proforma_PCA 9 -  Exhibit D Jan 2010 2" xfId="13717"/>
    <cellStyle name="_Recon to Darrin's 5.11.05 proforma_PCA 9 -  Exhibit D Jan 2010 2 2" xfId="13718"/>
    <cellStyle name="_Recon to Darrin's 5.11.05 proforma_PCA 9 -  Exhibit D Jan 2010 2 2_Sheet3" xfId="13719"/>
    <cellStyle name="_Recon to Darrin's 5.11.05 proforma_PCA 9 -  Exhibit D Jan 2010 2_Sheet3" xfId="13720"/>
    <cellStyle name="_Recon to Darrin's 5.11.05 proforma_PCA 9 -  Exhibit D Jan 2010 3" xfId="13721"/>
    <cellStyle name="_Recon to Darrin's 5.11.05 proforma_PCA 9 -  Exhibit D Jan 2010 3_Sheet3" xfId="13722"/>
    <cellStyle name="_Recon to Darrin's 5.11.05 proforma_PCA 9 -  Exhibit D Jan 2010_Sheet3" xfId="13723"/>
    <cellStyle name="_Recon to Darrin's 5.11.05 proforma_PCA 9 -  Exhibit D March 2010 (2)" xfId="13724"/>
    <cellStyle name="_Recon to Darrin's 5.11.05 proforma_PCA 9 -  Exhibit D March 2010 (2) 2" xfId="13725"/>
    <cellStyle name="_Recon to Darrin's 5.11.05 proforma_PCA 9 -  Exhibit D March 2010 (2) 2 2" xfId="13726"/>
    <cellStyle name="_Recon to Darrin's 5.11.05 proforma_PCA 9 -  Exhibit D March 2010 (2) 2 2_Sheet3" xfId="13727"/>
    <cellStyle name="_Recon to Darrin's 5.11.05 proforma_PCA 9 -  Exhibit D March 2010 (2) 2_Sheet3" xfId="13728"/>
    <cellStyle name="_Recon to Darrin's 5.11.05 proforma_PCA 9 -  Exhibit D March 2010 (2) 3" xfId="13729"/>
    <cellStyle name="_Recon to Darrin's 5.11.05 proforma_PCA 9 -  Exhibit D March 2010 (2) 3_Sheet3" xfId="13730"/>
    <cellStyle name="_Recon to Darrin's 5.11.05 proforma_PCA 9 -  Exhibit D March 2010 (2)_Sheet3" xfId="13731"/>
    <cellStyle name="_Recon to Darrin's 5.11.05 proforma_PCA 9 -  Exhibit D Nov 2010" xfId="13732"/>
    <cellStyle name="_Recon to Darrin's 5.11.05 proforma_PCA 9 -  Exhibit D Nov 2010 2" xfId="13733"/>
    <cellStyle name="_Recon to Darrin's 5.11.05 proforma_PCA 9 -  Exhibit D Nov 2010 2 2" xfId="13734"/>
    <cellStyle name="_Recon to Darrin's 5.11.05 proforma_PCA 9 -  Exhibit D Nov 2010 2 2_Sheet3" xfId="13735"/>
    <cellStyle name="_Recon to Darrin's 5.11.05 proforma_PCA 9 -  Exhibit D Nov 2010 2_Sheet3" xfId="13736"/>
    <cellStyle name="_Recon to Darrin's 5.11.05 proforma_PCA 9 -  Exhibit D Nov 2010 3" xfId="13737"/>
    <cellStyle name="_Recon to Darrin's 5.11.05 proforma_PCA 9 -  Exhibit D Nov 2010 3_Sheet3" xfId="13738"/>
    <cellStyle name="_Recon to Darrin's 5.11.05 proforma_PCA 9 -  Exhibit D Nov 2010_Sheet3" xfId="13739"/>
    <cellStyle name="_Recon to Darrin's 5.11.05 proforma_PCA 9 - Exhibit D at August 2010" xfId="13740"/>
    <cellStyle name="_Recon to Darrin's 5.11.05 proforma_PCA 9 - Exhibit D at August 2010 2" xfId="13741"/>
    <cellStyle name="_Recon to Darrin's 5.11.05 proforma_PCA 9 - Exhibit D at August 2010 2 2" xfId="13742"/>
    <cellStyle name="_Recon to Darrin's 5.11.05 proforma_PCA 9 - Exhibit D at August 2010 2 2_Sheet3" xfId="13743"/>
    <cellStyle name="_Recon to Darrin's 5.11.05 proforma_PCA 9 - Exhibit D at August 2010 2_Sheet3" xfId="13744"/>
    <cellStyle name="_Recon to Darrin's 5.11.05 proforma_PCA 9 - Exhibit D at August 2010 3" xfId="13745"/>
    <cellStyle name="_Recon to Darrin's 5.11.05 proforma_PCA 9 - Exhibit D at August 2010 3_Sheet3" xfId="13746"/>
    <cellStyle name="_Recon to Darrin's 5.11.05 proforma_PCA 9 - Exhibit D at August 2010_Sheet3" xfId="13747"/>
    <cellStyle name="_Recon to Darrin's 5.11.05 proforma_PCA 9 - Exhibit D June 2010 GRC" xfId="13748"/>
    <cellStyle name="_Recon to Darrin's 5.11.05 proforma_PCA 9 - Exhibit D June 2010 GRC 2" xfId="13749"/>
    <cellStyle name="_Recon to Darrin's 5.11.05 proforma_PCA 9 - Exhibit D June 2010 GRC 2 2" xfId="13750"/>
    <cellStyle name="_Recon to Darrin's 5.11.05 proforma_PCA 9 - Exhibit D June 2010 GRC 2 2_Sheet3" xfId="13751"/>
    <cellStyle name="_Recon to Darrin's 5.11.05 proforma_PCA 9 - Exhibit D June 2010 GRC 2_Sheet3" xfId="13752"/>
    <cellStyle name="_Recon to Darrin's 5.11.05 proforma_PCA 9 - Exhibit D June 2010 GRC 3" xfId="13753"/>
    <cellStyle name="_Recon to Darrin's 5.11.05 proforma_PCA 9 - Exhibit D June 2010 GRC 3_Sheet3" xfId="13754"/>
    <cellStyle name="_Recon to Darrin's 5.11.05 proforma_PCA 9 - Exhibit D June 2010 GRC_Sheet3" xfId="13755"/>
    <cellStyle name="_Recon to Darrin's 5.11.05 proforma_Power Costs - Comparison bx Rbtl-Staff-Jt-PC" xfId="13756"/>
    <cellStyle name="_Recon to Darrin's 5.11.05 proforma_Power Costs - Comparison bx Rbtl-Staff-Jt-PC 2" xfId="13757"/>
    <cellStyle name="_Recon to Darrin's 5.11.05 proforma_Power Costs - Comparison bx Rbtl-Staff-Jt-PC 2 2" xfId="13758"/>
    <cellStyle name="_Recon to Darrin's 5.11.05 proforma_Power Costs - Comparison bx Rbtl-Staff-Jt-PC 2 2_Sheet3" xfId="13759"/>
    <cellStyle name="_Recon to Darrin's 5.11.05 proforma_Power Costs - Comparison bx Rbtl-Staff-Jt-PC 2_Sheet3" xfId="13760"/>
    <cellStyle name="_Recon to Darrin's 5.11.05 proforma_Power Costs - Comparison bx Rbtl-Staff-Jt-PC 3" xfId="13761"/>
    <cellStyle name="_Recon to Darrin's 5.11.05 proforma_Power Costs - Comparison bx Rbtl-Staff-Jt-PC 3 2" xfId="13762"/>
    <cellStyle name="_Recon to Darrin's 5.11.05 proforma_Power Costs - Comparison bx Rbtl-Staff-Jt-PC 3 2_Sheet3" xfId="13763"/>
    <cellStyle name="_Recon to Darrin's 5.11.05 proforma_Power Costs - Comparison bx Rbtl-Staff-Jt-PC 3_Sheet3" xfId="13764"/>
    <cellStyle name="_Recon to Darrin's 5.11.05 proforma_Power Costs - Comparison bx Rbtl-Staff-Jt-PC 4" xfId="13765"/>
    <cellStyle name="_Recon to Darrin's 5.11.05 proforma_Power Costs - Comparison bx Rbtl-Staff-Jt-PC 4_Sheet3" xfId="13766"/>
    <cellStyle name="_Recon to Darrin's 5.11.05 proforma_Power Costs - Comparison bx Rbtl-Staff-Jt-PC_Adj Bench DR 3 for Initial Briefs (Electric)" xfId="13767"/>
    <cellStyle name="_Recon to Darrin's 5.11.05 proforma_Power Costs - Comparison bx Rbtl-Staff-Jt-PC_Adj Bench DR 3 for Initial Briefs (Electric) 2" xfId="13768"/>
    <cellStyle name="_Recon to Darrin's 5.11.05 proforma_Power Costs - Comparison bx Rbtl-Staff-Jt-PC_Adj Bench DR 3 for Initial Briefs (Electric) 2 2" xfId="13769"/>
    <cellStyle name="_Recon to Darrin's 5.11.05 proforma_Power Costs - Comparison bx Rbtl-Staff-Jt-PC_Adj Bench DR 3 for Initial Briefs (Electric) 2 2_Sheet3" xfId="13770"/>
    <cellStyle name="_Recon to Darrin's 5.11.05 proforma_Power Costs - Comparison bx Rbtl-Staff-Jt-PC_Adj Bench DR 3 for Initial Briefs (Electric) 2_Sheet3" xfId="13771"/>
    <cellStyle name="_Recon to Darrin's 5.11.05 proforma_Power Costs - Comparison bx Rbtl-Staff-Jt-PC_Adj Bench DR 3 for Initial Briefs (Electric) 3" xfId="13772"/>
    <cellStyle name="_Recon to Darrin's 5.11.05 proforma_Power Costs - Comparison bx Rbtl-Staff-Jt-PC_Adj Bench DR 3 for Initial Briefs (Electric) 3 2" xfId="13773"/>
    <cellStyle name="_Recon to Darrin's 5.11.05 proforma_Power Costs - Comparison bx Rbtl-Staff-Jt-PC_Adj Bench DR 3 for Initial Briefs (Electric) 3 2_Sheet3" xfId="13774"/>
    <cellStyle name="_Recon to Darrin's 5.11.05 proforma_Power Costs - Comparison bx Rbtl-Staff-Jt-PC_Adj Bench DR 3 for Initial Briefs (Electric) 3_Sheet3" xfId="13775"/>
    <cellStyle name="_Recon to Darrin's 5.11.05 proforma_Power Costs - Comparison bx Rbtl-Staff-Jt-PC_Adj Bench DR 3 for Initial Briefs (Electric) 4" xfId="13776"/>
    <cellStyle name="_Recon to Darrin's 5.11.05 proforma_Power Costs - Comparison bx Rbtl-Staff-Jt-PC_Adj Bench DR 3 for Initial Briefs (Electric) 4_Sheet3" xfId="13777"/>
    <cellStyle name="_Recon to Darrin's 5.11.05 proforma_Power Costs - Comparison bx Rbtl-Staff-Jt-PC_Adj Bench DR 3 for Initial Briefs (Electric)_DEM-WP(C) ENERG10C--ctn Mid-C_042010 2010GRC" xfId="13778"/>
    <cellStyle name="_Recon to Darrin's 5.11.05 proforma_Power Costs - Comparison bx Rbtl-Staff-Jt-PC_Adj Bench DR 3 for Initial Briefs (Electric)_DEM-WP(C) ENERG10C--ctn Mid-C_042010 2010GRC 2" xfId="13779"/>
    <cellStyle name="_Recon to Darrin's 5.11.05 proforma_Power Costs - Comparison bx Rbtl-Staff-Jt-PC_Adj Bench DR 3 for Initial Briefs (Electric)_DEM-WP(C) ENERG10C--ctn Mid-C_042010 2010GRC 2_Sheet3" xfId="13780"/>
    <cellStyle name="_Recon to Darrin's 5.11.05 proforma_Power Costs - Comparison bx Rbtl-Staff-Jt-PC_Adj Bench DR 3 for Initial Briefs (Electric)_DEM-WP(C) ENERG10C--ctn Mid-C_042010 2010GRC_Sheet3" xfId="13781"/>
    <cellStyle name="_Recon to Darrin's 5.11.05 proforma_Power Costs - Comparison bx Rbtl-Staff-Jt-PC_Adj Bench DR 3 for Initial Briefs (Electric)_Sheet3" xfId="13782"/>
    <cellStyle name="_Recon to Darrin's 5.11.05 proforma_Power Costs - Comparison bx Rbtl-Staff-Jt-PC_DEM-WP(C) ENERG10C--ctn Mid-C_042010 2010GRC" xfId="13783"/>
    <cellStyle name="_Recon to Darrin's 5.11.05 proforma_Power Costs - Comparison bx Rbtl-Staff-Jt-PC_DEM-WP(C) ENERG10C--ctn Mid-C_042010 2010GRC 2" xfId="13784"/>
    <cellStyle name="_Recon to Darrin's 5.11.05 proforma_Power Costs - Comparison bx Rbtl-Staff-Jt-PC_DEM-WP(C) ENERG10C--ctn Mid-C_042010 2010GRC 2_Sheet3" xfId="13785"/>
    <cellStyle name="_Recon to Darrin's 5.11.05 proforma_Power Costs - Comparison bx Rbtl-Staff-Jt-PC_DEM-WP(C) ENERG10C--ctn Mid-C_042010 2010GRC_Sheet3" xfId="13786"/>
    <cellStyle name="_Recon to Darrin's 5.11.05 proforma_Power Costs - Comparison bx Rbtl-Staff-Jt-PC_Electric Rev Req Model (2009 GRC) Rebuttal" xfId="13787"/>
    <cellStyle name="_Recon to Darrin's 5.11.05 proforma_Power Costs - Comparison bx Rbtl-Staff-Jt-PC_Electric Rev Req Model (2009 GRC) Rebuttal 2" xfId="13788"/>
    <cellStyle name="_Recon to Darrin's 5.11.05 proforma_Power Costs - Comparison bx Rbtl-Staff-Jt-PC_Electric Rev Req Model (2009 GRC) Rebuttal 2 2" xfId="13789"/>
    <cellStyle name="_Recon to Darrin's 5.11.05 proforma_Power Costs - Comparison bx Rbtl-Staff-Jt-PC_Electric Rev Req Model (2009 GRC) Rebuttal 2 2_Sheet3" xfId="13790"/>
    <cellStyle name="_Recon to Darrin's 5.11.05 proforma_Power Costs - Comparison bx Rbtl-Staff-Jt-PC_Electric Rev Req Model (2009 GRC) Rebuttal 2_Sheet3" xfId="13791"/>
    <cellStyle name="_Recon to Darrin's 5.11.05 proforma_Power Costs - Comparison bx Rbtl-Staff-Jt-PC_Electric Rev Req Model (2009 GRC) Rebuttal 3" xfId="13792"/>
    <cellStyle name="_Recon to Darrin's 5.11.05 proforma_Power Costs - Comparison bx Rbtl-Staff-Jt-PC_Electric Rev Req Model (2009 GRC) Rebuttal 3_Sheet3" xfId="13793"/>
    <cellStyle name="_Recon to Darrin's 5.11.05 proforma_Power Costs - Comparison bx Rbtl-Staff-Jt-PC_Electric Rev Req Model (2009 GRC) Rebuttal REmoval of New  WH Solar AdjustMI" xfId="13794"/>
    <cellStyle name="_Recon to Darrin's 5.11.05 proforma_Power Costs - Comparison bx Rbtl-Staff-Jt-PC_Electric Rev Req Model (2009 GRC) Rebuttal REmoval of New  WH Solar AdjustMI 2" xfId="13795"/>
    <cellStyle name="_Recon to Darrin's 5.11.05 proforma_Power Costs - Comparison bx Rbtl-Staff-Jt-PC_Electric Rev Req Model (2009 GRC) Rebuttal REmoval of New  WH Solar AdjustMI 2 2" xfId="13796"/>
    <cellStyle name="_Recon to Darrin's 5.11.05 proforma_Power Costs - Comparison bx Rbtl-Staff-Jt-PC_Electric Rev Req Model (2009 GRC) Rebuttal REmoval of New  WH Solar AdjustMI 2 2_Sheet3" xfId="13797"/>
    <cellStyle name="_Recon to Darrin's 5.11.05 proforma_Power Costs - Comparison bx Rbtl-Staff-Jt-PC_Electric Rev Req Model (2009 GRC) Rebuttal REmoval of New  WH Solar AdjustMI 2_Sheet3" xfId="13798"/>
    <cellStyle name="_Recon to Darrin's 5.11.05 proforma_Power Costs - Comparison bx Rbtl-Staff-Jt-PC_Electric Rev Req Model (2009 GRC) Rebuttal REmoval of New  WH Solar AdjustMI 3" xfId="13799"/>
    <cellStyle name="_Recon to Darrin's 5.11.05 proforma_Power Costs - Comparison bx Rbtl-Staff-Jt-PC_Electric Rev Req Model (2009 GRC) Rebuttal REmoval of New  WH Solar AdjustMI 3 2" xfId="13800"/>
    <cellStyle name="_Recon to Darrin's 5.11.05 proforma_Power Costs - Comparison bx Rbtl-Staff-Jt-PC_Electric Rev Req Model (2009 GRC) Rebuttal REmoval of New  WH Solar AdjustMI 3 2_Sheet3" xfId="13801"/>
    <cellStyle name="_Recon to Darrin's 5.11.05 proforma_Power Costs - Comparison bx Rbtl-Staff-Jt-PC_Electric Rev Req Model (2009 GRC) Rebuttal REmoval of New  WH Solar AdjustMI 3_Sheet3" xfId="13802"/>
    <cellStyle name="_Recon to Darrin's 5.11.05 proforma_Power Costs - Comparison bx Rbtl-Staff-Jt-PC_Electric Rev Req Model (2009 GRC) Rebuttal REmoval of New  WH Solar AdjustMI 4" xfId="13803"/>
    <cellStyle name="_Recon to Darrin's 5.11.05 proforma_Power Costs - Comparison bx Rbtl-Staff-Jt-PC_Electric Rev Req Model (2009 GRC) Rebuttal REmoval of New  WH Solar AdjustMI 4_Sheet3" xfId="13804"/>
    <cellStyle name="_Recon to Darrin's 5.11.05 proforma_Power Costs - Comparison bx Rbtl-Staff-Jt-PC_Electric Rev Req Model (2009 GRC) Rebuttal REmoval of New  WH Solar AdjustMI_DEM-WP(C) ENERG10C--ctn Mid-C_042010 2010GRC" xfId="13805"/>
    <cellStyle name="_Recon to Darrin's 5.11.05 proforma_Power Costs - Comparison bx Rbtl-Staff-Jt-PC_Electric Rev Req Model (2009 GRC) Rebuttal REmoval of New  WH Solar AdjustMI_DEM-WP(C) ENERG10C--ctn Mid-C_042010 2010GRC 2" xfId="13806"/>
    <cellStyle name="_Recon to Darrin's 5.11.05 proforma_Power Costs - Comparison bx Rbtl-Staff-Jt-PC_Electric Rev Req Model (2009 GRC) Rebuttal REmoval of New  WH Solar AdjustMI_DEM-WP(C) ENERG10C--ctn Mid-C_042010 2010GRC 2_Sheet3" xfId="13807"/>
    <cellStyle name="_Recon to Darrin's 5.11.05 proforma_Power Costs - Comparison bx Rbtl-Staff-Jt-PC_Electric Rev Req Model (2009 GRC) Rebuttal REmoval of New  WH Solar AdjustMI_DEM-WP(C) ENERG10C--ctn Mid-C_042010 2010GRC_Sheet3" xfId="13808"/>
    <cellStyle name="_Recon to Darrin's 5.11.05 proforma_Power Costs - Comparison bx Rbtl-Staff-Jt-PC_Electric Rev Req Model (2009 GRC) Rebuttal REmoval of New  WH Solar AdjustMI_Sheet3" xfId="13809"/>
    <cellStyle name="_Recon to Darrin's 5.11.05 proforma_Power Costs - Comparison bx Rbtl-Staff-Jt-PC_Electric Rev Req Model (2009 GRC) Rebuttal_Sheet3" xfId="13810"/>
    <cellStyle name="_Recon to Darrin's 5.11.05 proforma_Power Costs - Comparison bx Rbtl-Staff-Jt-PC_Electric Rev Req Model (2009 GRC) Revised 01-18-2010" xfId="13811"/>
    <cellStyle name="_Recon to Darrin's 5.11.05 proforma_Power Costs - Comparison bx Rbtl-Staff-Jt-PC_Electric Rev Req Model (2009 GRC) Revised 01-18-2010 2" xfId="13812"/>
    <cellStyle name="_Recon to Darrin's 5.11.05 proforma_Power Costs - Comparison bx Rbtl-Staff-Jt-PC_Electric Rev Req Model (2009 GRC) Revised 01-18-2010 2 2" xfId="13813"/>
    <cellStyle name="_Recon to Darrin's 5.11.05 proforma_Power Costs - Comparison bx Rbtl-Staff-Jt-PC_Electric Rev Req Model (2009 GRC) Revised 01-18-2010 2 2_Sheet3" xfId="13814"/>
    <cellStyle name="_Recon to Darrin's 5.11.05 proforma_Power Costs - Comparison bx Rbtl-Staff-Jt-PC_Electric Rev Req Model (2009 GRC) Revised 01-18-2010 2_Sheet3" xfId="13815"/>
    <cellStyle name="_Recon to Darrin's 5.11.05 proforma_Power Costs - Comparison bx Rbtl-Staff-Jt-PC_Electric Rev Req Model (2009 GRC) Revised 01-18-2010 3" xfId="13816"/>
    <cellStyle name="_Recon to Darrin's 5.11.05 proforma_Power Costs - Comparison bx Rbtl-Staff-Jt-PC_Electric Rev Req Model (2009 GRC) Revised 01-18-2010 3 2" xfId="13817"/>
    <cellStyle name="_Recon to Darrin's 5.11.05 proforma_Power Costs - Comparison bx Rbtl-Staff-Jt-PC_Electric Rev Req Model (2009 GRC) Revised 01-18-2010 3 2_Sheet3" xfId="13818"/>
    <cellStyle name="_Recon to Darrin's 5.11.05 proforma_Power Costs - Comparison bx Rbtl-Staff-Jt-PC_Electric Rev Req Model (2009 GRC) Revised 01-18-2010 3_Sheet3" xfId="13819"/>
    <cellStyle name="_Recon to Darrin's 5.11.05 proforma_Power Costs - Comparison bx Rbtl-Staff-Jt-PC_Electric Rev Req Model (2009 GRC) Revised 01-18-2010 4" xfId="13820"/>
    <cellStyle name="_Recon to Darrin's 5.11.05 proforma_Power Costs - Comparison bx Rbtl-Staff-Jt-PC_Electric Rev Req Model (2009 GRC) Revised 01-18-2010 4_Sheet3" xfId="13821"/>
    <cellStyle name="_Recon to Darrin's 5.11.05 proforma_Power Costs - Comparison bx Rbtl-Staff-Jt-PC_Electric Rev Req Model (2009 GRC) Revised 01-18-2010_DEM-WP(C) ENERG10C--ctn Mid-C_042010 2010GRC" xfId="13822"/>
    <cellStyle name="_Recon to Darrin's 5.11.05 proforma_Power Costs - Comparison bx Rbtl-Staff-Jt-PC_Electric Rev Req Model (2009 GRC) Revised 01-18-2010_DEM-WP(C) ENERG10C--ctn Mid-C_042010 2010GRC 2" xfId="13823"/>
    <cellStyle name="_Recon to Darrin's 5.11.05 proforma_Power Costs - Comparison bx Rbtl-Staff-Jt-PC_Electric Rev Req Model (2009 GRC) Revised 01-18-2010_DEM-WP(C) ENERG10C--ctn Mid-C_042010 2010GRC 2_Sheet3" xfId="13824"/>
    <cellStyle name="_Recon to Darrin's 5.11.05 proforma_Power Costs - Comparison bx Rbtl-Staff-Jt-PC_Electric Rev Req Model (2009 GRC) Revised 01-18-2010_DEM-WP(C) ENERG10C--ctn Mid-C_042010 2010GRC_Sheet3" xfId="13825"/>
    <cellStyle name="_Recon to Darrin's 5.11.05 proforma_Power Costs - Comparison bx Rbtl-Staff-Jt-PC_Electric Rev Req Model (2009 GRC) Revised 01-18-2010_Sheet3" xfId="13826"/>
    <cellStyle name="_Recon to Darrin's 5.11.05 proforma_Power Costs - Comparison bx Rbtl-Staff-Jt-PC_Final Order Electric EXHIBIT A-1" xfId="13827"/>
    <cellStyle name="_Recon to Darrin's 5.11.05 proforma_Power Costs - Comparison bx Rbtl-Staff-Jt-PC_Final Order Electric EXHIBIT A-1 2" xfId="13828"/>
    <cellStyle name="_Recon to Darrin's 5.11.05 proforma_Power Costs - Comparison bx Rbtl-Staff-Jt-PC_Final Order Electric EXHIBIT A-1 2 2" xfId="13829"/>
    <cellStyle name="_Recon to Darrin's 5.11.05 proforma_Power Costs - Comparison bx Rbtl-Staff-Jt-PC_Final Order Electric EXHIBIT A-1 2 2_Sheet3" xfId="13830"/>
    <cellStyle name="_Recon to Darrin's 5.11.05 proforma_Power Costs - Comparison bx Rbtl-Staff-Jt-PC_Final Order Electric EXHIBIT A-1 2_Sheet3" xfId="13831"/>
    <cellStyle name="_Recon to Darrin's 5.11.05 proforma_Power Costs - Comparison bx Rbtl-Staff-Jt-PC_Final Order Electric EXHIBIT A-1 3" xfId="13832"/>
    <cellStyle name="_Recon to Darrin's 5.11.05 proforma_Power Costs - Comparison bx Rbtl-Staff-Jt-PC_Final Order Electric EXHIBIT A-1 3_Sheet3" xfId="13833"/>
    <cellStyle name="_Recon to Darrin's 5.11.05 proforma_Power Costs - Comparison bx Rbtl-Staff-Jt-PC_Final Order Electric EXHIBIT A-1_Sheet3" xfId="13834"/>
    <cellStyle name="_Recon to Darrin's 5.11.05 proforma_Power Costs - Comparison bx Rbtl-Staff-Jt-PC_Sheet3" xfId="13835"/>
    <cellStyle name="_Recon to Darrin's 5.11.05 proforma_Rebuttal Power Costs" xfId="13836"/>
    <cellStyle name="_Recon to Darrin's 5.11.05 proforma_Rebuttal Power Costs 2" xfId="13837"/>
    <cellStyle name="_Recon to Darrin's 5.11.05 proforma_Rebuttal Power Costs 2 2" xfId="13838"/>
    <cellStyle name="_Recon to Darrin's 5.11.05 proforma_Rebuttal Power Costs 2 2_Sheet3" xfId="13839"/>
    <cellStyle name="_Recon to Darrin's 5.11.05 proforma_Rebuttal Power Costs 2_Sheet3" xfId="13840"/>
    <cellStyle name="_Recon to Darrin's 5.11.05 proforma_Rebuttal Power Costs 3" xfId="13841"/>
    <cellStyle name="_Recon to Darrin's 5.11.05 proforma_Rebuttal Power Costs 3 2" xfId="13842"/>
    <cellStyle name="_Recon to Darrin's 5.11.05 proforma_Rebuttal Power Costs 3 2_Sheet3" xfId="13843"/>
    <cellStyle name="_Recon to Darrin's 5.11.05 proforma_Rebuttal Power Costs 3_Sheet3" xfId="13844"/>
    <cellStyle name="_Recon to Darrin's 5.11.05 proforma_Rebuttal Power Costs 4" xfId="13845"/>
    <cellStyle name="_Recon to Darrin's 5.11.05 proforma_Rebuttal Power Costs 4_Sheet3" xfId="13846"/>
    <cellStyle name="_Recon to Darrin's 5.11.05 proforma_Rebuttal Power Costs_Adj Bench DR 3 for Initial Briefs (Electric)" xfId="13847"/>
    <cellStyle name="_Recon to Darrin's 5.11.05 proforma_Rebuttal Power Costs_Adj Bench DR 3 for Initial Briefs (Electric) 2" xfId="13848"/>
    <cellStyle name="_Recon to Darrin's 5.11.05 proforma_Rebuttal Power Costs_Adj Bench DR 3 for Initial Briefs (Electric) 2 2" xfId="13849"/>
    <cellStyle name="_Recon to Darrin's 5.11.05 proforma_Rebuttal Power Costs_Adj Bench DR 3 for Initial Briefs (Electric) 2 2_Sheet3" xfId="13850"/>
    <cellStyle name="_Recon to Darrin's 5.11.05 proforma_Rebuttal Power Costs_Adj Bench DR 3 for Initial Briefs (Electric) 2_Sheet3" xfId="13851"/>
    <cellStyle name="_Recon to Darrin's 5.11.05 proforma_Rebuttal Power Costs_Adj Bench DR 3 for Initial Briefs (Electric) 3" xfId="13852"/>
    <cellStyle name="_Recon to Darrin's 5.11.05 proforma_Rebuttal Power Costs_Adj Bench DR 3 for Initial Briefs (Electric) 3 2" xfId="13853"/>
    <cellStyle name="_Recon to Darrin's 5.11.05 proforma_Rebuttal Power Costs_Adj Bench DR 3 for Initial Briefs (Electric) 3 2_Sheet3" xfId="13854"/>
    <cellStyle name="_Recon to Darrin's 5.11.05 proforma_Rebuttal Power Costs_Adj Bench DR 3 for Initial Briefs (Electric) 3_Sheet3" xfId="13855"/>
    <cellStyle name="_Recon to Darrin's 5.11.05 proforma_Rebuttal Power Costs_Adj Bench DR 3 for Initial Briefs (Electric) 4" xfId="13856"/>
    <cellStyle name="_Recon to Darrin's 5.11.05 proforma_Rebuttal Power Costs_Adj Bench DR 3 for Initial Briefs (Electric) 4_Sheet3" xfId="13857"/>
    <cellStyle name="_Recon to Darrin's 5.11.05 proforma_Rebuttal Power Costs_Adj Bench DR 3 for Initial Briefs (Electric)_DEM-WP(C) ENERG10C--ctn Mid-C_042010 2010GRC" xfId="13858"/>
    <cellStyle name="_Recon to Darrin's 5.11.05 proforma_Rebuttal Power Costs_Adj Bench DR 3 for Initial Briefs (Electric)_DEM-WP(C) ENERG10C--ctn Mid-C_042010 2010GRC 2" xfId="13859"/>
    <cellStyle name="_Recon to Darrin's 5.11.05 proforma_Rebuttal Power Costs_Adj Bench DR 3 for Initial Briefs (Electric)_DEM-WP(C) ENERG10C--ctn Mid-C_042010 2010GRC 2_Sheet3" xfId="13860"/>
    <cellStyle name="_Recon to Darrin's 5.11.05 proforma_Rebuttal Power Costs_Adj Bench DR 3 for Initial Briefs (Electric)_DEM-WP(C) ENERG10C--ctn Mid-C_042010 2010GRC_Sheet3" xfId="13861"/>
    <cellStyle name="_Recon to Darrin's 5.11.05 proforma_Rebuttal Power Costs_Adj Bench DR 3 for Initial Briefs (Electric)_Sheet3" xfId="13862"/>
    <cellStyle name="_Recon to Darrin's 5.11.05 proforma_Rebuttal Power Costs_DEM-WP(C) ENERG10C--ctn Mid-C_042010 2010GRC" xfId="13863"/>
    <cellStyle name="_Recon to Darrin's 5.11.05 proforma_Rebuttal Power Costs_DEM-WP(C) ENERG10C--ctn Mid-C_042010 2010GRC 2" xfId="13864"/>
    <cellStyle name="_Recon to Darrin's 5.11.05 proforma_Rebuttal Power Costs_DEM-WP(C) ENERG10C--ctn Mid-C_042010 2010GRC 2_Sheet3" xfId="13865"/>
    <cellStyle name="_Recon to Darrin's 5.11.05 proforma_Rebuttal Power Costs_DEM-WP(C) ENERG10C--ctn Mid-C_042010 2010GRC_Sheet3" xfId="13866"/>
    <cellStyle name="_Recon to Darrin's 5.11.05 proforma_Rebuttal Power Costs_Electric Rev Req Model (2009 GRC) Rebuttal" xfId="13867"/>
    <cellStyle name="_Recon to Darrin's 5.11.05 proforma_Rebuttal Power Costs_Electric Rev Req Model (2009 GRC) Rebuttal 2" xfId="13868"/>
    <cellStyle name="_Recon to Darrin's 5.11.05 proforma_Rebuttal Power Costs_Electric Rev Req Model (2009 GRC) Rebuttal 2 2" xfId="13869"/>
    <cellStyle name="_Recon to Darrin's 5.11.05 proforma_Rebuttal Power Costs_Electric Rev Req Model (2009 GRC) Rebuttal 2 2_Sheet3" xfId="13870"/>
    <cellStyle name="_Recon to Darrin's 5.11.05 proforma_Rebuttal Power Costs_Electric Rev Req Model (2009 GRC) Rebuttal 2_Sheet3" xfId="13871"/>
    <cellStyle name="_Recon to Darrin's 5.11.05 proforma_Rebuttal Power Costs_Electric Rev Req Model (2009 GRC) Rebuttal 3" xfId="13872"/>
    <cellStyle name="_Recon to Darrin's 5.11.05 proforma_Rebuttal Power Costs_Electric Rev Req Model (2009 GRC) Rebuttal 3_Sheet3" xfId="13873"/>
    <cellStyle name="_Recon to Darrin's 5.11.05 proforma_Rebuttal Power Costs_Electric Rev Req Model (2009 GRC) Rebuttal REmoval of New  WH Solar AdjustMI" xfId="13874"/>
    <cellStyle name="_Recon to Darrin's 5.11.05 proforma_Rebuttal Power Costs_Electric Rev Req Model (2009 GRC) Rebuttal REmoval of New  WH Solar AdjustMI 2" xfId="13875"/>
    <cellStyle name="_Recon to Darrin's 5.11.05 proforma_Rebuttal Power Costs_Electric Rev Req Model (2009 GRC) Rebuttal REmoval of New  WH Solar AdjustMI 2 2" xfId="13876"/>
    <cellStyle name="_Recon to Darrin's 5.11.05 proforma_Rebuttal Power Costs_Electric Rev Req Model (2009 GRC) Rebuttal REmoval of New  WH Solar AdjustMI 2 2_Sheet3" xfId="13877"/>
    <cellStyle name="_Recon to Darrin's 5.11.05 proforma_Rebuttal Power Costs_Electric Rev Req Model (2009 GRC) Rebuttal REmoval of New  WH Solar AdjustMI 2_Sheet3" xfId="13878"/>
    <cellStyle name="_Recon to Darrin's 5.11.05 proforma_Rebuttal Power Costs_Electric Rev Req Model (2009 GRC) Rebuttal REmoval of New  WH Solar AdjustMI 3" xfId="13879"/>
    <cellStyle name="_Recon to Darrin's 5.11.05 proforma_Rebuttal Power Costs_Electric Rev Req Model (2009 GRC) Rebuttal REmoval of New  WH Solar AdjustMI 3 2" xfId="13880"/>
    <cellStyle name="_Recon to Darrin's 5.11.05 proforma_Rebuttal Power Costs_Electric Rev Req Model (2009 GRC) Rebuttal REmoval of New  WH Solar AdjustMI 3 2_Sheet3" xfId="13881"/>
    <cellStyle name="_Recon to Darrin's 5.11.05 proforma_Rebuttal Power Costs_Electric Rev Req Model (2009 GRC) Rebuttal REmoval of New  WH Solar AdjustMI 3_Sheet3" xfId="13882"/>
    <cellStyle name="_Recon to Darrin's 5.11.05 proforma_Rebuttal Power Costs_Electric Rev Req Model (2009 GRC) Rebuttal REmoval of New  WH Solar AdjustMI 4" xfId="13883"/>
    <cellStyle name="_Recon to Darrin's 5.11.05 proforma_Rebuttal Power Costs_Electric Rev Req Model (2009 GRC) Rebuttal REmoval of New  WH Solar AdjustMI 4_Sheet3" xfId="13884"/>
    <cellStyle name="_Recon to Darrin's 5.11.05 proforma_Rebuttal Power Costs_Electric Rev Req Model (2009 GRC) Rebuttal REmoval of New  WH Solar AdjustMI_DEM-WP(C) ENERG10C--ctn Mid-C_042010 2010GRC" xfId="13885"/>
    <cellStyle name="_Recon to Darrin's 5.11.05 proforma_Rebuttal Power Costs_Electric Rev Req Model (2009 GRC) Rebuttal REmoval of New  WH Solar AdjustMI_DEM-WP(C) ENERG10C--ctn Mid-C_042010 2010GRC 2" xfId="13886"/>
    <cellStyle name="_Recon to Darrin's 5.11.05 proforma_Rebuttal Power Costs_Electric Rev Req Model (2009 GRC) Rebuttal REmoval of New  WH Solar AdjustMI_DEM-WP(C) ENERG10C--ctn Mid-C_042010 2010GRC 2_Sheet3" xfId="13887"/>
    <cellStyle name="_Recon to Darrin's 5.11.05 proforma_Rebuttal Power Costs_Electric Rev Req Model (2009 GRC) Rebuttal REmoval of New  WH Solar AdjustMI_DEM-WP(C) ENERG10C--ctn Mid-C_042010 2010GRC_Sheet3" xfId="13888"/>
    <cellStyle name="_Recon to Darrin's 5.11.05 proforma_Rebuttal Power Costs_Electric Rev Req Model (2009 GRC) Rebuttal REmoval of New  WH Solar AdjustMI_Sheet3" xfId="13889"/>
    <cellStyle name="_Recon to Darrin's 5.11.05 proforma_Rebuttal Power Costs_Electric Rev Req Model (2009 GRC) Rebuttal_Sheet3" xfId="13890"/>
    <cellStyle name="_Recon to Darrin's 5.11.05 proforma_Rebuttal Power Costs_Electric Rev Req Model (2009 GRC) Revised 01-18-2010" xfId="13891"/>
    <cellStyle name="_Recon to Darrin's 5.11.05 proforma_Rebuttal Power Costs_Electric Rev Req Model (2009 GRC) Revised 01-18-2010 2" xfId="13892"/>
    <cellStyle name="_Recon to Darrin's 5.11.05 proforma_Rebuttal Power Costs_Electric Rev Req Model (2009 GRC) Revised 01-18-2010 2 2" xfId="13893"/>
    <cellStyle name="_Recon to Darrin's 5.11.05 proforma_Rebuttal Power Costs_Electric Rev Req Model (2009 GRC) Revised 01-18-2010 2 2_Sheet3" xfId="13894"/>
    <cellStyle name="_Recon to Darrin's 5.11.05 proforma_Rebuttal Power Costs_Electric Rev Req Model (2009 GRC) Revised 01-18-2010 2_Sheet3" xfId="13895"/>
    <cellStyle name="_Recon to Darrin's 5.11.05 proforma_Rebuttal Power Costs_Electric Rev Req Model (2009 GRC) Revised 01-18-2010 3" xfId="13896"/>
    <cellStyle name="_Recon to Darrin's 5.11.05 proforma_Rebuttal Power Costs_Electric Rev Req Model (2009 GRC) Revised 01-18-2010 3 2" xfId="13897"/>
    <cellStyle name="_Recon to Darrin's 5.11.05 proforma_Rebuttal Power Costs_Electric Rev Req Model (2009 GRC) Revised 01-18-2010 3 2_Sheet3" xfId="13898"/>
    <cellStyle name="_Recon to Darrin's 5.11.05 proforma_Rebuttal Power Costs_Electric Rev Req Model (2009 GRC) Revised 01-18-2010 3_Sheet3" xfId="13899"/>
    <cellStyle name="_Recon to Darrin's 5.11.05 proforma_Rebuttal Power Costs_Electric Rev Req Model (2009 GRC) Revised 01-18-2010 4" xfId="13900"/>
    <cellStyle name="_Recon to Darrin's 5.11.05 proforma_Rebuttal Power Costs_Electric Rev Req Model (2009 GRC) Revised 01-18-2010 4_Sheet3" xfId="13901"/>
    <cellStyle name="_Recon to Darrin's 5.11.05 proforma_Rebuttal Power Costs_Electric Rev Req Model (2009 GRC) Revised 01-18-2010_DEM-WP(C) ENERG10C--ctn Mid-C_042010 2010GRC" xfId="13902"/>
    <cellStyle name="_Recon to Darrin's 5.11.05 proforma_Rebuttal Power Costs_Electric Rev Req Model (2009 GRC) Revised 01-18-2010_DEM-WP(C) ENERG10C--ctn Mid-C_042010 2010GRC 2" xfId="13903"/>
    <cellStyle name="_Recon to Darrin's 5.11.05 proforma_Rebuttal Power Costs_Electric Rev Req Model (2009 GRC) Revised 01-18-2010_DEM-WP(C) ENERG10C--ctn Mid-C_042010 2010GRC 2_Sheet3" xfId="13904"/>
    <cellStyle name="_Recon to Darrin's 5.11.05 proforma_Rebuttal Power Costs_Electric Rev Req Model (2009 GRC) Revised 01-18-2010_DEM-WP(C) ENERG10C--ctn Mid-C_042010 2010GRC_Sheet3" xfId="13905"/>
    <cellStyle name="_Recon to Darrin's 5.11.05 proforma_Rebuttal Power Costs_Electric Rev Req Model (2009 GRC) Revised 01-18-2010_Sheet3" xfId="13906"/>
    <cellStyle name="_Recon to Darrin's 5.11.05 proforma_Rebuttal Power Costs_Final Order Electric EXHIBIT A-1" xfId="13907"/>
    <cellStyle name="_Recon to Darrin's 5.11.05 proforma_Rebuttal Power Costs_Final Order Electric EXHIBIT A-1 2" xfId="13908"/>
    <cellStyle name="_Recon to Darrin's 5.11.05 proforma_Rebuttal Power Costs_Final Order Electric EXHIBIT A-1 2 2" xfId="13909"/>
    <cellStyle name="_Recon to Darrin's 5.11.05 proforma_Rebuttal Power Costs_Final Order Electric EXHIBIT A-1 2 2_Sheet3" xfId="13910"/>
    <cellStyle name="_Recon to Darrin's 5.11.05 proforma_Rebuttal Power Costs_Final Order Electric EXHIBIT A-1 2_Sheet3" xfId="13911"/>
    <cellStyle name="_Recon to Darrin's 5.11.05 proforma_Rebuttal Power Costs_Final Order Electric EXHIBIT A-1 3" xfId="13912"/>
    <cellStyle name="_Recon to Darrin's 5.11.05 proforma_Rebuttal Power Costs_Final Order Electric EXHIBIT A-1 3_Sheet3" xfId="13913"/>
    <cellStyle name="_Recon to Darrin's 5.11.05 proforma_Rebuttal Power Costs_Final Order Electric EXHIBIT A-1_Sheet3" xfId="13914"/>
    <cellStyle name="_Recon to Darrin's 5.11.05 proforma_Rebuttal Power Costs_Sheet3" xfId="13915"/>
    <cellStyle name="_Recon to Darrin's 5.11.05 proforma_Sheet3" xfId="13916"/>
    <cellStyle name="_Recon to Darrin's 5.11.05 proforma_Transmission Workbook for May BOD" xfId="13917"/>
    <cellStyle name="_Recon to Darrin's 5.11.05 proforma_Transmission Workbook for May BOD 2" xfId="13918"/>
    <cellStyle name="_Recon to Darrin's 5.11.05 proforma_Transmission Workbook for May BOD 2 2" xfId="13919"/>
    <cellStyle name="_Recon to Darrin's 5.11.05 proforma_Transmission Workbook for May BOD 2 2_Sheet3" xfId="13920"/>
    <cellStyle name="_Recon to Darrin's 5.11.05 proforma_Transmission Workbook for May BOD 2_Sheet3" xfId="13921"/>
    <cellStyle name="_Recon to Darrin's 5.11.05 proforma_Transmission Workbook for May BOD 3" xfId="13922"/>
    <cellStyle name="_Recon to Darrin's 5.11.05 proforma_Transmission Workbook for May BOD 3 2" xfId="13923"/>
    <cellStyle name="_Recon to Darrin's 5.11.05 proforma_Transmission Workbook for May BOD 3 2_Sheet3" xfId="13924"/>
    <cellStyle name="_Recon to Darrin's 5.11.05 proforma_Transmission Workbook for May BOD 3_Sheet3" xfId="13925"/>
    <cellStyle name="_Recon to Darrin's 5.11.05 proforma_Transmission Workbook for May BOD 4" xfId="13926"/>
    <cellStyle name="_Recon to Darrin's 5.11.05 proforma_Transmission Workbook for May BOD 4_Sheet3" xfId="13927"/>
    <cellStyle name="_Recon to Darrin's 5.11.05 proforma_Transmission Workbook for May BOD_DEM-WP(C) ENERG10C--ctn Mid-C_042010 2010GRC" xfId="13928"/>
    <cellStyle name="_Recon to Darrin's 5.11.05 proforma_Transmission Workbook for May BOD_DEM-WP(C) ENERG10C--ctn Mid-C_042010 2010GRC 2" xfId="13929"/>
    <cellStyle name="_Recon to Darrin's 5.11.05 proforma_Transmission Workbook for May BOD_DEM-WP(C) ENERG10C--ctn Mid-C_042010 2010GRC 2_Sheet3" xfId="13930"/>
    <cellStyle name="_Recon to Darrin's 5.11.05 proforma_Transmission Workbook for May BOD_DEM-WP(C) ENERG10C--ctn Mid-C_042010 2010GRC_Sheet3" xfId="13931"/>
    <cellStyle name="_Recon to Darrin's 5.11.05 proforma_Transmission Workbook for May BOD_Sheet3" xfId="13932"/>
    <cellStyle name="_Recon to Darrin's 5.11.05 proforma_Wind Integration 10GRC" xfId="13933"/>
    <cellStyle name="_Recon to Darrin's 5.11.05 proforma_Wind Integration 10GRC 2" xfId="13934"/>
    <cellStyle name="_Recon to Darrin's 5.11.05 proforma_Wind Integration 10GRC 2 2" xfId="13935"/>
    <cellStyle name="_Recon to Darrin's 5.11.05 proforma_Wind Integration 10GRC 2 2_Sheet3" xfId="13936"/>
    <cellStyle name="_Recon to Darrin's 5.11.05 proforma_Wind Integration 10GRC 2_Sheet3" xfId="13937"/>
    <cellStyle name="_Recon to Darrin's 5.11.05 proforma_Wind Integration 10GRC 3" xfId="13938"/>
    <cellStyle name="_Recon to Darrin's 5.11.05 proforma_Wind Integration 10GRC 3 2" xfId="13939"/>
    <cellStyle name="_Recon to Darrin's 5.11.05 proforma_Wind Integration 10GRC 3 2_Sheet3" xfId="13940"/>
    <cellStyle name="_Recon to Darrin's 5.11.05 proforma_Wind Integration 10GRC 3_Sheet3" xfId="13941"/>
    <cellStyle name="_Recon to Darrin's 5.11.05 proforma_Wind Integration 10GRC 4" xfId="13942"/>
    <cellStyle name="_Recon to Darrin's 5.11.05 proforma_Wind Integration 10GRC 4_Sheet3" xfId="13943"/>
    <cellStyle name="_Recon to Darrin's 5.11.05 proforma_Wind Integration 10GRC_DEM-WP(C) ENERG10C--ctn Mid-C_042010 2010GRC" xfId="13944"/>
    <cellStyle name="_Recon to Darrin's 5.11.05 proforma_Wind Integration 10GRC_DEM-WP(C) ENERG10C--ctn Mid-C_042010 2010GRC 2" xfId="13945"/>
    <cellStyle name="_Recon to Darrin's 5.11.05 proforma_Wind Integration 10GRC_DEM-WP(C) ENERG10C--ctn Mid-C_042010 2010GRC 2_Sheet3" xfId="13946"/>
    <cellStyle name="_Recon to Darrin's 5.11.05 proforma_Wind Integration 10GRC_DEM-WP(C) ENERG10C--ctn Mid-C_042010 2010GRC_Sheet3" xfId="13947"/>
    <cellStyle name="_Recon to Darrin's 5.11.05 proforma_Wind Integration 10GRC_Sheet3" xfId="13948"/>
    <cellStyle name="_x0013__Scenario 1 REC vs PTC Offset" xfId="13949"/>
    <cellStyle name="_x0013__Scenario 1 REC vs PTC Offset 2" xfId="13950"/>
    <cellStyle name="_x0013__Scenario 1 REC vs PTC Offset 2_Sheet3" xfId="13951"/>
    <cellStyle name="_x0013__Scenario 1 REC vs PTC Offset_Sheet3" xfId="13952"/>
    <cellStyle name="_x0013__Scenario 3" xfId="13953"/>
    <cellStyle name="_x0013__Scenario 3 2" xfId="13954"/>
    <cellStyle name="_x0013__Scenario 3 2_Sheet3" xfId="13955"/>
    <cellStyle name="_x0013__Scenario 3_Sheet3" xfId="13956"/>
    <cellStyle name="_Sumas Proforma - 11-09-07" xfId="13957"/>
    <cellStyle name="_Sumas Proforma - 11-09-07 2" xfId="13958"/>
    <cellStyle name="_Sumas Proforma - 11-09-07 2_Sheet3" xfId="13959"/>
    <cellStyle name="_Sumas Proforma - 11-09-07_Sheet3" xfId="13960"/>
    <cellStyle name="_Sumas Property Taxes v1" xfId="13961"/>
    <cellStyle name="_Sumas Property Taxes v1 2" xfId="13962"/>
    <cellStyle name="_Sumas Property Taxes v1 2_Sheet3" xfId="13963"/>
    <cellStyle name="_Sumas Property Taxes v1_Sheet3" xfId="13964"/>
    <cellStyle name="_Tenaska Comparison" xfId="13965"/>
    <cellStyle name="_Tenaska Comparison 2" xfId="13966"/>
    <cellStyle name="_Tenaska Comparison 2 2" xfId="13967"/>
    <cellStyle name="_Tenaska Comparison 2 2 2" xfId="13968"/>
    <cellStyle name="_Tenaska Comparison 2 2 2_Sheet3" xfId="13969"/>
    <cellStyle name="_Tenaska Comparison 2 2_Sheet3" xfId="13970"/>
    <cellStyle name="_Tenaska Comparison 2 3" xfId="13971"/>
    <cellStyle name="_Tenaska Comparison 2 3 2" xfId="13972"/>
    <cellStyle name="_Tenaska Comparison 2 3 2_Sheet3" xfId="13973"/>
    <cellStyle name="_Tenaska Comparison 2 3_Sheet3" xfId="13974"/>
    <cellStyle name="_Tenaska Comparison 2 4" xfId="13975"/>
    <cellStyle name="_Tenaska Comparison 2 4_Sheet3" xfId="13976"/>
    <cellStyle name="_Tenaska Comparison 2_Sheet3" xfId="13977"/>
    <cellStyle name="_Tenaska Comparison 3" xfId="13978"/>
    <cellStyle name="_Tenaska Comparison 3 2" xfId="13979"/>
    <cellStyle name="_Tenaska Comparison 3 2_Sheet3" xfId="13980"/>
    <cellStyle name="_Tenaska Comparison 3_Sheet3" xfId="13981"/>
    <cellStyle name="_Tenaska Comparison 4" xfId="13982"/>
    <cellStyle name="_Tenaska Comparison 4 2" xfId="13983"/>
    <cellStyle name="_Tenaska Comparison 4 2 2" xfId="13984"/>
    <cellStyle name="_Tenaska Comparison 4 2 2_Sheet3" xfId="13985"/>
    <cellStyle name="_Tenaska Comparison 4 2_Sheet3" xfId="13986"/>
    <cellStyle name="_Tenaska Comparison 4 3" xfId="13987"/>
    <cellStyle name="_Tenaska Comparison 4 3_Sheet3" xfId="13988"/>
    <cellStyle name="_Tenaska Comparison 4_Sheet3" xfId="13989"/>
    <cellStyle name="_Tenaska Comparison 5" xfId="13990"/>
    <cellStyle name="_Tenaska Comparison 5 2" xfId="13991"/>
    <cellStyle name="_Tenaska Comparison 5 2 2" xfId="13992"/>
    <cellStyle name="_Tenaska Comparison 5 2 2_Sheet3" xfId="13993"/>
    <cellStyle name="_Tenaska Comparison 5 2_Sheet3" xfId="13994"/>
    <cellStyle name="_Tenaska Comparison 5 3" xfId="13995"/>
    <cellStyle name="_Tenaska Comparison 5 3 2" xfId="13996"/>
    <cellStyle name="_Tenaska Comparison 5 3 2_Sheet3" xfId="13997"/>
    <cellStyle name="_Tenaska Comparison 5 3_Sheet3" xfId="13998"/>
    <cellStyle name="_Tenaska Comparison 5 4" xfId="13999"/>
    <cellStyle name="_Tenaska Comparison 5 4_Sheet3" xfId="14000"/>
    <cellStyle name="_Tenaska Comparison 5_Sheet3" xfId="14001"/>
    <cellStyle name="_Tenaska Comparison 6" xfId="14002"/>
    <cellStyle name="_Tenaska Comparison 6 2" xfId="14003"/>
    <cellStyle name="_Tenaska Comparison 6 2_Sheet3" xfId="14004"/>
    <cellStyle name="_Tenaska Comparison 6_Sheet3" xfId="14005"/>
    <cellStyle name="_Tenaska Comparison 7" xfId="14006"/>
    <cellStyle name="_Tenaska Comparison 7 2" xfId="14007"/>
    <cellStyle name="_Tenaska Comparison 7 2 2" xfId="14008"/>
    <cellStyle name="_Tenaska Comparison 7 2 2_Sheet3" xfId="14009"/>
    <cellStyle name="_Tenaska Comparison 7 2_Sheet3" xfId="14010"/>
    <cellStyle name="_Tenaska Comparison 7 3" xfId="14011"/>
    <cellStyle name="_Tenaska Comparison 7 3_Sheet3" xfId="14012"/>
    <cellStyle name="_Tenaska Comparison 7_Sheet3" xfId="14013"/>
    <cellStyle name="_Tenaska Comparison 8" xfId="14014"/>
    <cellStyle name="_Tenaska Comparison 8 2" xfId="14015"/>
    <cellStyle name="_Tenaska Comparison 8 2 2" xfId="14016"/>
    <cellStyle name="_Tenaska Comparison 8 2 2_Sheet3" xfId="14017"/>
    <cellStyle name="_Tenaska Comparison 8 2_Sheet3" xfId="14018"/>
    <cellStyle name="_Tenaska Comparison 8 3" xfId="14019"/>
    <cellStyle name="_Tenaska Comparison 8 3_Sheet3" xfId="14020"/>
    <cellStyle name="_Tenaska Comparison 8_Sheet3" xfId="14021"/>
    <cellStyle name="_Tenaska Comparison 9" xfId="14022"/>
    <cellStyle name="_Tenaska Comparison 9_Sheet3" xfId="14023"/>
    <cellStyle name="_Tenaska Comparison_(C) WHE Proforma with ITC cash grant 10 Yr Amort_for deferral_102809" xfId="14024"/>
    <cellStyle name="_Tenaska Comparison_(C) WHE Proforma with ITC cash grant 10 Yr Amort_for deferral_102809 2" xfId="14025"/>
    <cellStyle name="_Tenaska Comparison_(C) WHE Proforma with ITC cash grant 10 Yr Amort_for deferral_102809 2 2" xfId="14026"/>
    <cellStyle name="_Tenaska Comparison_(C) WHE Proforma with ITC cash grant 10 Yr Amort_for deferral_102809 2 2_Sheet3" xfId="14027"/>
    <cellStyle name="_Tenaska Comparison_(C) WHE Proforma with ITC cash grant 10 Yr Amort_for deferral_102809 2_Sheet3" xfId="14028"/>
    <cellStyle name="_Tenaska Comparison_(C) WHE Proforma with ITC cash grant 10 Yr Amort_for deferral_102809 3" xfId="14029"/>
    <cellStyle name="_Tenaska Comparison_(C) WHE Proforma with ITC cash grant 10 Yr Amort_for deferral_102809 3 2" xfId="14030"/>
    <cellStyle name="_Tenaska Comparison_(C) WHE Proforma with ITC cash grant 10 Yr Amort_for deferral_102809 3 2_Sheet3" xfId="14031"/>
    <cellStyle name="_Tenaska Comparison_(C) WHE Proforma with ITC cash grant 10 Yr Amort_for deferral_102809 3_Sheet3" xfId="14032"/>
    <cellStyle name="_Tenaska Comparison_(C) WHE Proforma with ITC cash grant 10 Yr Amort_for deferral_102809 4" xfId="14033"/>
    <cellStyle name="_Tenaska Comparison_(C) WHE Proforma with ITC cash grant 10 Yr Amort_for deferral_102809 4_Sheet3" xfId="14034"/>
    <cellStyle name="_Tenaska Comparison_(C) WHE Proforma with ITC cash grant 10 Yr Amort_for deferral_102809_16.07E Wild Horse Wind Expansionwrkingfile" xfId="14035"/>
    <cellStyle name="_Tenaska Comparison_(C) WHE Proforma with ITC cash grant 10 Yr Amort_for deferral_102809_16.07E Wild Horse Wind Expansionwrkingfile 2" xfId="14036"/>
    <cellStyle name="_Tenaska Comparison_(C) WHE Proforma with ITC cash grant 10 Yr Amort_for deferral_102809_16.07E Wild Horse Wind Expansionwrkingfile 2 2" xfId="14037"/>
    <cellStyle name="_Tenaska Comparison_(C) WHE Proforma with ITC cash grant 10 Yr Amort_for deferral_102809_16.07E Wild Horse Wind Expansionwrkingfile 2 2_Sheet3" xfId="14038"/>
    <cellStyle name="_Tenaska Comparison_(C) WHE Proforma with ITC cash grant 10 Yr Amort_for deferral_102809_16.07E Wild Horse Wind Expansionwrkingfile 2_Sheet3" xfId="14039"/>
    <cellStyle name="_Tenaska Comparison_(C) WHE Proforma with ITC cash grant 10 Yr Amort_for deferral_102809_16.07E Wild Horse Wind Expansionwrkingfile 3" xfId="14040"/>
    <cellStyle name="_Tenaska Comparison_(C) WHE Proforma with ITC cash grant 10 Yr Amort_for deferral_102809_16.07E Wild Horse Wind Expansionwrkingfile 3 2" xfId="14041"/>
    <cellStyle name="_Tenaska Comparison_(C) WHE Proforma with ITC cash grant 10 Yr Amort_for deferral_102809_16.07E Wild Horse Wind Expansionwrkingfile 3 2_Sheet3" xfId="14042"/>
    <cellStyle name="_Tenaska Comparison_(C) WHE Proforma with ITC cash grant 10 Yr Amort_for deferral_102809_16.07E Wild Horse Wind Expansionwrkingfile 3_Sheet3" xfId="14043"/>
    <cellStyle name="_Tenaska Comparison_(C) WHE Proforma with ITC cash grant 10 Yr Amort_for deferral_102809_16.07E Wild Horse Wind Expansionwrkingfile 4" xfId="14044"/>
    <cellStyle name="_Tenaska Comparison_(C) WHE Proforma with ITC cash grant 10 Yr Amort_for deferral_102809_16.07E Wild Horse Wind Expansionwrkingfile 4_Sheet3" xfId="14045"/>
    <cellStyle name="_Tenaska Comparison_(C) WHE Proforma with ITC cash grant 10 Yr Amort_for deferral_102809_16.07E Wild Horse Wind Expansionwrkingfile SF" xfId="14046"/>
    <cellStyle name="_Tenaska Comparison_(C) WHE Proforma with ITC cash grant 10 Yr Amort_for deferral_102809_16.07E Wild Horse Wind Expansionwrkingfile SF 2" xfId="14047"/>
    <cellStyle name="_Tenaska Comparison_(C) WHE Proforma with ITC cash grant 10 Yr Amort_for deferral_102809_16.07E Wild Horse Wind Expansionwrkingfile SF 2 2" xfId="14048"/>
    <cellStyle name="_Tenaska Comparison_(C) WHE Proforma with ITC cash grant 10 Yr Amort_for deferral_102809_16.07E Wild Horse Wind Expansionwrkingfile SF 2 2_Sheet3" xfId="14049"/>
    <cellStyle name="_Tenaska Comparison_(C) WHE Proforma with ITC cash grant 10 Yr Amort_for deferral_102809_16.07E Wild Horse Wind Expansionwrkingfile SF 2_Sheet3" xfId="14050"/>
    <cellStyle name="_Tenaska Comparison_(C) WHE Proforma with ITC cash grant 10 Yr Amort_for deferral_102809_16.07E Wild Horse Wind Expansionwrkingfile SF 3" xfId="14051"/>
    <cellStyle name="_Tenaska Comparison_(C) WHE Proforma with ITC cash grant 10 Yr Amort_for deferral_102809_16.07E Wild Horse Wind Expansionwrkingfile SF 3 2" xfId="14052"/>
    <cellStyle name="_Tenaska Comparison_(C) WHE Proforma with ITC cash grant 10 Yr Amort_for deferral_102809_16.07E Wild Horse Wind Expansionwrkingfile SF 3 2_Sheet3" xfId="14053"/>
    <cellStyle name="_Tenaska Comparison_(C) WHE Proforma with ITC cash grant 10 Yr Amort_for deferral_102809_16.07E Wild Horse Wind Expansionwrkingfile SF 3_Sheet3" xfId="14054"/>
    <cellStyle name="_Tenaska Comparison_(C) WHE Proforma with ITC cash grant 10 Yr Amort_for deferral_102809_16.07E Wild Horse Wind Expansionwrkingfile SF 4" xfId="14055"/>
    <cellStyle name="_Tenaska Comparison_(C) WHE Proforma with ITC cash grant 10 Yr Amort_for deferral_102809_16.07E Wild Horse Wind Expansionwrkingfile SF 4_Sheet3" xfId="14056"/>
    <cellStyle name="_Tenaska Comparison_(C) WHE Proforma with ITC cash grant 10 Yr Amort_for deferral_102809_16.07E Wild Horse Wind Expansionwrkingfile SF_DEM-WP(C) ENERG10C--ctn Mid-C_042010 2010GRC" xfId="14057"/>
    <cellStyle name="_Tenaska Comparison_(C) WHE Proforma with ITC cash grant 10 Yr Amort_for deferral_102809_16.07E Wild Horse Wind Expansionwrkingfile SF_DEM-WP(C) ENERG10C--ctn Mid-C_042010 2010GRC 2" xfId="14058"/>
    <cellStyle name="_Tenaska Comparison_(C) WHE Proforma with ITC cash grant 10 Yr Amort_for deferral_102809_16.07E Wild Horse Wind Expansionwrkingfile SF_DEM-WP(C) ENERG10C--ctn Mid-C_042010 2010GRC 2_Sheet3" xfId="14059"/>
    <cellStyle name="_Tenaska Comparison_(C) WHE Proforma with ITC cash grant 10 Yr Amort_for deferral_102809_16.07E Wild Horse Wind Expansionwrkingfile SF_DEM-WP(C) ENERG10C--ctn Mid-C_042010 2010GRC_Sheet3" xfId="14060"/>
    <cellStyle name="_Tenaska Comparison_(C) WHE Proforma with ITC cash grant 10 Yr Amort_for deferral_102809_16.07E Wild Horse Wind Expansionwrkingfile SF_Sheet3" xfId="14061"/>
    <cellStyle name="_Tenaska Comparison_(C) WHE Proforma with ITC cash grant 10 Yr Amort_for deferral_102809_16.07E Wild Horse Wind Expansionwrkingfile_DEM-WP(C) ENERG10C--ctn Mid-C_042010 2010GRC" xfId="14062"/>
    <cellStyle name="_Tenaska Comparison_(C) WHE Proforma with ITC cash grant 10 Yr Amort_for deferral_102809_16.07E Wild Horse Wind Expansionwrkingfile_DEM-WP(C) ENERG10C--ctn Mid-C_042010 2010GRC 2" xfId="14063"/>
    <cellStyle name="_Tenaska Comparison_(C) WHE Proforma with ITC cash grant 10 Yr Amort_for deferral_102809_16.07E Wild Horse Wind Expansionwrkingfile_DEM-WP(C) ENERG10C--ctn Mid-C_042010 2010GRC 2_Sheet3" xfId="14064"/>
    <cellStyle name="_Tenaska Comparison_(C) WHE Proforma with ITC cash grant 10 Yr Amort_for deferral_102809_16.07E Wild Horse Wind Expansionwrkingfile_DEM-WP(C) ENERG10C--ctn Mid-C_042010 2010GRC_Sheet3" xfId="14065"/>
    <cellStyle name="_Tenaska Comparison_(C) WHE Proforma with ITC cash grant 10 Yr Amort_for deferral_102809_16.07E Wild Horse Wind Expansionwrkingfile_Sheet3" xfId="14066"/>
    <cellStyle name="_Tenaska Comparison_(C) WHE Proforma with ITC cash grant 10 Yr Amort_for deferral_102809_16.37E Wild Horse Expansion DeferralRevwrkingfile SF" xfId="14067"/>
    <cellStyle name="_Tenaska Comparison_(C) WHE Proforma with ITC cash grant 10 Yr Amort_for deferral_102809_16.37E Wild Horse Expansion DeferralRevwrkingfile SF 2" xfId="14068"/>
    <cellStyle name="_Tenaska Comparison_(C) WHE Proforma with ITC cash grant 10 Yr Amort_for deferral_102809_16.37E Wild Horse Expansion DeferralRevwrkingfile SF 2 2" xfId="14069"/>
    <cellStyle name="_Tenaska Comparison_(C) WHE Proforma with ITC cash grant 10 Yr Amort_for deferral_102809_16.37E Wild Horse Expansion DeferralRevwrkingfile SF 2 2_Sheet3" xfId="14070"/>
    <cellStyle name="_Tenaska Comparison_(C) WHE Proforma with ITC cash grant 10 Yr Amort_for deferral_102809_16.37E Wild Horse Expansion DeferralRevwrkingfile SF 2_Sheet3" xfId="14071"/>
    <cellStyle name="_Tenaska Comparison_(C) WHE Proforma with ITC cash grant 10 Yr Amort_for deferral_102809_16.37E Wild Horse Expansion DeferralRevwrkingfile SF 3" xfId="14072"/>
    <cellStyle name="_Tenaska Comparison_(C) WHE Proforma with ITC cash grant 10 Yr Amort_for deferral_102809_16.37E Wild Horse Expansion DeferralRevwrkingfile SF 3 2" xfId="14073"/>
    <cellStyle name="_Tenaska Comparison_(C) WHE Proforma with ITC cash grant 10 Yr Amort_for deferral_102809_16.37E Wild Horse Expansion DeferralRevwrkingfile SF 3 2_Sheet3" xfId="14074"/>
    <cellStyle name="_Tenaska Comparison_(C) WHE Proforma with ITC cash grant 10 Yr Amort_for deferral_102809_16.37E Wild Horse Expansion DeferralRevwrkingfile SF 3_Sheet3" xfId="14075"/>
    <cellStyle name="_Tenaska Comparison_(C) WHE Proforma with ITC cash grant 10 Yr Amort_for deferral_102809_16.37E Wild Horse Expansion DeferralRevwrkingfile SF 4" xfId="14076"/>
    <cellStyle name="_Tenaska Comparison_(C) WHE Proforma with ITC cash grant 10 Yr Amort_for deferral_102809_16.37E Wild Horse Expansion DeferralRevwrkingfile SF 4_Sheet3" xfId="14077"/>
    <cellStyle name="_Tenaska Comparison_(C) WHE Proforma with ITC cash grant 10 Yr Amort_for deferral_102809_16.37E Wild Horse Expansion DeferralRevwrkingfile SF_DEM-WP(C) ENERG10C--ctn Mid-C_042010 2010GRC" xfId="14078"/>
    <cellStyle name="_Tenaska Comparison_(C) WHE Proforma with ITC cash grant 10 Yr Amort_for deferral_102809_16.37E Wild Horse Expansion DeferralRevwrkingfile SF_DEM-WP(C) ENERG10C--ctn Mid-C_042010 2010GRC 2" xfId="14079"/>
    <cellStyle name="_Tenaska Comparison_(C) WHE Proforma with ITC cash grant 10 Yr Amort_for deferral_102809_16.37E Wild Horse Expansion DeferralRevwrkingfile SF_DEM-WP(C) ENERG10C--ctn Mid-C_042010 2010GRC 2_Sheet3" xfId="14080"/>
    <cellStyle name="_Tenaska Comparison_(C) WHE Proforma with ITC cash grant 10 Yr Amort_for deferral_102809_16.37E Wild Horse Expansion DeferralRevwrkingfile SF_DEM-WP(C) ENERG10C--ctn Mid-C_042010 2010GRC_Sheet3" xfId="14081"/>
    <cellStyle name="_Tenaska Comparison_(C) WHE Proforma with ITC cash grant 10 Yr Amort_for deferral_102809_16.37E Wild Horse Expansion DeferralRevwrkingfile SF_Sheet3" xfId="14082"/>
    <cellStyle name="_Tenaska Comparison_(C) WHE Proforma with ITC cash grant 10 Yr Amort_for deferral_102809_DEM-WP(C) ENERG10C--ctn Mid-C_042010 2010GRC" xfId="14083"/>
    <cellStyle name="_Tenaska Comparison_(C) WHE Proforma with ITC cash grant 10 Yr Amort_for deferral_102809_DEM-WP(C) ENERG10C--ctn Mid-C_042010 2010GRC 2" xfId="14084"/>
    <cellStyle name="_Tenaska Comparison_(C) WHE Proforma with ITC cash grant 10 Yr Amort_for deferral_102809_DEM-WP(C) ENERG10C--ctn Mid-C_042010 2010GRC 2_Sheet3" xfId="14085"/>
    <cellStyle name="_Tenaska Comparison_(C) WHE Proforma with ITC cash grant 10 Yr Amort_for deferral_102809_DEM-WP(C) ENERG10C--ctn Mid-C_042010 2010GRC_Sheet3" xfId="14086"/>
    <cellStyle name="_Tenaska Comparison_(C) WHE Proforma with ITC cash grant 10 Yr Amort_for deferral_102809_Sheet3" xfId="14087"/>
    <cellStyle name="_Tenaska Comparison_(C) WHE Proforma with ITC cash grant 10 Yr Amort_for rebuttal_120709" xfId="14088"/>
    <cellStyle name="_Tenaska Comparison_(C) WHE Proforma with ITC cash grant 10 Yr Amort_for rebuttal_120709 2" xfId="14089"/>
    <cellStyle name="_Tenaska Comparison_(C) WHE Proforma with ITC cash grant 10 Yr Amort_for rebuttal_120709 2 2" xfId="14090"/>
    <cellStyle name="_Tenaska Comparison_(C) WHE Proforma with ITC cash grant 10 Yr Amort_for rebuttal_120709 2 2_Sheet3" xfId="14091"/>
    <cellStyle name="_Tenaska Comparison_(C) WHE Proforma with ITC cash grant 10 Yr Amort_for rebuttal_120709 2_Sheet3" xfId="14092"/>
    <cellStyle name="_Tenaska Comparison_(C) WHE Proforma with ITC cash grant 10 Yr Amort_for rebuttal_120709 3" xfId="14093"/>
    <cellStyle name="_Tenaska Comparison_(C) WHE Proforma with ITC cash grant 10 Yr Amort_for rebuttal_120709 3 2" xfId="14094"/>
    <cellStyle name="_Tenaska Comparison_(C) WHE Proforma with ITC cash grant 10 Yr Amort_for rebuttal_120709 3 2_Sheet3" xfId="14095"/>
    <cellStyle name="_Tenaska Comparison_(C) WHE Proforma with ITC cash grant 10 Yr Amort_for rebuttal_120709 3_Sheet3" xfId="14096"/>
    <cellStyle name="_Tenaska Comparison_(C) WHE Proforma with ITC cash grant 10 Yr Amort_for rebuttal_120709 4" xfId="14097"/>
    <cellStyle name="_Tenaska Comparison_(C) WHE Proforma with ITC cash grant 10 Yr Amort_for rebuttal_120709 4_Sheet3" xfId="14098"/>
    <cellStyle name="_Tenaska Comparison_(C) WHE Proforma with ITC cash grant 10 Yr Amort_for rebuttal_120709_DEM-WP(C) ENERG10C--ctn Mid-C_042010 2010GRC" xfId="14099"/>
    <cellStyle name="_Tenaska Comparison_(C) WHE Proforma with ITC cash grant 10 Yr Amort_for rebuttal_120709_DEM-WP(C) ENERG10C--ctn Mid-C_042010 2010GRC 2" xfId="14100"/>
    <cellStyle name="_Tenaska Comparison_(C) WHE Proforma with ITC cash grant 10 Yr Amort_for rebuttal_120709_DEM-WP(C) ENERG10C--ctn Mid-C_042010 2010GRC 2_Sheet3" xfId="14101"/>
    <cellStyle name="_Tenaska Comparison_(C) WHE Proforma with ITC cash grant 10 Yr Amort_for rebuttal_120709_DEM-WP(C) ENERG10C--ctn Mid-C_042010 2010GRC_Sheet3" xfId="14102"/>
    <cellStyle name="_Tenaska Comparison_(C) WHE Proforma with ITC cash grant 10 Yr Amort_for rebuttal_120709_Sheet3" xfId="14103"/>
    <cellStyle name="_Tenaska Comparison_04.07E Wild Horse Wind Expansion" xfId="14104"/>
    <cellStyle name="_Tenaska Comparison_04.07E Wild Horse Wind Expansion 2" xfId="14105"/>
    <cellStyle name="_Tenaska Comparison_04.07E Wild Horse Wind Expansion 2 2" xfId="14106"/>
    <cellStyle name="_Tenaska Comparison_04.07E Wild Horse Wind Expansion 2 2_Sheet3" xfId="14107"/>
    <cellStyle name="_Tenaska Comparison_04.07E Wild Horse Wind Expansion 2_Sheet3" xfId="14108"/>
    <cellStyle name="_Tenaska Comparison_04.07E Wild Horse Wind Expansion 3" xfId="14109"/>
    <cellStyle name="_Tenaska Comparison_04.07E Wild Horse Wind Expansion 3 2" xfId="14110"/>
    <cellStyle name="_Tenaska Comparison_04.07E Wild Horse Wind Expansion 3 2_Sheet3" xfId="14111"/>
    <cellStyle name="_Tenaska Comparison_04.07E Wild Horse Wind Expansion 3_Sheet3" xfId="14112"/>
    <cellStyle name="_Tenaska Comparison_04.07E Wild Horse Wind Expansion 4" xfId="14113"/>
    <cellStyle name="_Tenaska Comparison_04.07E Wild Horse Wind Expansion 4_Sheet3" xfId="14114"/>
    <cellStyle name="_Tenaska Comparison_04.07E Wild Horse Wind Expansion_16.07E Wild Horse Wind Expansionwrkingfile" xfId="14115"/>
    <cellStyle name="_Tenaska Comparison_04.07E Wild Horse Wind Expansion_16.07E Wild Horse Wind Expansionwrkingfile 2" xfId="14116"/>
    <cellStyle name="_Tenaska Comparison_04.07E Wild Horse Wind Expansion_16.07E Wild Horse Wind Expansionwrkingfile 2 2" xfId="14117"/>
    <cellStyle name="_Tenaska Comparison_04.07E Wild Horse Wind Expansion_16.07E Wild Horse Wind Expansionwrkingfile 2 2_Sheet3" xfId="14118"/>
    <cellStyle name="_Tenaska Comparison_04.07E Wild Horse Wind Expansion_16.07E Wild Horse Wind Expansionwrkingfile 2_Sheet3" xfId="14119"/>
    <cellStyle name="_Tenaska Comparison_04.07E Wild Horse Wind Expansion_16.07E Wild Horse Wind Expansionwrkingfile 3" xfId="14120"/>
    <cellStyle name="_Tenaska Comparison_04.07E Wild Horse Wind Expansion_16.07E Wild Horse Wind Expansionwrkingfile 3 2" xfId="14121"/>
    <cellStyle name="_Tenaska Comparison_04.07E Wild Horse Wind Expansion_16.07E Wild Horse Wind Expansionwrkingfile 3 2_Sheet3" xfId="14122"/>
    <cellStyle name="_Tenaska Comparison_04.07E Wild Horse Wind Expansion_16.07E Wild Horse Wind Expansionwrkingfile 3_Sheet3" xfId="14123"/>
    <cellStyle name="_Tenaska Comparison_04.07E Wild Horse Wind Expansion_16.07E Wild Horse Wind Expansionwrkingfile 4" xfId="14124"/>
    <cellStyle name="_Tenaska Comparison_04.07E Wild Horse Wind Expansion_16.07E Wild Horse Wind Expansionwrkingfile 4_Sheet3" xfId="14125"/>
    <cellStyle name="_Tenaska Comparison_04.07E Wild Horse Wind Expansion_16.07E Wild Horse Wind Expansionwrkingfile SF" xfId="14126"/>
    <cellStyle name="_Tenaska Comparison_04.07E Wild Horse Wind Expansion_16.07E Wild Horse Wind Expansionwrkingfile SF 2" xfId="14127"/>
    <cellStyle name="_Tenaska Comparison_04.07E Wild Horse Wind Expansion_16.07E Wild Horse Wind Expansionwrkingfile SF 2 2" xfId="14128"/>
    <cellStyle name="_Tenaska Comparison_04.07E Wild Horse Wind Expansion_16.07E Wild Horse Wind Expansionwrkingfile SF 2 2_Sheet3" xfId="14129"/>
    <cellStyle name="_Tenaska Comparison_04.07E Wild Horse Wind Expansion_16.07E Wild Horse Wind Expansionwrkingfile SF 2_Sheet3" xfId="14130"/>
    <cellStyle name="_Tenaska Comparison_04.07E Wild Horse Wind Expansion_16.07E Wild Horse Wind Expansionwrkingfile SF 3" xfId="14131"/>
    <cellStyle name="_Tenaska Comparison_04.07E Wild Horse Wind Expansion_16.07E Wild Horse Wind Expansionwrkingfile SF 3 2" xfId="14132"/>
    <cellStyle name="_Tenaska Comparison_04.07E Wild Horse Wind Expansion_16.07E Wild Horse Wind Expansionwrkingfile SF 3 2_Sheet3" xfId="14133"/>
    <cellStyle name="_Tenaska Comparison_04.07E Wild Horse Wind Expansion_16.07E Wild Horse Wind Expansionwrkingfile SF 3_Sheet3" xfId="14134"/>
    <cellStyle name="_Tenaska Comparison_04.07E Wild Horse Wind Expansion_16.07E Wild Horse Wind Expansionwrkingfile SF 4" xfId="14135"/>
    <cellStyle name="_Tenaska Comparison_04.07E Wild Horse Wind Expansion_16.07E Wild Horse Wind Expansionwrkingfile SF 4_Sheet3" xfId="14136"/>
    <cellStyle name="_Tenaska Comparison_04.07E Wild Horse Wind Expansion_16.07E Wild Horse Wind Expansionwrkingfile SF_DEM-WP(C) ENERG10C--ctn Mid-C_042010 2010GRC" xfId="14137"/>
    <cellStyle name="_Tenaska Comparison_04.07E Wild Horse Wind Expansion_16.07E Wild Horse Wind Expansionwrkingfile SF_DEM-WP(C) ENERG10C--ctn Mid-C_042010 2010GRC 2" xfId="14138"/>
    <cellStyle name="_Tenaska Comparison_04.07E Wild Horse Wind Expansion_16.07E Wild Horse Wind Expansionwrkingfile SF_DEM-WP(C) ENERG10C--ctn Mid-C_042010 2010GRC 2_Sheet3" xfId="14139"/>
    <cellStyle name="_Tenaska Comparison_04.07E Wild Horse Wind Expansion_16.07E Wild Horse Wind Expansionwrkingfile SF_DEM-WP(C) ENERG10C--ctn Mid-C_042010 2010GRC_Sheet3" xfId="14140"/>
    <cellStyle name="_Tenaska Comparison_04.07E Wild Horse Wind Expansion_16.07E Wild Horse Wind Expansionwrkingfile SF_Sheet3" xfId="14141"/>
    <cellStyle name="_Tenaska Comparison_04.07E Wild Horse Wind Expansion_16.07E Wild Horse Wind Expansionwrkingfile_DEM-WP(C) ENERG10C--ctn Mid-C_042010 2010GRC" xfId="14142"/>
    <cellStyle name="_Tenaska Comparison_04.07E Wild Horse Wind Expansion_16.07E Wild Horse Wind Expansionwrkingfile_DEM-WP(C) ENERG10C--ctn Mid-C_042010 2010GRC 2" xfId="14143"/>
    <cellStyle name="_Tenaska Comparison_04.07E Wild Horse Wind Expansion_16.07E Wild Horse Wind Expansionwrkingfile_DEM-WP(C) ENERG10C--ctn Mid-C_042010 2010GRC 2_Sheet3" xfId="14144"/>
    <cellStyle name="_Tenaska Comparison_04.07E Wild Horse Wind Expansion_16.07E Wild Horse Wind Expansionwrkingfile_DEM-WP(C) ENERG10C--ctn Mid-C_042010 2010GRC_Sheet3" xfId="14145"/>
    <cellStyle name="_Tenaska Comparison_04.07E Wild Horse Wind Expansion_16.07E Wild Horse Wind Expansionwrkingfile_Sheet3" xfId="14146"/>
    <cellStyle name="_Tenaska Comparison_04.07E Wild Horse Wind Expansion_16.37E Wild Horse Expansion DeferralRevwrkingfile SF" xfId="14147"/>
    <cellStyle name="_Tenaska Comparison_04.07E Wild Horse Wind Expansion_16.37E Wild Horse Expansion DeferralRevwrkingfile SF 2" xfId="14148"/>
    <cellStyle name="_Tenaska Comparison_04.07E Wild Horse Wind Expansion_16.37E Wild Horse Expansion DeferralRevwrkingfile SF 2 2" xfId="14149"/>
    <cellStyle name="_Tenaska Comparison_04.07E Wild Horse Wind Expansion_16.37E Wild Horse Expansion DeferralRevwrkingfile SF 2 2_Sheet3" xfId="14150"/>
    <cellStyle name="_Tenaska Comparison_04.07E Wild Horse Wind Expansion_16.37E Wild Horse Expansion DeferralRevwrkingfile SF 2_Sheet3" xfId="14151"/>
    <cellStyle name="_Tenaska Comparison_04.07E Wild Horse Wind Expansion_16.37E Wild Horse Expansion DeferralRevwrkingfile SF 3" xfId="14152"/>
    <cellStyle name="_Tenaska Comparison_04.07E Wild Horse Wind Expansion_16.37E Wild Horse Expansion DeferralRevwrkingfile SF 3 2" xfId="14153"/>
    <cellStyle name="_Tenaska Comparison_04.07E Wild Horse Wind Expansion_16.37E Wild Horse Expansion DeferralRevwrkingfile SF 3 2_Sheet3" xfId="14154"/>
    <cellStyle name="_Tenaska Comparison_04.07E Wild Horse Wind Expansion_16.37E Wild Horse Expansion DeferralRevwrkingfile SF 3_Sheet3" xfId="14155"/>
    <cellStyle name="_Tenaska Comparison_04.07E Wild Horse Wind Expansion_16.37E Wild Horse Expansion DeferralRevwrkingfile SF 4" xfId="14156"/>
    <cellStyle name="_Tenaska Comparison_04.07E Wild Horse Wind Expansion_16.37E Wild Horse Expansion DeferralRevwrkingfile SF 4_Sheet3" xfId="14157"/>
    <cellStyle name="_Tenaska Comparison_04.07E Wild Horse Wind Expansion_16.37E Wild Horse Expansion DeferralRevwrkingfile SF_DEM-WP(C) ENERG10C--ctn Mid-C_042010 2010GRC" xfId="14158"/>
    <cellStyle name="_Tenaska Comparison_04.07E Wild Horse Wind Expansion_16.37E Wild Horse Expansion DeferralRevwrkingfile SF_DEM-WP(C) ENERG10C--ctn Mid-C_042010 2010GRC 2" xfId="14159"/>
    <cellStyle name="_Tenaska Comparison_04.07E Wild Horse Wind Expansion_16.37E Wild Horse Expansion DeferralRevwrkingfile SF_DEM-WP(C) ENERG10C--ctn Mid-C_042010 2010GRC 2_Sheet3" xfId="14160"/>
    <cellStyle name="_Tenaska Comparison_04.07E Wild Horse Wind Expansion_16.37E Wild Horse Expansion DeferralRevwrkingfile SF_DEM-WP(C) ENERG10C--ctn Mid-C_042010 2010GRC_Sheet3" xfId="14161"/>
    <cellStyle name="_Tenaska Comparison_04.07E Wild Horse Wind Expansion_16.37E Wild Horse Expansion DeferralRevwrkingfile SF_Sheet3" xfId="14162"/>
    <cellStyle name="_Tenaska Comparison_04.07E Wild Horse Wind Expansion_DEM-WP(C) ENERG10C--ctn Mid-C_042010 2010GRC" xfId="14163"/>
    <cellStyle name="_Tenaska Comparison_04.07E Wild Horse Wind Expansion_DEM-WP(C) ENERG10C--ctn Mid-C_042010 2010GRC 2" xfId="14164"/>
    <cellStyle name="_Tenaska Comparison_04.07E Wild Horse Wind Expansion_DEM-WP(C) ENERG10C--ctn Mid-C_042010 2010GRC 2_Sheet3" xfId="14165"/>
    <cellStyle name="_Tenaska Comparison_04.07E Wild Horse Wind Expansion_DEM-WP(C) ENERG10C--ctn Mid-C_042010 2010GRC_Sheet3" xfId="14166"/>
    <cellStyle name="_Tenaska Comparison_04.07E Wild Horse Wind Expansion_Sheet3" xfId="14167"/>
    <cellStyle name="_Tenaska Comparison_16.07E Wild Horse Wind Expansionwrkingfile" xfId="14168"/>
    <cellStyle name="_Tenaska Comparison_16.07E Wild Horse Wind Expansionwrkingfile 2" xfId="14169"/>
    <cellStyle name="_Tenaska Comparison_16.07E Wild Horse Wind Expansionwrkingfile 2 2" xfId="14170"/>
    <cellStyle name="_Tenaska Comparison_16.07E Wild Horse Wind Expansionwrkingfile 2 2_Sheet3" xfId="14171"/>
    <cellStyle name="_Tenaska Comparison_16.07E Wild Horse Wind Expansionwrkingfile 2_Sheet3" xfId="14172"/>
    <cellStyle name="_Tenaska Comparison_16.07E Wild Horse Wind Expansionwrkingfile 3" xfId="14173"/>
    <cellStyle name="_Tenaska Comparison_16.07E Wild Horse Wind Expansionwrkingfile 3 2" xfId="14174"/>
    <cellStyle name="_Tenaska Comparison_16.07E Wild Horse Wind Expansionwrkingfile 3 2_Sheet3" xfId="14175"/>
    <cellStyle name="_Tenaska Comparison_16.07E Wild Horse Wind Expansionwrkingfile 3_Sheet3" xfId="14176"/>
    <cellStyle name="_Tenaska Comparison_16.07E Wild Horse Wind Expansionwrkingfile 4" xfId="14177"/>
    <cellStyle name="_Tenaska Comparison_16.07E Wild Horse Wind Expansionwrkingfile 4_Sheet3" xfId="14178"/>
    <cellStyle name="_Tenaska Comparison_16.07E Wild Horse Wind Expansionwrkingfile SF" xfId="14179"/>
    <cellStyle name="_Tenaska Comparison_16.07E Wild Horse Wind Expansionwrkingfile SF 2" xfId="14180"/>
    <cellStyle name="_Tenaska Comparison_16.07E Wild Horse Wind Expansionwrkingfile SF 2 2" xfId="14181"/>
    <cellStyle name="_Tenaska Comparison_16.07E Wild Horse Wind Expansionwrkingfile SF 2 2_Sheet3" xfId="14182"/>
    <cellStyle name="_Tenaska Comparison_16.07E Wild Horse Wind Expansionwrkingfile SF 2_Sheet3" xfId="14183"/>
    <cellStyle name="_Tenaska Comparison_16.07E Wild Horse Wind Expansionwrkingfile SF 3" xfId="14184"/>
    <cellStyle name="_Tenaska Comparison_16.07E Wild Horse Wind Expansionwrkingfile SF 3 2" xfId="14185"/>
    <cellStyle name="_Tenaska Comparison_16.07E Wild Horse Wind Expansionwrkingfile SF 3 2_Sheet3" xfId="14186"/>
    <cellStyle name="_Tenaska Comparison_16.07E Wild Horse Wind Expansionwrkingfile SF 3_Sheet3" xfId="14187"/>
    <cellStyle name="_Tenaska Comparison_16.07E Wild Horse Wind Expansionwrkingfile SF 4" xfId="14188"/>
    <cellStyle name="_Tenaska Comparison_16.07E Wild Horse Wind Expansionwrkingfile SF 4_Sheet3" xfId="14189"/>
    <cellStyle name="_Tenaska Comparison_16.07E Wild Horse Wind Expansionwrkingfile SF_DEM-WP(C) ENERG10C--ctn Mid-C_042010 2010GRC" xfId="14190"/>
    <cellStyle name="_Tenaska Comparison_16.07E Wild Horse Wind Expansionwrkingfile SF_DEM-WP(C) ENERG10C--ctn Mid-C_042010 2010GRC 2" xfId="14191"/>
    <cellStyle name="_Tenaska Comparison_16.07E Wild Horse Wind Expansionwrkingfile SF_DEM-WP(C) ENERG10C--ctn Mid-C_042010 2010GRC 2_Sheet3" xfId="14192"/>
    <cellStyle name="_Tenaska Comparison_16.07E Wild Horse Wind Expansionwrkingfile SF_DEM-WP(C) ENERG10C--ctn Mid-C_042010 2010GRC_Sheet3" xfId="14193"/>
    <cellStyle name="_Tenaska Comparison_16.07E Wild Horse Wind Expansionwrkingfile SF_Sheet3" xfId="14194"/>
    <cellStyle name="_Tenaska Comparison_16.07E Wild Horse Wind Expansionwrkingfile_DEM-WP(C) ENERG10C--ctn Mid-C_042010 2010GRC" xfId="14195"/>
    <cellStyle name="_Tenaska Comparison_16.07E Wild Horse Wind Expansionwrkingfile_DEM-WP(C) ENERG10C--ctn Mid-C_042010 2010GRC 2" xfId="14196"/>
    <cellStyle name="_Tenaska Comparison_16.07E Wild Horse Wind Expansionwrkingfile_DEM-WP(C) ENERG10C--ctn Mid-C_042010 2010GRC 2_Sheet3" xfId="14197"/>
    <cellStyle name="_Tenaska Comparison_16.07E Wild Horse Wind Expansionwrkingfile_DEM-WP(C) ENERG10C--ctn Mid-C_042010 2010GRC_Sheet3" xfId="14198"/>
    <cellStyle name="_Tenaska Comparison_16.07E Wild Horse Wind Expansionwrkingfile_Sheet3" xfId="14199"/>
    <cellStyle name="_Tenaska Comparison_16.37E Wild Horse Expansion DeferralRevwrkingfile SF" xfId="14200"/>
    <cellStyle name="_Tenaska Comparison_16.37E Wild Horse Expansion DeferralRevwrkingfile SF 2" xfId="14201"/>
    <cellStyle name="_Tenaska Comparison_16.37E Wild Horse Expansion DeferralRevwrkingfile SF 2 2" xfId="14202"/>
    <cellStyle name="_Tenaska Comparison_16.37E Wild Horse Expansion DeferralRevwrkingfile SF 2 2_Sheet3" xfId="14203"/>
    <cellStyle name="_Tenaska Comparison_16.37E Wild Horse Expansion DeferralRevwrkingfile SF 2_Sheet3" xfId="14204"/>
    <cellStyle name="_Tenaska Comparison_16.37E Wild Horse Expansion DeferralRevwrkingfile SF 3" xfId="14205"/>
    <cellStyle name="_Tenaska Comparison_16.37E Wild Horse Expansion DeferralRevwrkingfile SF 3 2" xfId="14206"/>
    <cellStyle name="_Tenaska Comparison_16.37E Wild Horse Expansion DeferralRevwrkingfile SF 3 2_Sheet3" xfId="14207"/>
    <cellStyle name="_Tenaska Comparison_16.37E Wild Horse Expansion DeferralRevwrkingfile SF 3_Sheet3" xfId="14208"/>
    <cellStyle name="_Tenaska Comparison_16.37E Wild Horse Expansion DeferralRevwrkingfile SF 4" xfId="14209"/>
    <cellStyle name="_Tenaska Comparison_16.37E Wild Horse Expansion DeferralRevwrkingfile SF 4_Sheet3" xfId="14210"/>
    <cellStyle name="_Tenaska Comparison_16.37E Wild Horse Expansion DeferralRevwrkingfile SF_DEM-WP(C) ENERG10C--ctn Mid-C_042010 2010GRC" xfId="14211"/>
    <cellStyle name="_Tenaska Comparison_16.37E Wild Horse Expansion DeferralRevwrkingfile SF_DEM-WP(C) ENERG10C--ctn Mid-C_042010 2010GRC 2" xfId="14212"/>
    <cellStyle name="_Tenaska Comparison_16.37E Wild Horse Expansion DeferralRevwrkingfile SF_DEM-WP(C) ENERG10C--ctn Mid-C_042010 2010GRC 2_Sheet3" xfId="14213"/>
    <cellStyle name="_Tenaska Comparison_16.37E Wild Horse Expansion DeferralRevwrkingfile SF_DEM-WP(C) ENERG10C--ctn Mid-C_042010 2010GRC_Sheet3" xfId="14214"/>
    <cellStyle name="_Tenaska Comparison_16.37E Wild Horse Expansion DeferralRevwrkingfile SF_Sheet3" xfId="14215"/>
    <cellStyle name="_Tenaska Comparison_2009 Compliance Filing PCA Exhibits for GRC" xfId="14216"/>
    <cellStyle name="_Tenaska Comparison_2009 Compliance Filing PCA Exhibits for GRC 2" xfId="14217"/>
    <cellStyle name="_Tenaska Comparison_2009 Compliance Filing PCA Exhibits for GRC 2 2" xfId="14218"/>
    <cellStyle name="_Tenaska Comparison_2009 Compliance Filing PCA Exhibits for GRC 2 2_Sheet3" xfId="14219"/>
    <cellStyle name="_Tenaska Comparison_2009 Compliance Filing PCA Exhibits for GRC 2_Sheet3" xfId="14220"/>
    <cellStyle name="_Tenaska Comparison_2009 Compliance Filing PCA Exhibits for GRC 3" xfId="14221"/>
    <cellStyle name="_Tenaska Comparison_2009 Compliance Filing PCA Exhibits for GRC 3_Sheet3" xfId="14222"/>
    <cellStyle name="_Tenaska Comparison_2009 Compliance Filing PCA Exhibits for GRC_Sheet3" xfId="14223"/>
    <cellStyle name="_Tenaska Comparison_2009 GRC Compl Filing - Exhibit D" xfId="14224"/>
    <cellStyle name="_Tenaska Comparison_2009 GRC Compl Filing - Exhibit D 2" xfId="14225"/>
    <cellStyle name="_Tenaska Comparison_2009 GRC Compl Filing - Exhibit D 2 2" xfId="14226"/>
    <cellStyle name="_Tenaska Comparison_2009 GRC Compl Filing - Exhibit D 2 2_Sheet3" xfId="14227"/>
    <cellStyle name="_Tenaska Comparison_2009 GRC Compl Filing - Exhibit D 2_Sheet3" xfId="14228"/>
    <cellStyle name="_Tenaska Comparison_2009 GRC Compl Filing - Exhibit D 3" xfId="14229"/>
    <cellStyle name="_Tenaska Comparison_2009 GRC Compl Filing - Exhibit D 3 2" xfId="14230"/>
    <cellStyle name="_Tenaska Comparison_2009 GRC Compl Filing - Exhibit D 3 2_Sheet3" xfId="14231"/>
    <cellStyle name="_Tenaska Comparison_2009 GRC Compl Filing - Exhibit D 3_Sheet3" xfId="14232"/>
    <cellStyle name="_Tenaska Comparison_2009 GRC Compl Filing - Exhibit D 4" xfId="14233"/>
    <cellStyle name="_Tenaska Comparison_2009 GRC Compl Filing - Exhibit D 4_Sheet3" xfId="14234"/>
    <cellStyle name="_Tenaska Comparison_2009 GRC Compl Filing - Exhibit D_DEM-WP(C) ENERG10C--ctn Mid-C_042010 2010GRC" xfId="14235"/>
    <cellStyle name="_Tenaska Comparison_2009 GRC Compl Filing - Exhibit D_DEM-WP(C) ENERG10C--ctn Mid-C_042010 2010GRC 2" xfId="14236"/>
    <cellStyle name="_Tenaska Comparison_2009 GRC Compl Filing - Exhibit D_DEM-WP(C) ENERG10C--ctn Mid-C_042010 2010GRC 2_Sheet3" xfId="14237"/>
    <cellStyle name="_Tenaska Comparison_2009 GRC Compl Filing - Exhibit D_DEM-WP(C) ENERG10C--ctn Mid-C_042010 2010GRC_Sheet3" xfId="14238"/>
    <cellStyle name="_Tenaska Comparison_2009 GRC Compl Filing - Exhibit D_Sheet3" xfId="14239"/>
    <cellStyle name="_Tenaska Comparison_3.01 Income Statement" xfId="14240"/>
    <cellStyle name="_Tenaska Comparison_3.01 Income Statement_Sheet3" xfId="14241"/>
    <cellStyle name="_Tenaska Comparison_4 31 Regulatory Assets and Liabilities  7 06- Exhibit D" xfId="14242"/>
    <cellStyle name="_Tenaska Comparison_4 31 Regulatory Assets and Liabilities  7 06- Exhibit D 2" xfId="14243"/>
    <cellStyle name="_Tenaska Comparison_4 31 Regulatory Assets and Liabilities  7 06- Exhibit D 2 2" xfId="14244"/>
    <cellStyle name="_Tenaska Comparison_4 31 Regulatory Assets and Liabilities  7 06- Exhibit D 2 2 2" xfId="14245"/>
    <cellStyle name="_Tenaska Comparison_4 31 Regulatory Assets and Liabilities  7 06- Exhibit D 2 2 2_Sheet3" xfId="14246"/>
    <cellStyle name="_Tenaska Comparison_4 31 Regulatory Assets and Liabilities  7 06- Exhibit D 2 2_Sheet3" xfId="14247"/>
    <cellStyle name="_Tenaska Comparison_4 31 Regulatory Assets and Liabilities  7 06- Exhibit D 2 3" xfId="14248"/>
    <cellStyle name="_Tenaska Comparison_4 31 Regulatory Assets and Liabilities  7 06- Exhibit D 2 3_Sheet3" xfId="14249"/>
    <cellStyle name="_Tenaska Comparison_4 31 Regulatory Assets and Liabilities  7 06- Exhibit D 2_Sheet3" xfId="14250"/>
    <cellStyle name="_Tenaska Comparison_4 31 Regulatory Assets and Liabilities  7 06- Exhibit D 3" xfId="14251"/>
    <cellStyle name="_Tenaska Comparison_4 31 Regulatory Assets and Liabilities  7 06- Exhibit D 3 2" xfId="14252"/>
    <cellStyle name="_Tenaska Comparison_4 31 Regulatory Assets and Liabilities  7 06- Exhibit D 3 2_Sheet3" xfId="14253"/>
    <cellStyle name="_Tenaska Comparison_4 31 Regulatory Assets and Liabilities  7 06- Exhibit D 3_Sheet3" xfId="14254"/>
    <cellStyle name="_Tenaska Comparison_4 31 Regulatory Assets and Liabilities  7 06- Exhibit D 4" xfId="14255"/>
    <cellStyle name="_Tenaska Comparison_4 31 Regulatory Assets and Liabilities  7 06- Exhibit D 4_Sheet3" xfId="14256"/>
    <cellStyle name="_Tenaska Comparison_4 31 Regulatory Assets and Liabilities  7 06- Exhibit D_DEM-WP(C) ENERG10C--ctn Mid-C_042010 2010GRC" xfId="14257"/>
    <cellStyle name="_Tenaska Comparison_4 31 Regulatory Assets and Liabilities  7 06- Exhibit D_DEM-WP(C) ENERG10C--ctn Mid-C_042010 2010GRC 2" xfId="14258"/>
    <cellStyle name="_Tenaska Comparison_4 31 Regulatory Assets and Liabilities  7 06- Exhibit D_DEM-WP(C) ENERG10C--ctn Mid-C_042010 2010GRC 2_Sheet3" xfId="14259"/>
    <cellStyle name="_Tenaska Comparison_4 31 Regulatory Assets and Liabilities  7 06- Exhibit D_DEM-WP(C) ENERG10C--ctn Mid-C_042010 2010GRC_Sheet3" xfId="14260"/>
    <cellStyle name="_Tenaska Comparison_4 31 Regulatory Assets and Liabilities  7 06- Exhibit D_NIM Summary" xfId="14261"/>
    <cellStyle name="_Tenaska Comparison_4 31 Regulatory Assets and Liabilities  7 06- Exhibit D_NIM Summary 2" xfId="14262"/>
    <cellStyle name="_Tenaska Comparison_4 31 Regulatory Assets and Liabilities  7 06- Exhibit D_NIM Summary 2 2" xfId="14263"/>
    <cellStyle name="_Tenaska Comparison_4 31 Regulatory Assets and Liabilities  7 06- Exhibit D_NIM Summary 2 2_Sheet3" xfId="14264"/>
    <cellStyle name="_Tenaska Comparison_4 31 Regulatory Assets and Liabilities  7 06- Exhibit D_NIM Summary 2_Sheet3" xfId="14265"/>
    <cellStyle name="_Tenaska Comparison_4 31 Regulatory Assets and Liabilities  7 06- Exhibit D_NIM Summary 3" xfId="14266"/>
    <cellStyle name="_Tenaska Comparison_4 31 Regulatory Assets and Liabilities  7 06- Exhibit D_NIM Summary 3 2" xfId="14267"/>
    <cellStyle name="_Tenaska Comparison_4 31 Regulatory Assets and Liabilities  7 06- Exhibit D_NIM Summary 3 2_Sheet3" xfId="14268"/>
    <cellStyle name="_Tenaska Comparison_4 31 Regulatory Assets and Liabilities  7 06- Exhibit D_NIM Summary 3_Sheet3" xfId="14269"/>
    <cellStyle name="_Tenaska Comparison_4 31 Regulatory Assets and Liabilities  7 06- Exhibit D_NIM Summary 4" xfId="14270"/>
    <cellStyle name="_Tenaska Comparison_4 31 Regulatory Assets and Liabilities  7 06- Exhibit D_NIM Summary 4_Sheet3" xfId="14271"/>
    <cellStyle name="_Tenaska Comparison_4 31 Regulatory Assets and Liabilities  7 06- Exhibit D_NIM Summary_DEM-WP(C) ENERG10C--ctn Mid-C_042010 2010GRC" xfId="14272"/>
    <cellStyle name="_Tenaska Comparison_4 31 Regulatory Assets and Liabilities  7 06- Exhibit D_NIM Summary_DEM-WP(C) ENERG10C--ctn Mid-C_042010 2010GRC 2" xfId="14273"/>
    <cellStyle name="_Tenaska Comparison_4 31 Regulatory Assets and Liabilities  7 06- Exhibit D_NIM Summary_DEM-WP(C) ENERG10C--ctn Mid-C_042010 2010GRC 2_Sheet3" xfId="14274"/>
    <cellStyle name="_Tenaska Comparison_4 31 Regulatory Assets and Liabilities  7 06- Exhibit D_NIM Summary_DEM-WP(C) ENERG10C--ctn Mid-C_042010 2010GRC_Sheet3" xfId="14275"/>
    <cellStyle name="_Tenaska Comparison_4 31 Regulatory Assets and Liabilities  7 06- Exhibit D_NIM Summary_Sheet3" xfId="14276"/>
    <cellStyle name="_Tenaska Comparison_4 31 Regulatory Assets and Liabilities  7 06- Exhibit D_NIM+O&amp;M" xfId="14277"/>
    <cellStyle name="_Tenaska Comparison_4 31 Regulatory Assets and Liabilities  7 06- Exhibit D_NIM+O&amp;M 2" xfId="14278"/>
    <cellStyle name="_Tenaska Comparison_4 31 Regulatory Assets and Liabilities  7 06- Exhibit D_NIM+O&amp;M 2_Sheet3" xfId="14279"/>
    <cellStyle name="_Tenaska Comparison_4 31 Regulatory Assets and Liabilities  7 06- Exhibit D_NIM+O&amp;M Monthly" xfId="14280"/>
    <cellStyle name="_Tenaska Comparison_4 31 Regulatory Assets and Liabilities  7 06- Exhibit D_NIM+O&amp;M Monthly 2" xfId="14281"/>
    <cellStyle name="_Tenaska Comparison_4 31 Regulatory Assets and Liabilities  7 06- Exhibit D_NIM+O&amp;M Monthly 2_Sheet3" xfId="14282"/>
    <cellStyle name="_Tenaska Comparison_4 31 Regulatory Assets and Liabilities  7 06- Exhibit D_NIM+O&amp;M Monthly_Sheet3" xfId="14283"/>
    <cellStyle name="_Tenaska Comparison_4 31 Regulatory Assets and Liabilities  7 06- Exhibit D_NIM+O&amp;M_Sheet3" xfId="14284"/>
    <cellStyle name="_Tenaska Comparison_4 31 Regulatory Assets and Liabilities  7 06- Exhibit D_Sheet3" xfId="14285"/>
    <cellStyle name="_Tenaska Comparison_4 31E Reg Asset  Liab and EXH D" xfId="14286"/>
    <cellStyle name="_Tenaska Comparison_4 31E Reg Asset  Liab and EXH D _ Aug 10 Filing (2)" xfId="14287"/>
    <cellStyle name="_Tenaska Comparison_4 31E Reg Asset  Liab and EXH D _ Aug 10 Filing (2) 2" xfId="14288"/>
    <cellStyle name="_Tenaska Comparison_4 31E Reg Asset  Liab and EXH D _ Aug 10 Filing (2) 2_Sheet3" xfId="14289"/>
    <cellStyle name="_Tenaska Comparison_4 31E Reg Asset  Liab and EXH D _ Aug 10 Filing (2)_Sheet3" xfId="14290"/>
    <cellStyle name="_Tenaska Comparison_4 31E Reg Asset  Liab and EXH D 2" xfId="14291"/>
    <cellStyle name="_Tenaska Comparison_4 31E Reg Asset  Liab and EXH D 2_Sheet3" xfId="14292"/>
    <cellStyle name="_Tenaska Comparison_4 31E Reg Asset  Liab and EXH D 3" xfId="14293"/>
    <cellStyle name="_Tenaska Comparison_4 31E Reg Asset  Liab and EXH D 3_Sheet3" xfId="14294"/>
    <cellStyle name="_Tenaska Comparison_4 31E Reg Asset  Liab and EXH D_Sheet3" xfId="14295"/>
    <cellStyle name="_Tenaska Comparison_4 32 Regulatory Assets and Liabilities  7 06- Exhibit D" xfId="14296"/>
    <cellStyle name="_Tenaska Comparison_4 32 Regulatory Assets and Liabilities  7 06- Exhibit D 2" xfId="14297"/>
    <cellStyle name="_Tenaska Comparison_4 32 Regulatory Assets and Liabilities  7 06- Exhibit D 2 2" xfId="14298"/>
    <cellStyle name="_Tenaska Comparison_4 32 Regulatory Assets and Liabilities  7 06- Exhibit D 2 2 2" xfId="14299"/>
    <cellStyle name="_Tenaska Comparison_4 32 Regulatory Assets and Liabilities  7 06- Exhibit D 2 2 2_Sheet3" xfId="14300"/>
    <cellStyle name="_Tenaska Comparison_4 32 Regulatory Assets and Liabilities  7 06- Exhibit D 2 2_Sheet3" xfId="14301"/>
    <cellStyle name="_Tenaska Comparison_4 32 Regulatory Assets and Liabilities  7 06- Exhibit D 2 3" xfId="14302"/>
    <cellStyle name="_Tenaska Comparison_4 32 Regulatory Assets and Liabilities  7 06- Exhibit D 2 3_Sheet3" xfId="14303"/>
    <cellStyle name="_Tenaska Comparison_4 32 Regulatory Assets and Liabilities  7 06- Exhibit D 2_Sheet3" xfId="14304"/>
    <cellStyle name="_Tenaska Comparison_4 32 Regulatory Assets and Liabilities  7 06- Exhibit D 3" xfId="14305"/>
    <cellStyle name="_Tenaska Comparison_4 32 Regulatory Assets and Liabilities  7 06- Exhibit D 3 2" xfId="14306"/>
    <cellStyle name="_Tenaska Comparison_4 32 Regulatory Assets and Liabilities  7 06- Exhibit D 3 2_Sheet3" xfId="14307"/>
    <cellStyle name="_Tenaska Comparison_4 32 Regulatory Assets and Liabilities  7 06- Exhibit D 3_Sheet3" xfId="14308"/>
    <cellStyle name="_Tenaska Comparison_4 32 Regulatory Assets and Liabilities  7 06- Exhibit D 4" xfId="14309"/>
    <cellStyle name="_Tenaska Comparison_4 32 Regulatory Assets and Liabilities  7 06- Exhibit D 4_Sheet3" xfId="14310"/>
    <cellStyle name="_Tenaska Comparison_4 32 Regulatory Assets and Liabilities  7 06- Exhibit D_DEM-WP(C) ENERG10C--ctn Mid-C_042010 2010GRC" xfId="14311"/>
    <cellStyle name="_Tenaska Comparison_4 32 Regulatory Assets and Liabilities  7 06- Exhibit D_DEM-WP(C) ENERG10C--ctn Mid-C_042010 2010GRC 2" xfId="14312"/>
    <cellStyle name="_Tenaska Comparison_4 32 Regulatory Assets and Liabilities  7 06- Exhibit D_DEM-WP(C) ENERG10C--ctn Mid-C_042010 2010GRC 2_Sheet3" xfId="14313"/>
    <cellStyle name="_Tenaska Comparison_4 32 Regulatory Assets and Liabilities  7 06- Exhibit D_DEM-WP(C) ENERG10C--ctn Mid-C_042010 2010GRC_Sheet3" xfId="14314"/>
    <cellStyle name="_Tenaska Comparison_4 32 Regulatory Assets and Liabilities  7 06- Exhibit D_NIM Summary" xfId="14315"/>
    <cellStyle name="_Tenaska Comparison_4 32 Regulatory Assets and Liabilities  7 06- Exhibit D_NIM Summary 2" xfId="14316"/>
    <cellStyle name="_Tenaska Comparison_4 32 Regulatory Assets and Liabilities  7 06- Exhibit D_NIM Summary 2 2" xfId="14317"/>
    <cellStyle name="_Tenaska Comparison_4 32 Regulatory Assets and Liabilities  7 06- Exhibit D_NIM Summary 2 2_Sheet3" xfId="14318"/>
    <cellStyle name="_Tenaska Comparison_4 32 Regulatory Assets and Liabilities  7 06- Exhibit D_NIM Summary 2_Sheet3" xfId="14319"/>
    <cellStyle name="_Tenaska Comparison_4 32 Regulatory Assets and Liabilities  7 06- Exhibit D_NIM Summary 3" xfId="14320"/>
    <cellStyle name="_Tenaska Comparison_4 32 Regulatory Assets and Liabilities  7 06- Exhibit D_NIM Summary 3 2" xfId="14321"/>
    <cellStyle name="_Tenaska Comparison_4 32 Regulatory Assets and Liabilities  7 06- Exhibit D_NIM Summary 3 2_Sheet3" xfId="14322"/>
    <cellStyle name="_Tenaska Comparison_4 32 Regulatory Assets and Liabilities  7 06- Exhibit D_NIM Summary 3_Sheet3" xfId="14323"/>
    <cellStyle name="_Tenaska Comparison_4 32 Regulatory Assets and Liabilities  7 06- Exhibit D_NIM Summary 4" xfId="14324"/>
    <cellStyle name="_Tenaska Comparison_4 32 Regulatory Assets and Liabilities  7 06- Exhibit D_NIM Summary 4_Sheet3" xfId="14325"/>
    <cellStyle name="_Tenaska Comparison_4 32 Regulatory Assets and Liabilities  7 06- Exhibit D_NIM Summary_DEM-WP(C) ENERG10C--ctn Mid-C_042010 2010GRC" xfId="14326"/>
    <cellStyle name="_Tenaska Comparison_4 32 Regulatory Assets and Liabilities  7 06- Exhibit D_NIM Summary_DEM-WP(C) ENERG10C--ctn Mid-C_042010 2010GRC 2" xfId="14327"/>
    <cellStyle name="_Tenaska Comparison_4 32 Regulatory Assets and Liabilities  7 06- Exhibit D_NIM Summary_DEM-WP(C) ENERG10C--ctn Mid-C_042010 2010GRC 2_Sheet3" xfId="14328"/>
    <cellStyle name="_Tenaska Comparison_4 32 Regulatory Assets and Liabilities  7 06- Exhibit D_NIM Summary_DEM-WP(C) ENERG10C--ctn Mid-C_042010 2010GRC_Sheet3" xfId="14329"/>
    <cellStyle name="_Tenaska Comparison_4 32 Regulatory Assets and Liabilities  7 06- Exhibit D_NIM Summary_Sheet3" xfId="14330"/>
    <cellStyle name="_Tenaska Comparison_4 32 Regulatory Assets and Liabilities  7 06- Exhibit D_NIM+O&amp;M" xfId="14331"/>
    <cellStyle name="_Tenaska Comparison_4 32 Regulatory Assets and Liabilities  7 06- Exhibit D_NIM+O&amp;M 2" xfId="14332"/>
    <cellStyle name="_Tenaska Comparison_4 32 Regulatory Assets and Liabilities  7 06- Exhibit D_NIM+O&amp;M 2_Sheet3" xfId="14333"/>
    <cellStyle name="_Tenaska Comparison_4 32 Regulatory Assets and Liabilities  7 06- Exhibit D_NIM+O&amp;M Monthly" xfId="14334"/>
    <cellStyle name="_Tenaska Comparison_4 32 Regulatory Assets and Liabilities  7 06- Exhibit D_NIM+O&amp;M Monthly 2" xfId="14335"/>
    <cellStyle name="_Tenaska Comparison_4 32 Regulatory Assets and Liabilities  7 06- Exhibit D_NIM+O&amp;M Monthly 2_Sheet3" xfId="14336"/>
    <cellStyle name="_Tenaska Comparison_4 32 Regulatory Assets and Liabilities  7 06- Exhibit D_NIM+O&amp;M Monthly_Sheet3" xfId="14337"/>
    <cellStyle name="_Tenaska Comparison_4 32 Regulatory Assets and Liabilities  7 06- Exhibit D_NIM+O&amp;M_Sheet3" xfId="14338"/>
    <cellStyle name="_Tenaska Comparison_4 32 Regulatory Assets and Liabilities  7 06- Exhibit D_Sheet3" xfId="14339"/>
    <cellStyle name="_Tenaska Comparison_AURORA Total New" xfId="14340"/>
    <cellStyle name="_Tenaska Comparison_AURORA Total New 2" xfId="14341"/>
    <cellStyle name="_Tenaska Comparison_AURORA Total New 2 2" xfId="14342"/>
    <cellStyle name="_Tenaska Comparison_AURORA Total New 2 2_Sheet3" xfId="14343"/>
    <cellStyle name="_Tenaska Comparison_AURORA Total New 2_Sheet3" xfId="14344"/>
    <cellStyle name="_Tenaska Comparison_AURORA Total New 3" xfId="14345"/>
    <cellStyle name="_Tenaska Comparison_AURORA Total New 3_Sheet3" xfId="14346"/>
    <cellStyle name="_Tenaska Comparison_AURORA Total New_Sheet3" xfId="14347"/>
    <cellStyle name="_Tenaska Comparison_Book2" xfId="14348"/>
    <cellStyle name="_Tenaska Comparison_Book2 2" xfId="14349"/>
    <cellStyle name="_Tenaska Comparison_Book2 2 2" xfId="14350"/>
    <cellStyle name="_Tenaska Comparison_Book2 2 2_Sheet3" xfId="14351"/>
    <cellStyle name="_Tenaska Comparison_Book2 2_Sheet3" xfId="14352"/>
    <cellStyle name="_Tenaska Comparison_Book2 3" xfId="14353"/>
    <cellStyle name="_Tenaska Comparison_Book2 3 2" xfId="14354"/>
    <cellStyle name="_Tenaska Comparison_Book2 3 2_Sheet3" xfId="14355"/>
    <cellStyle name="_Tenaska Comparison_Book2 3_Sheet3" xfId="14356"/>
    <cellStyle name="_Tenaska Comparison_Book2 4" xfId="14357"/>
    <cellStyle name="_Tenaska Comparison_Book2 4_Sheet3" xfId="14358"/>
    <cellStyle name="_Tenaska Comparison_Book2_Adj Bench DR 3 for Initial Briefs (Electric)" xfId="14359"/>
    <cellStyle name="_Tenaska Comparison_Book2_Adj Bench DR 3 for Initial Briefs (Electric) 2" xfId="14360"/>
    <cellStyle name="_Tenaska Comparison_Book2_Adj Bench DR 3 for Initial Briefs (Electric) 2 2" xfId="14361"/>
    <cellStyle name="_Tenaska Comparison_Book2_Adj Bench DR 3 for Initial Briefs (Electric) 2 2_Sheet3" xfId="14362"/>
    <cellStyle name="_Tenaska Comparison_Book2_Adj Bench DR 3 for Initial Briefs (Electric) 2_Sheet3" xfId="14363"/>
    <cellStyle name="_Tenaska Comparison_Book2_Adj Bench DR 3 for Initial Briefs (Electric) 3" xfId="14364"/>
    <cellStyle name="_Tenaska Comparison_Book2_Adj Bench DR 3 for Initial Briefs (Electric) 3 2" xfId="14365"/>
    <cellStyle name="_Tenaska Comparison_Book2_Adj Bench DR 3 for Initial Briefs (Electric) 3 2_Sheet3" xfId="14366"/>
    <cellStyle name="_Tenaska Comparison_Book2_Adj Bench DR 3 for Initial Briefs (Electric) 3_Sheet3" xfId="14367"/>
    <cellStyle name="_Tenaska Comparison_Book2_Adj Bench DR 3 for Initial Briefs (Electric) 4" xfId="14368"/>
    <cellStyle name="_Tenaska Comparison_Book2_Adj Bench DR 3 for Initial Briefs (Electric) 4_Sheet3" xfId="14369"/>
    <cellStyle name="_Tenaska Comparison_Book2_Adj Bench DR 3 for Initial Briefs (Electric)_DEM-WP(C) ENERG10C--ctn Mid-C_042010 2010GRC" xfId="14370"/>
    <cellStyle name="_Tenaska Comparison_Book2_Adj Bench DR 3 for Initial Briefs (Electric)_DEM-WP(C) ENERG10C--ctn Mid-C_042010 2010GRC 2" xfId="14371"/>
    <cellStyle name="_Tenaska Comparison_Book2_Adj Bench DR 3 for Initial Briefs (Electric)_DEM-WP(C) ENERG10C--ctn Mid-C_042010 2010GRC 2_Sheet3" xfId="14372"/>
    <cellStyle name="_Tenaska Comparison_Book2_Adj Bench DR 3 for Initial Briefs (Electric)_DEM-WP(C) ENERG10C--ctn Mid-C_042010 2010GRC_Sheet3" xfId="14373"/>
    <cellStyle name="_Tenaska Comparison_Book2_Adj Bench DR 3 for Initial Briefs (Electric)_Sheet3" xfId="14374"/>
    <cellStyle name="_Tenaska Comparison_Book2_DEM-WP(C) ENERG10C--ctn Mid-C_042010 2010GRC" xfId="14375"/>
    <cellStyle name="_Tenaska Comparison_Book2_DEM-WP(C) ENERG10C--ctn Mid-C_042010 2010GRC 2" xfId="14376"/>
    <cellStyle name="_Tenaska Comparison_Book2_DEM-WP(C) ENERG10C--ctn Mid-C_042010 2010GRC 2_Sheet3" xfId="14377"/>
    <cellStyle name="_Tenaska Comparison_Book2_DEM-WP(C) ENERG10C--ctn Mid-C_042010 2010GRC_Sheet3" xfId="14378"/>
    <cellStyle name="_Tenaska Comparison_Book2_Electric Rev Req Model (2009 GRC) Rebuttal" xfId="14379"/>
    <cellStyle name="_Tenaska Comparison_Book2_Electric Rev Req Model (2009 GRC) Rebuttal 2" xfId="14380"/>
    <cellStyle name="_Tenaska Comparison_Book2_Electric Rev Req Model (2009 GRC) Rebuttal 2 2" xfId="14381"/>
    <cellStyle name="_Tenaska Comparison_Book2_Electric Rev Req Model (2009 GRC) Rebuttal 2 2_Sheet3" xfId="14382"/>
    <cellStyle name="_Tenaska Comparison_Book2_Electric Rev Req Model (2009 GRC) Rebuttal 2_Sheet3" xfId="14383"/>
    <cellStyle name="_Tenaska Comparison_Book2_Electric Rev Req Model (2009 GRC) Rebuttal 3" xfId="14384"/>
    <cellStyle name="_Tenaska Comparison_Book2_Electric Rev Req Model (2009 GRC) Rebuttal 3_Sheet3" xfId="14385"/>
    <cellStyle name="_Tenaska Comparison_Book2_Electric Rev Req Model (2009 GRC) Rebuttal REmoval of New  WH Solar AdjustMI" xfId="14386"/>
    <cellStyle name="_Tenaska Comparison_Book2_Electric Rev Req Model (2009 GRC) Rebuttal REmoval of New  WH Solar AdjustMI 2" xfId="14387"/>
    <cellStyle name="_Tenaska Comparison_Book2_Electric Rev Req Model (2009 GRC) Rebuttal REmoval of New  WH Solar AdjustMI 2 2" xfId="14388"/>
    <cellStyle name="_Tenaska Comparison_Book2_Electric Rev Req Model (2009 GRC) Rebuttal REmoval of New  WH Solar AdjustMI 2 2_Sheet3" xfId="14389"/>
    <cellStyle name="_Tenaska Comparison_Book2_Electric Rev Req Model (2009 GRC) Rebuttal REmoval of New  WH Solar AdjustMI 2_Sheet3" xfId="14390"/>
    <cellStyle name="_Tenaska Comparison_Book2_Electric Rev Req Model (2009 GRC) Rebuttal REmoval of New  WH Solar AdjustMI 3" xfId="14391"/>
    <cellStyle name="_Tenaska Comparison_Book2_Electric Rev Req Model (2009 GRC) Rebuttal REmoval of New  WH Solar AdjustMI 3 2" xfId="14392"/>
    <cellStyle name="_Tenaska Comparison_Book2_Electric Rev Req Model (2009 GRC) Rebuttal REmoval of New  WH Solar AdjustMI 3 2_Sheet3" xfId="14393"/>
    <cellStyle name="_Tenaska Comparison_Book2_Electric Rev Req Model (2009 GRC) Rebuttal REmoval of New  WH Solar AdjustMI 3_Sheet3" xfId="14394"/>
    <cellStyle name="_Tenaska Comparison_Book2_Electric Rev Req Model (2009 GRC) Rebuttal REmoval of New  WH Solar AdjustMI 4" xfId="14395"/>
    <cellStyle name="_Tenaska Comparison_Book2_Electric Rev Req Model (2009 GRC) Rebuttal REmoval of New  WH Solar AdjustMI 4_Sheet3" xfId="14396"/>
    <cellStyle name="_Tenaska Comparison_Book2_Electric Rev Req Model (2009 GRC) Rebuttal REmoval of New  WH Solar AdjustMI_DEM-WP(C) ENERG10C--ctn Mid-C_042010 2010GRC" xfId="14397"/>
    <cellStyle name="_Tenaska Comparison_Book2_Electric Rev Req Model (2009 GRC) Rebuttal REmoval of New  WH Solar AdjustMI_DEM-WP(C) ENERG10C--ctn Mid-C_042010 2010GRC 2" xfId="14398"/>
    <cellStyle name="_Tenaska Comparison_Book2_Electric Rev Req Model (2009 GRC) Rebuttal REmoval of New  WH Solar AdjustMI_DEM-WP(C) ENERG10C--ctn Mid-C_042010 2010GRC 2_Sheet3" xfId="14399"/>
    <cellStyle name="_Tenaska Comparison_Book2_Electric Rev Req Model (2009 GRC) Rebuttal REmoval of New  WH Solar AdjustMI_DEM-WP(C) ENERG10C--ctn Mid-C_042010 2010GRC_Sheet3" xfId="14400"/>
    <cellStyle name="_Tenaska Comparison_Book2_Electric Rev Req Model (2009 GRC) Rebuttal REmoval of New  WH Solar AdjustMI_Sheet3" xfId="14401"/>
    <cellStyle name="_Tenaska Comparison_Book2_Electric Rev Req Model (2009 GRC) Rebuttal_Sheet3" xfId="14402"/>
    <cellStyle name="_Tenaska Comparison_Book2_Electric Rev Req Model (2009 GRC) Revised 01-18-2010" xfId="14403"/>
    <cellStyle name="_Tenaska Comparison_Book2_Electric Rev Req Model (2009 GRC) Revised 01-18-2010 2" xfId="14404"/>
    <cellStyle name="_Tenaska Comparison_Book2_Electric Rev Req Model (2009 GRC) Revised 01-18-2010 2 2" xfId="14405"/>
    <cellStyle name="_Tenaska Comparison_Book2_Electric Rev Req Model (2009 GRC) Revised 01-18-2010 2 2_Sheet3" xfId="14406"/>
    <cellStyle name="_Tenaska Comparison_Book2_Electric Rev Req Model (2009 GRC) Revised 01-18-2010 2_Sheet3" xfId="14407"/>
    <cellStyle name="_Tenaska Comparison_Book2_Electric Rev Req Model (2009 GRC) Revised 01-18-2010 3" xfId="14408"/>
    <cellStyle name="_Tenaska Comparison_Book2_Electric Rev Req Model (2009 GRC) Revised 01-18-2010 3 2" xfId="14409"/>
    <cellStyle name="_Tenaska Comparison_Book2_Electric Rev Req Model (2009 GRC) Revised 01-18-2010 3 2_Sheet3" xfId="14410"/>
    <cellStyle name="_Tenaska Comparison_Book2_Electric Rev Req Model (2009 GRC) Revised 01-18-2010 3_Sheet3" xfId="14411"/>
    <cellStyle name="_Tenaska Comparison_Book2_Electric Rev Req Model (2009 GRC) Revised 01-18-2010 4" xfId="14412"/>
    <cellStyle name="_Tenaska Comparison_Book2_Electric Rev Req Model (2009 GRC) Revised 01-18-2010 4_Sheet3" xfId="14413"/>
    <cellStyle name="_Tenaska Comparison_Book2_Electric Rev Req Model (2009 GRC) Revised 01-18-2010_DEM-WP(C) ENERG10C--ctn Mid-C_042010 2010GRC" xfId="14414"/>
    <cellStyle name="_Tenaska Comparison_Book2_Electric Rev Req Model (2009 GRC) Revised 01-18-2010_DEM-WP(C) ENERG10C--ctn Mid-C_042010 2010GRC 2" xfId="14415"/>
    <cellStyle name="_Tenaska Comparison_Book2_Electric Rev Req Model (2009 GRC) Revised 01-18-2010_DEM-WP(C) ENERG10C--ctn Mid-C_042010 2010GRC 2_Sheet3" xfId="14416"/>
    <cellStyle name="_Tenaska Comparison_Book2_Electric Rev Req Model (2009 GRC) Revised 01-18-2010_DEM-WP(C) ENERG10C--ctn Mid-C_042010 2010GRC_Sheet3" xfId="14417"/>
    <cellStyle name="_Tenaska Comparison_Book2_Electric Rev Req Model (2009 GRC) Revised 01-18-2010_Sheet3" xfId="14418"/>
    <cellStyle name="_Tenaska Comparison_Book2_Final Order Electric EXHIBIT A-1" xfId="14419"/>
    <cellStyle name="_Tenaska Comparison_Book2_Final Order Electric EXHIBIT A-1 2" xfId="14420"/>
    <cellStyle name="_Tenaska Comparison_Book2_Final Order Electric EXHIBIT A-1 2 2" xfId="14421"/>
    <cellStyle name="_Tenaska Comparison_Book2_Final Order Electric EXHIBIT A-1 2 2_Sheet3" xfId="14422"/>
    <cellStyle name="_Tenaska Comparison_Book2_Final Order Electric EXHIBIT A-1 2_Sheet3" xfId="14423"/>
    <cellStyle name="_Tenaska Comparison_Book2_Final Order Electric EXHIBIT A-1 3" xfId="14424"/>
    <cellStyle name="_Tenaska Comparison_Book2_Final Order Electric EXHIBIT A-1 3_Sheet3" xfId="14425"/>
    <cellStyle name="_Tenaska Comparison_Book2_Final Order Electric EXHIBIT A-1_Sheet3" xfId="14426"/>
    <cellStyle name="_Tenaska Comparison_Book2_Sheet3" xfId="14427"/>
    <cellStyle name="_Tenaska Comparison_Book4" xfId="14428"/>
    <cellStyle name="_Tenaska Comparison_Book4 2" xfId="14429"/>
    <cellStyle name="_Tenaska Comparison_Book4 2 2" xfId="14430"/>
    <cellStyle name="_Tenaska Comparison_Book4 2 2_Sheet3" xfId="14431"/>
    <cellStyle name="_Tenaska Comparison_Book4 2_Sheet3" xfId="14432"/>
    <cellStyle name="_Tenaska Comparison_Book4 3" xfId="14433"/>
    <cellStyle name="_Tenaska Comparison_Book4 3 2" xfId="14434"/>
    <cellStyle name="_Tenaska Comparison_Book4 3 2_Sheet3" xfId="14435"/>
    <cellStyle name="_Tenaska Comparison_Book4 3_Sheet3" xfId="14436"/>
    <cellStyle name="_Tenaska Comparison_Book4 4" xfId="14437"/>
    <cellStyle name="_Tenaska Comparison_Book4 4_Sheet3" xfId="14438"/>
    <cellStyle name="_Tenaska Comparison_Book4_DEM-WP(C) ENERG10C--ctn Mid-C_042010 2010GRC" xfId="14439"/>
    <cellStyle name="_Tenaska Comparison_Book4_DEM-WP(C) ENERG10C--ctn Mid-C_042010 2010GRC 2" xfId="14440"/>
    <cellStyle name="_Tenaska Comparison_Book4_DEM-WP(C) ENERG10C--ctn Mid-C_042010 2010GRC 2_Sheet3" xfId="14441"/>
    <cellStyle name="_Tenaska Comparison_Book4_DEM-WP(C) ENERG10C--ctn Mid-C_042010 2010GRC_Sheet3" xfId="14442"/>
    <cellStyle name="_Tenaska Comparison_Book4_Sheet3" xfId="14443"/>
    <cellStyle name="_Tenaska Comparison_Book9" xfId="14444"/>
    <cellStyle name="_Tenaska Comparison_Book9 2" xfId="14445"/>
    <cellStyle name="_Tenaska Comparison_Book9 2 2" xfId="14446"/>
    <cellStyle name="_Tenaska Comparison_Book9 2 2_Sheet3" xfId="14447"/>
    <cellStyle name="_Tenaska Comparison_Book9 2_Sheet3" xfId="14448"/>
    <cellStyle name="_Tenaska Comparison_Book9 3" xfId="14449"/>
    <cellStyle name="_Tenaska Comparison_Book9 3 2" xfId="14450"/>
    <cellStyle name="_Tenaska Comparison_Book9 3 2_Sheet3" xfId="14451"/>
    <cellStyle name="_Tenaska Comparison_Book9 3_Sheet3" xfId="14452"/>
    <cellStyle name="_Tenaska Comparison_Book9 4" xfId="14453"/>
    <cellStyle name="_Tenaska Comparison_Book9 4_Sheet3" xfId="14454"/>
    <cellStyle name="_Tenaska Comparison_Book9_DEM-WP(C) ENERG10C--ctn Mid-C_042010 2010GRC" xfId="14455"/>
    <cellStyle name="_Tenaska Comparison_Book9_DEM-WP(C) ENERG10C--ctn Mid-C_042010 2010GRC 2" xfId="14456"/>
    <cellStyle name="_Tenaska Comparison_Book9_DEM-WP(C) ENERG10C--ctn Mid-C_042010 2010GRC 2_Sheet3" xfId="14457"/>
    <cellStyle name="_Tenaska Comparison_Book9_DEM-WP(C) ENERG10C--ctn Mid-C_042010 2010GRC_Sheet3" xfId="14458"/>
    <cellStyle name="_Tenaska Comparison_Book9_Sheet3" xfId="14459"/>
    <cellStyle name="_Tenaska Comparison_Chelan PUD Power Costs (8-10)" xfId="14460"/>
    <cellStyle name="_Tenaska Comparison_Chelan PUD Power Costs (8-10) 2" xfId="14461"/>
    <cellStyle name="_Tenaska Comparison_Chelan PUD Power Costs (8-10) 2_Sheet3" xfId="14462"/>
    <cellStyle name="_Tenaska Comparison_Chelan PUD Power Costs (8-10)_Sheet3" xfId="14463"/>
    <cellStyle name="_Tenaska Comparison_DEM-WP(C) Chelan Power Costs" xfId="14464"/>
    <cellStyle name="_Tenaska Comparison_DEM-WP(C) Chelan Power Costs 2" xfId="14465"/>
    <cellStyle name="_Tenaska Comparison_DEM-WP(C) Chelan Power Costs 2_Sheet3" xfId="14466"/>
    <cellStyle name="_Tenaska Comparison_DEM-WP(C) Chelan Power Costs_Sheet3" xfId="14467"/>
    <cellStyle name="_Tenaska Comparison_DEM-WP(C) ENERG10C--ctn Mid-C_042010 2010GRC" xfId="14468"/>
    <cellStyle name="_Tenaska Comparison_DEM-WP(C) ENERG10C--ctn Mid-C_042010 2010GRC 2" xfId="14469"/>
    <cellStyle name="_Tenaska Comparison_DEM-WP(C) ENERG10C--ctn Mid-C_042010 2010GRC 2_Sheet3" xfId="14470"/>
    <cellStyle name="_Tenaska Comparison_DEM-WP(C) ENERG10C--ctn Mid-C_042010 2010GRC_Sheet3" xfId="14471"/>
    <cellStyle name="_Tenaska Comparison_DEM-WP(C) Gas Transport 2010GRC" xfId="14472"/>
    <cellStyle name="_Tenaska Comparison_DEM-WP(C) Gas Transport 2010GRC 2" xfId="14473"/>
    <cellStyle name="_Tenaska Comparison_DEM-WP(C) Gas Transport 2010GRC 2_Sheet3" xfId="14474"/>
    <cellStyle name="_Tenaska Comparison_DEM-WP(C) Gas Transport 2010GRC_Sheet3" xfId="14475"/>
    <cellStyle name="_Tenaska Comparison_Exh A-1 resulting from UE-112050 effective Jan 1 2012" xfId="14476"/>
    <cellStyle name="_Tenaska Comparison_Exh A-1 resulting from UE-112050 effective Jan 1 2012 2" xfId="14477"/>
    <cellStyle name="_Tenaska Comparison_Exh A-1 resulting from UE-112050 effective Jan 1 2012 2_Sheet3" xfId="14478"/>
    <cellStyle name="_Tenaska Comparison_Exh A-1 resulting from UE-112050 effective Jan 1 2012_Sheet3" xfId="14479"/>
    <cellStyle name="_Tenaska Comparison_Exhibit A-1 effective 4-1-11 fr S Free 12-11" xfId="14480"/>
    <cellStyle name="_Tenaska Comparison_Exhibit A-1 effective 4-1-11 fr S Free 12-11 2" xfId="14481"/>
    <cellStyle name="_Tenaska Comparison_Exhibit A-1 effective 4-1-11 fr S Free 12-11 2_Sheet3" xfId="14482"/>
    <cellStyle name="_Tenaska Comparison_Exhibit A-1 effective 4-1-11 fr S Free 12-11_Sheet3" xfId="14483"/>
    <cellStyle name="_Tenaska Comparison_LSRWEP LGIA like Acctg Petition Aug 2010" xfId="14484"/>
    <cellStyle name="_Tenaska Comparison_LSRWEP LGIA like Acctg Petition Aug 2010 2" xfId="14485"/>
    <cellStyle name="_Tenaska Comparison_LSRWEP LGIA like Acctg Petition Aug 2010 2_Sheet3" xfId="14486"/>
    <cellStyle name="_Tenaska Comparison_LSRWEP LGIA like Acctg Petition Aug 2010_Sheet3" xfId="14487"/>
    <cellStyle name="_Tenaska Comparison_Mint Farm Generation BPA" xfId="14488"/>
    <cellStyle name="_Tenaska Comparison_Mint Farm Generation BPA_Sheet3" xfId="14489"/>
    <cellStyle name="_Tenaska Comparison_NIM Summary" xfId="14490"/>
    <cellStyle name="_Tenaska Comparison_NIM Summary 09GRC" xfId="14491"/>
    <cellStyle name="_Tenaska Comparison_NIM Summary 09GRC 2" xfId="14492"/>
    <cellStyle name="_Tenaska Comparison_NIM Summary 09GRC 2 2" xfId="14493"/>
    <cellStyle name="_Tenaska Comparison_NIM Summary 09GRC 2 2_Sheet3" xfId="14494"/>
    <cellStyle name="_Tenaska Comparison_NIM Summary 09GRC 2_Sheet3" xfId="14495"/>
    <cellStyle name="_Tenaska Comparison_NIM Summary 09GRC 3" xfId="14496"/>
    <cellStyle name="_Tenaska Comparison_NIM Summary 09GRC 3 2" xfId="14497"/>
    <cellStyle name="_Tenaska Comparison_NIM Summary 09GRC 3 2_Sheet3" xfId="14498"/>
    <cellStyle name="_Tenaska Comparison_NIM Summary 09GRC 3_Sheet3" xfId="14499"/>
    <cellStyle name="_Tenaska Comparison_NIM Summary 09GRC 4" xfId="14500"/>
    <cellStyle name="_Tenaska Comparison_NIM Summary 09GRC 4_Sheet3" xfId="14501"/>
    <cellStyle name="_Tenaska Comparison_NIM Summary 09GRC_DEM-WP(C) ENERG10C--ctn Mid-C_042010 2010GRC" xfId="14502"/>
    <cellStyle name="_Tenaska Comparison_NIM Summary 09GRC_DEM-WP(C) ENERG10C--ctn Mid-C_042010 2010GRC 2" xfId="14503"/>
    <cellStyle name="_Tenaska Comparison_NIM Summary 09GRC_DEM-WP(C) ENERG10C--ctn Mid-C_042010 2010GRC 2_Sheet3" xfId="14504"/>
    <cellStyle name="_Tenaska Comparison_NIM Summary 09GRC_DEM-WP(C) ENERG10C--ctn Mid-C_042010 2010GRC_Sheet3" xfId="14505"/>
    <cellStyle name="_Tenaska Comparison_NIM Summary 09GRC_Sheet3" xfId="14506"/>
    <cellStyle name="_Tenaska Comparison_NIM Summary 10" xfId="14507"/>
    <cellStyle name="_Tenaska Comparison_NIM Summary 10 2" xfId="14508"/>
    <cellStyle name="_Tenaska Comparison_NIM Summary 10 2_Sheet3" xfId="14509"/>
    <cellStyle name="_Tenaska Comparison_NIM Summary 10_Sheet3" xfId="14510"/>
    <cellStyle name="_Tenaska Comparison_NIM Summary 11" xfId="14511"/>
    <cellStyle name="_Tenaska Comparison_NIM Summary 11 2" xfId="14512"/>
    <cellStyle name="_Tenaska Comparison_NIM Summary 11 2_Sheet3" xfId="14513"/>
    <cellStyle name="_Tenaska Comparison_NIM Summary 11_Sheet3" xfId="14514"/>
    <cellStyle name="_Tenaska Comparison_NIM Summary 12" xfId="14515"/>
    <cellStyle name="_Tenaska Comparison_NIM Summary 12 2" xfId="14516"/>
    <cellStyle name="_Tenaska Comparison_NIM Summary 12 2_Sheet3" xfId="14517"/>
    <cellStyle name="_Tenaska Comparison_NIM Summary 12_Sheet3" xfId="14518"/>
    <cellStyle name="_Tenaska Comparison_NIM Summary 13" xfId="14519"/>
    <cellStyle name="_Tenaska Comparison_NIM Summary 13 2" xfId="14520"/>
    <cellStyle name="_Tenaska Comparison_NIM Summary 13 2_Sheet3" xfId="14521"/>
    <cellStyle name="_Tenaska Comparison_NIM Summary 13_Sheet3" xfId="14522"/>
    <cellStyle name="_Tenaska Comparison_NIM Summary 14" xfId="14523"/>
    <cellStyle name="_Tenaska Comparison_NIM Summary 14 2" xfId="14524"/>
    <cellStyle name="_Tenaska Comparison_NIM Summary 14 2_Sheet3" xfId="14525"/>
    <cellStyle name="_Tenaska Comparison_NIM Summary 14_Sheet3" xfId="14526"/>
    <cellStyle name="_Tenaska Comparison_NIM Summary 15" xfId="14527"/>
    <cellStyle name="_Tenaska Comparison_NIM Summary 15 2" xfId="14528"/>
    <cellStyle name="_Tenaska Comparison_NIM Summary 15 2_Sheet3" xfId="14529"/>
    <cellStyle name="_Tenaska Comparison_NIM Summary 15_Sheet3" xfId="14530"/>
    <cellStyle name="_Tenaska Comparison_NIM Summary 16" xfId="14531"/>
    <cellStyle name="_Tenaska Comparison_NIM Summary 16 2" xfId="14532"/>
    <cellStyle name="_Tenaska Comparison_NIM Summary 16 2_Sheet3" xfId="14533"/>
    <cellStyle name="_Tenaska Comparison_NIM Summary 16_Sheet3" xfId="14534"/>
    <cellStyle name="_Tenaska Comparison_NIM Summary 17" xfId="14535"/>
    <cellStyle name="_Tenaska Comparison_NIM Summary 17 2" xfId="14536"/>
    <cellStyle name="_Tenaska Comparison_NIM Summary 17 2_Sheet3" xfId="14537"/>
    <cellStyle name="_Tenaska Comparison_NIM Summary 17_Sheet3" xfId="14538"/>
    <cellStyle name="_Tenaska Comparison_NIM Summary 18" xfId="14539"/>
    <cellStyle name="_Tenaska Comparison_NIM Summary 18 2" xfId="14540"/>
    <cellStyle name="_Tenaska Comparison_NIM Summary 18 2_Sheet3" xfId="14541"/>
    <cellStyle name="_Tenaska Comparison_NIM Summary 18_Sheet3" xfId="14542"/>
    <cellStyle name="_Tenaska Comparison_NIM Summary 19" xfId="14543"/>
    <cellStyle name="_Tenaska Comparison_NIM Summary 19 2" xfId="14544"/>
    <cellStyle name="_Tenaska Comparison_NIM Summary 19 2_Sheet3" xfId="14545"/>
    <cellStyle name="_Tenaska Comparison_NIM Summary 19_Sheet3" xfId="14546"/>
    <cellStyle name="_Tenaska Comparison_NIM Summary 2" xfId="14547"/>
    <cellStyle name="_Tenaska Comparison_NIM Summary 2 2" xfId="14548"/>
    <cellStyle name="_Tenaska Comparison_NIM Summary 2 2_Sheet3" xfId="14549"/>
    <cellStyle name="_Tenaska Comparison_NIM Summary 2_Sheet3" xfId="14550"/>
    <cellStyle name="_Tenaska Comparison_NIM Summary 20" xfId="14551"/>
    <cellStyle name="_Tenaska Comparison_NIM Summary 20 2" xfId="14552"/>
    <cellStyle name="_Tenaska Comparison_NIM Summary 20 2_Sheet3" xfId="14553"/>
    <cellStyle name="_Tenaska Comparison_NIM Summary 20_Sheet3" xfId="14554"/>
    <cellStyle name="_Tenaska Comparison_NIM Summary 21" xfId="14555"/>
    <cellStyle name="_Tenaska Comparison_NIM Summary 21 2" xfId="14556"/>
    <cellStyle name="_Tenaska Comparison_NIM Summary 21 2_Sheet3" xfId="14557"/>
    <cellStyle name="_Tenaska Comparison_NIM Summary 21_Sheet3" xfId="14558"/>
    <cellStyle name="_Tenaska Comparison_NIM Summary 22" xfId="14559"/>
    <cellStyle name="_Tenaska Comparison_NIM Summary 22 2" xfId="14560"/>
    <cellStyle name="_Tenaska Comparison_NIM Summary 22 2_Sheet3" xfId="14561"/>
    <cellStyle name="_Tenaska Comparison_NIM Summary 22_Sheet3" xfId="14562"/>
    <cellStyle name="_Tenaska Comparison_NIM Summary 23" xfId="14563"/>
    <cellStyle name="_Tenaska Comparison_NIM Summary 23 2" xfId="14564"/>
    <cellStyle name="_Tenaska Comparison_NIM Summary 23 2_Sheet3" xfId="14565"/>
    <cellStyle name="_Tenaska Comparison_NIM Summary 23_Sheet3" xfId="14566"/>
    <cellStyle name="_Tenaska Comparison_NIM Summary 24" xfId="14567"/>
    <cellStyle name="_Tenaska Comparison_NIM Summary 24 2" xfId="14568"/>
    <cellStyle name="_Tenaska Comparison_NIM Summary 24 2_Sheet3" xfId="14569"/>
    <cellStyle name="_Tenaska Comparison_NIM Summary 24_Sheet3" xfId="14570"/>
    <cellStyle name="_Tenaska Comparison_NIM Summary 25" xfId="14571"/>
    <cellStyle name="_Tenaska Comparison_NIM Summary 25 2" xfId="14572"/>
    <cellStyle name="_Tenaska Comparison_NIM Summary 25 2_Sheet3" xfId="14573"/>
    <cellStyle name="_Tenaska Comparison_NIM Summary 25_Sheet3" xfId="14574"/>
    <cellStyle name="_Tenaska Comparison_NIM Summary 26" xfId="14575"/>
    <cellStyle name="_Tenaska Comparison_NIM Summary 26 2" xfId="14576"/>
    <cellStyle name="_Tenaska Comparison_NIM Summary 26 2_Sheet3" xfId="14577"/>
    <cellStyle name="_Tenaska Comparison_NIM Summary 26_Sheet3" xfId="14578"/>
    <cellStyle name="_Tenaska Comparison_NIM Summary 27" xfId="14579"/>
    <cellStyle name="_Tenaska Comparison_NIM Summary 27 2" xfId="14580"/>
    <cellStyle name="_Tenaska Comparison_NIM Summary 27 2_Sheet3" xfId="14581"/>
    <cellStyle name="_Tenaska Comparison_NIM Summary 27_Sheet3" xfId="14582"/>
    <cellStyle name="_Tenaska Comparison_NIM Summary 28" xfId="14583"/>
    <cellStyle name="_Tenaska Comparison_NIM Summary 28 2" xfId="14584"/>
    <cellStyle name="_Tenaska Comparison_NIM Summary 28 2_Sheet3" xfId="14585"/>
    <cellStyle name="_Tenaska Comparison_NIM Summary 28_Sheet3" xfId="14586"/>
    <cellStyle name="_Tenaska Comparison_NIM Summary 29" xfId="14587"/>
    <cellStyle name="_Tenaska Comparison_NIM Summary 29 2" xfId="14588"/>
    <cellStyle name="_Tenaska Comparison_NIM Summary 29 2_Sheet3" xfId="14589"/>
    <cellStyle name="_Tenaska Comparison_NIM Summary 29_Sheet3" xfId="14590"/>
    <cellStyle name="_Tenaska Comparison_NIM Summary 3" xfId="14591"/>
    <cellStyle name="_Tenaska Comparison_NIM Summary 3 2" xfId="14592"/>
    <cellStyle name="_Tenaska Comparison_NIM Summary 3 2_Sheet3" xfId="14593"/>
    <cellStyle name="_Tenaska Comparison_NIM Summary 3_Sheet3" xfId="14594"/>
    <cellStyle name="_Tenaska Comparison_NIM Summary 30" xfId="14595"/>
    <cellStyle name="_Tenaska Comparison_NIM Summary 30 2" xfId="14596"/>
    <cellStyle name="_Tenaska Comparison_NIM Summary 30 2_Sheet3" xfId="14597"/>
    <cellStyle name="_Tenaska Comparison_NIM Summary 30_Sheet3" xfId="14598"/>
    <cellStyle name="_Tenaska Comparison_NIM Summary 31" xfId="14599"/>
    <cellStyle name="_Tenaska Comparison_NIM Summary 31 2" xfId="14600"/>
    <cellStyle name="_Tenaska Comparison_NIM Summary 31 2_Sheet3" xfId="14601"/>
    <cellStyle name="_Tenaska Comparison_NIM Summary 31_Sheet3" xfId="14602"/>
    <cellStyle name="_Tenaska Comparison_NIM Summary 32" xfId="14603"/>
    <cellStyle name="_Tenaska Comparison_NIM Summary 32 2" xfId="14604"/>
    <cellStyle name="_Tenaska Comparison_NIM Summary 32 2_Sheet3" xfId="14605"/>
    <cellStyle name="_Tenaska Comparison_NIM Summary 32_Sheet3" xfId="14606"/>
    <cellStyle name="_Tenaska Comparison_NIM Summary 33" xfId="14607"/>
    <cellStyle name="_Tenaska Comparison_NIM Summary 33 2" xfId="14608"/>
    <cellStyle name="_Tenaska Comparison_NIM Summary 33 2_Sheet3" xfId="14609"/>
    <cellStyle name="_Tenaska Comparison_NIM Summary 33_Sheet3" xfId="14610"/>
    <cellStyle name="_Tenaska Comparison_NIM Summary 34" xfId="14611"/>
    <cellStyle name="_Tenaska Comparison_NIM Summary 34 2" xfId="14612"/>
    <cellStyle name="_Tenaska Comparison_NIM Summary 34 2_Sheet3" xfId="14613"/>
    <cellStyle name="_Tenaska Comparison_NIM Summary 34_Sheet3" xfId="14614"/>
    <cellStyle name="_Tenaska Comparison_NIM Summary 35" xfId="14615"/>
    <cellStyle name="_Tenaska Comparison_NIM Summary 35 2" xfId="14616"/>
    <cellStyle name="_Tenaska Comparison_NIM Summary 35 2_Sheet3" xfId="14617"/>
    <cellStyle name="_Tenaska Comparison_NIM Summary 35_Sheet3" xfId="14618"/>
    <cellStyle name="_Tenaska Comparison_NIM Summary 36" xfId="14619"/>
    <cellStyle name="_Tenaska Comparison_NIM Summary 36 2" xfId="14620"/>
    <cellStyle name="_Tenaska Comparison_NIM Summary 36 2_Sheet3" xfId="14621"/>
    <cellStyle name="_Tenaska Comparison_NIM Summary 36_Sheet3" xfId="14622"/>
    <cellStyle name="_Tenaska Comparison_NIM Summary 37" xfId="14623"/>
    <cellStyle name="_Tenaska Comparison_NIM Summary 37 2" xfId="14624"/>
    <cellStyle name="_Tenaska Comparison_NIM Summary 37 2_Sheet3" xfId="14625"/>
    <cellStyle name="_Tenaska Comparison_NIM Summary 37_Sheet3" xfId="14626"/>
    <cellStyle name="_Tenaska Comparison_NIM Summary 38" xfId="14627"/>
    <cellStyle name="_Tenaska Comparison_NIM Summary 38 2" xfId="14628"/>
    <cellStyle name="_Tenaska Comparison_NIM Summary 38 2_Sheet3" xfId="14629"/>
    <cellStyle name="_Tenaska Comparison_NIM Summary 38_Sheet3" xfId="14630"/>
    <cellStyle name="_Tenaska Comparison_NIM Summary 39" xfId="14631"/>
    <cellStyle name="_Tenaska Comparison_NIM Summary 39 2" xfId="14632"/>
    <cellStyle name="_Tenaska Comparison_NIM Summary 39 2_Sheet3" xfId="14633"/>
    <cellStyle name="_Tenaska Comparison_NIM Summary 39_Sheet3" xfId="14634"/>
    <cellStyle name="_Tenaska Comparison_NIM Summary 4" xfId="14635"/>
    <cellStyle name="_Tenaska Comparison_NIM Summary 4 2" xfId="14636"/>
    <cellStyle name="_Tenaska Comparison_NIM Summary 4 2_Sheet3" xfId="14637"/>
    <cellStyle name="_Tenaska Comparison_NIM Summary 4_Sheet3" xfId="14638"/>
    <cellStyle name="_Tenaska Comparison_NIM Summary 40" xfId="14639"/>
    <cellStyle name="_Tenaska Comparison_NIM Summary 40 2" xfId="14640"/>
    <cellStyle name="_Tenaska Comparison_NIM Summary 40 2_Sheet3" xfId="14641"/>
    <cellStyle name="_Tenaska Comparison_NIM Summary 40_Sheet3" xfId="14642"/>
    <cellStyle name="_Tenaska Comparison_NIM Summary 41" xfId="14643"/>
    <cellStyle name="_Tenaska Comparison_NIM Summary 41 2" xfId="14644"/>
    <cellStyle name="_Tenaska Comparison_NIM Summary 41 2_Sheet3" xfId="14645"/>
    <cellStyle name="_Tenaska Comparison_NIM Summary 41_Sheet3" xfId="14646"/>
    <cellStyle name="_Tenaska Comparison_NIM Summary 42" xfId="14647"/>
    <cellStyle name="_Tenaska Comparison_NIM Summary 42 2" xfId="14648"/>
    <cellStyle name="_Tenaska Comparison_NIM Summary 42 2_Sheet3" xfId="14649"/>
    <cellStyle name="_Tenaska Comparison_NIM Summary 42_Sheet3" xfId="14650"/>
    <cellStyle name="_Tenaska Comparison_NIM Summary 43" xfId="14651"/>
    <cellStyle name="_Tenaska Comparison_NIM Summary 43 2" xfId="14652"/>
    <cellStyle name="_Tenaska Comparison_NIM Summary 43 2_Sheet3" xfId="14653"/>
    <cellStyle name="_Tenaska Comparison_NIM Summary 43_Sheet3" xfId="14654"/>
    <cellStyle name="_Tenaska Comparison_NIM Summary 44" xfId="14655"/>
    <cellStyle name="_Tenaska Comparison_NIM Summary 44 2" xfId="14656"/>
    <cellStyle name="_Tenaska Comparison_NIM Summary 44 2_Sheet3" xfId="14657"/>
    <cellStyle name="_Tenaska Comparison_NIM Summary 44_Sheet3" xfId="14658"/>
    <cellStyle name="_Tenaska Comparison_NIM Summary 45" xfId="14659"/>
    <cellStyle name="_Tenaska Comparison_NIM Summary 45 2" xfId="14660"/>
    <cellStyle name="_Tenaska Comparison_NIM Summary 45 2_Sheet3" xfId="14661"/>
    <cellStyle name="_Tenaska Comparison_NIM Summary 45_Sheet3" xfId="14662"/>
    <cellStyle name="_Tenaska Comparison_NIM Summary 46" xfId="14663"/>
    <cellStyle name="_Tenaska Comparison_NIM Summary 46 2" xfId="14664"/>
    <cellStyle name="_Tenaska Comparison_NIM Summary 46 2_Sheet3" xfId="14665"/>
    <cellStyle name="_Tenaska Comparison_NIM Summary 46_Sheet3" xfId="14666"/>
    <cellStyle name="_Tenaska Comparison_NIM Summary 47" xfId="14667"/>
    <cellStyle name="_Tenaska Comparison_NIM Summary 47 2" xfId="14668"/>
    <cellStyle name="_Tenaska Comparison_NIM Summary 47 2_Sheet3" xfId="14669"/>
    <cellStyle name="_Tenaska Comparison_NIM Summary 47_Sheet3" xfId="14670"/>
    <cellStyle name="_Tenaska Comparison_NIM Summary 48" xfId="14671"/>
    <cellStyle name="_Tenaska Comparison_NIM Summary 48_Sheet3" xfId="14672"/>
    <cellStyle name="_Tenaska Comparison_NIM Summary 49" xfId="14673"/>
    <cellStyle name="_Tenaska Comparison_NIM Summary 49_Sheet3" xfId="14674"/>
    <cellStyle name="_Tenaska Comparison_NIM Summary 5" xfId="14675"/>
    <cellStyle name="_Tenaska Comparison_NIM Summary 5 2" xfId="14676"/>
    <cellStyle name="_Tenaska Comparison_NIM Summary 5 2_Sheet3" xfId="14677"/>
    <cellStyle name="_Tenaska Comparison_NIM Summary 5_Sheet3" xfId="14678"/>
    <cellStyle name="_Tenaska Comparison_NIM Summary 50" xfId="14679"/>
    <cellStyle name="_Tenaska Comparison_NIM Summary 50_Sheet3" xfId="14680"/>
    <cellStyle name="_Tenaska Comparison_NIM Summary 51" xfId="14681"/>
    <cellStyle name="_Tenaska Comparison_NIM Summary 51_Sheet3" xfId="14682"/>
    <cellStyle name="_Tenaska Comparison_NIM Summary 52" xfId="14683"/>
    <cellStyle name="_Tenaska Comparison_NIM Summary 52_Sheet3" xfId="14684"/>
    <cellStyle name="_Tenaska Comparison_NIM Summary 6" xfId="14685"/>
    <cellStyle name="_Tenaska Comparison_NIM Summary 6 2" xfId="14686"/>
    <cellStyle name="_Tenaska Comparison_NIM Summary 6 2_Sheet3" xfId="14687"/>
    <cellStyle name="_Tenaska Comparison_NIM Summary 6_Sheet3" xfId="14688"/>
    <cellStyle name="_Tenaska Comparison_NIM Summary 7" xfId="14689"/>
    <cellStyle name="_Tenaska Comparison_NIM Summary 7 2" xfId="14690"/>
    <cellStyle name="_Tenaska Comparison_NIM Summary 7 2_Sheet3" xfId="14691"/>
    <cellStyle name="_Tenaska Comparison_NIM Summary 7_Sheet3" xfId="14692"/>
    <cellStyle name="_Tenaska Comparison_NIM Summary 8" xfId="14693"/>
    <cellStyle name="_Tenaska Comparison_NIM Summary 8 2" xfId="14694"/>
    <cellStyle name="_Tenaska Comparison_NIM Summary 8 2_Sheet3" xfId="14695"/>
    <cellStyle name="_Tenaska Comparison_NIM Summary 8_Sheet3" xfId="14696"/>
    <cellStyle name="_Tenaska Comparison_NIM Summary 9" xfId="14697"/>
    <cellStyle name="_Tenaska Comparison_NIM Summary 9 2" xfId="14698"/>
    <cellStyle name="_Tenaska Comparison_NIM Summary 9 2_Sheet3" xfId="14699"/>
    <cellStyle name="_Tenaska Comparison_NIM Summary 9_Sheet3" xfId="14700"/>
    <cellStyle name="_Tenaska Comparison_NIM Summary_DEM-WP(C) ENERG10C--ctn Mid-C_042010 2010GRC" xfId="14701"/>
    <cellStyle name="_Tenaska Comparison_NIM Summary_DEM-WP(C) ENERG10C--ctn Mid-C_042010 2010GRC 2" xfId="14702"/>
    <cellStyle name="_Tenaska Comparison_NIM Summary_DEM-WP(C) ENERG10C--ctn Mid-C_042010 2010GRC 2_Sheet3" xfId="14703"/>
    <cellStyle name="_Tenaska Comparison_NIM Summary_DEM-WP(C) ENERG10C--ctn Mid-C_042010 2010GRC_Sheet3" xfId="14704"/>
    <cellStyle name="_Tenaska Comparison_NIM Summary_Sheet3" xfId="14705"/>
    <cellStyle name="_Tenaska Comparison_NIM+O&amp;M" xfId="14706"/>
    <cellStyle name="_Tenaska Comparison_NIM+O&amp;M 2" xfId="14707"/>
    <cellStyle name="_Tenaska Comparison_NIM+O&amp;M 2 2" xfId="14708"/>
    <cellStyle name="_Tenaska Comparison_NIM+O&amp;M 2 2_Sheet3" xfId="14709"/>
    <cellStyle name="_Tenaska Comparison_NIM+O&amp;M 2_Sheet3" xfId="14710"/>
    <cellStyle name="_Tenaska Comparison_NIM+O&amp;M 3" xfId="14711"/>
    <cellStyle name="_Tenaska Comparison_NIM+O&amp;M 3_Sheet3" xfId="14712"/>
    <cellStyle name="_Tenaska Comparison_NIM+O&amp;M Monthly" xfId="14713"/>
    <cellStyle name="_Tenaska Comparison_NIM+O&amp;M Monthly 2" xfId="14714"/>
    <cellStyle name="_Tenaska Comparison_NIM+O&amp;M Monthly 2 2" xfId="14715"/>
    <cellStyle name="_Tenaska Comparison_NIM+O&amp;M Monthly 2 2_Sheet3" xfId="14716"/>
    <cellStyle name="_Tenaska Comparison_NIM+O&amp;M Monthly 2_Sheet3" xfId="14717"/>
    <cellStyle name="_Tenaska Comparison_NIM+O&amp;M Monthly 3" xfId="14718"/>
    <cellStyle name="_Tenaska Comparison_NIM+O&amp;M Monthly 3_Sheet3" xfId="14719"/>
    <cellStyle name="_Tenaska Comparison_NIM+O&amp;M Monthly_Sheet3" xfId="14720"/>
    <cellStyle name="_Tenaska Comparison_NIM+O&amp;M_Sheet3" xfId="14721"/>
    <cellStyle name="_Tenaska Comparison_PCA 10 -  Exhibit D Dec 2011" xfId="14722"/>
    <cellStyle name="_Tenaska Comparison_PCA 10 -  Exhibit D Dec 2011 2" xfId="14723"/>
    <cellStyle name="_Tenaska Comparison_PCA 10 -  Exhibit D Dec 2011 2_Sheet3" xfId="14724"/>
    <cellStyle name="_Tenaska Comparison_PCA 10 -  Exhibit D Dec 2011_Sheet3" xfId="14725"/>
    <cellStyle name="_Tenaska Comparison_PCA 10 -  Exhibit D from A Kellogg Jan 2011" xfId="14726"/>
    <cellStyle name="_Tenaska Comparison_PCA 10 -  Exhibit D from A Kellogg Jan 2011 2" xfId="14727"/>
    <cellStyle name="_Tenaska Comparison_PCA 10 -  Exhibit D from A Kellogg Jan 2011 2_Sheet3" xfId="14728"/>
    <cellStyle name="_Tenaska Comparison_PCA 10 -  Exhibit D from A Kellogg Jan 2011_Sheet3" xfId="14729"/>
    <cellStyle name="_Tenaska Comparison_PCA 10 -  Exhibit D from A Kellogg July 2011" xfId="14730"/>
    <cellStyle name="_Tenaska Comparison_PCA 10 -  Exhibit D from A Kellogg July 2011 2" xfId="14731"/>
    <cellStyle name="_Tenaska Comparison_PCA 10 -  Exhibit D from A Kellogg July 2011 2_Sheet3" xfId="14732"/>
    <cellStyle name="_Tenaska Comparison_PCA 10 -  Exhibit D from A Kellogg July 2011_Sheet3" xfId="14733"/>
    <cellStyle name="_Tenaska Comparison_PCA 10 -  Exhibit D from S Free Rcv'd 12-11" xfId="14734"/>
    <cellStyle name="_Tenaska Comparison_PCA 10 -  Exhibit D from S Free Rcv'd 12-11 2" xfId="14735"/>
    <cellStyle name="_Tenaska Comparison_PCA 10 -  Exhibit D from S Free Rcv'd 12-11 2_Sheet3" xfId="14736"/>
    <cellStyle name="_Tenaska Comparison_PCA 10 -  Exhibit D from S Free Rcv'd 12-11_Sheet3" xfId="14737"/>
    <cellStyle name="_Tenaska Comparison_PCA 11 -  Exhibit D Jan 2012 fr A Kellogg" xfId="14738"/>
    <cellStyle name="_Tenaska Comparison_PCA 11 -  Exhibit D Jan 2012 fr A Kellogg 2" xfId="14739"/>
    <cellStyle name="_Tenaska Comparison_PCA 11 -  Exhibit D Jan 2012 fr A Kellogg 2_Sheet3" xfId="14740"/>
    <cellStyle name="_Tenaska Comparison_PCA 11 -  Exhibit D Jan 2012 fr A Kellogg_Sheet3" xfId="14741"/>
    <cellStyle name="_Tenaska Comparison_PCA 11 -  Exhibit D Jan 2012 WF" xfId="14742"/>
    <cellStyle name="_Tenaska Comparison_PCA 11 -  Exhibit D Jan 2012 WF 2" xfId="14743"/>
    <cellStyle name="_Tenaska Comparison_PCA 11 -  Exhibit D Jan 2012 WF 2_Sheet3" xfId="14744"/>
    <cellStyle name="_Tenaska Comparison_PCA 11 -  Exhibit D Jan 2012 WF_Sheet3" xfId="14745"/>
    <cellStyle name="_Tenaska Comparison_PCA 9 -  Exhibit D April 2010" xfId="14746"/>
    <cellStyle name="_Tenaska Comparison_PCA 9 -  Exhibit D April 2010 (3)" xfId="14747"/>
    <cellStyle name="_Tenaska Comparison_PCA 9 -  Exhibit D April 2010 (3) 2" xfId="14748"/>
    <cellStyle name="_Tenaska Comparison_PCA 9 -  Exhibit D April 2010 (3) 2 2" xfId="14749"/>
    <cellStyle name="_Tenaska Comparison_PCA 9 -  Exhibit D April 2010 (3) 2 2_Sheet3" xfId="14750"/>
    <cellStyle name="_Tenaska Comparison_PCA 9 -  Exhibit D April 2010 (3) 2_Sheet3" xfId="14751"/>
    <cellStyle name="_Tenaska Comparison_PCA 9 -  Exhibit D April 2010 (3) 3" xfId="14752"/>
    <cellStyle name="_Tenaska Comparison_PCA 9 -  Exhibit D April 2010 (3) 3 2" xfId="14753"/>
    <cellStyle name="_Tenaska Comparison_PCA 9 -  Exhibit D April 2010 (3) 3 2_Sheet3" xfId="14754"/>
    <cellStyle name="_Tenaska Comparison_PCA 9 -  Exhibit D April 2010 (3) 3_Sheet3" xfId="14755"/>
    <cellStyle name="_Tenaska Comparison_PCA 9 -  Exhibit D April 2010 (3) 4" xfId="14756"/>
    <cellStyle name="_Tenaska Comparison_PCA 9 -  Exhibit D April 2010 (3) 4_Sheet3" xfId="14757"/>
    <cellStyle name="_Tenaska Comparison_PCA 9 -  Exhibit D April 2010 (3)_DEM-WP(C) ENERG10C--ctn Mid-C_042010 2010GRC" xfId="14758"/>
    <cellStyle name="_Tenaska Comparison_PCA 9 -  Exhibit D April 2010 (3)_DEM-WP(C) ENERG10C--ctn Mid-C_042010 2010GRC 2" xfId="14759"/>
    <cellStyle name="_Tenaska Comparison_PCA 9 -  Exhibit D April 2010 (3)_DEM-WP(C) ENERG10C--ctn Mid-C_042010 2010GRC 2_Sheet3" xfId="14760"/>
    <cellStyle name="_Tenaska Comparison_PCA 9 -  Exhibit D April 2010 (3)_DEM-WP(C) ENERG10C--ctn Mid-C_042010 2010GRC_Sheet3" xfId="14761"/>
    <cellStyle name="_Tenaska Comparison_PCA 9 -  Exhibit D April 2010 (3)_Sheet3" xfId="14762"/>
    <cellStyle name="_Tenaska Comparison_PCA 9 -  Exhibit D April 2010 2" xfId="14763"/>
    <cellStyle name="_Tenaska Comparison_PCA 9 -  Exhibit D April 2010 2 2" xfId="14764"/>
    <cellStyle name="_Tenaska Comparison_PCA 9 -  Exhibit D April 2010 2 2_Sheet3" xfId="14765"/>
    <cellStyle name="_Tenaska Comparison_PCA 9 -  Exhibit D April 2010 2_Sheet3" xfId="14766"/>
    <cellStyle name="_Tenaska Comparison_PCA 9 -  Exhibit D April 2010 3" xfId="14767"/>
    <cellStyle name="_Tenaska Comparison_PCA 9 -  Exhibit D April 2010 3 2" xfId="14768"/>
    <cellStyle name="_Tenaska Comparison_PCA 9 -  Exhibit D April 2010 3 2_Sheet3" xfId="14769"/>
    <cellStyle name="_Tenaska Comparison_PCA 9 -  Exhibit D April 2010 3_Sheet3" xfId="14770"/>
    <cellStyle name="_Tenaska Comparison_PCA 9 -  Exhibit D April 2010 4" xfId="14771"/>
    <cellStyle name="_Tenaska Comparison_PCA 9 -  Exhibit D April 2010 4 2" xfId="14772"/>
    <cellStyle name="_Tenaska Comparison_PCA 9 -  Exhibit D April 2010 4 2_Sheet3" xfId="14773"/>
    <cellStyle name="_Tenaska Comparison_PCA 9 -  Exhibit D April 2010 4_Sheet3" xfId="14774"/>
    <cellStyle name="_Tenaska Comparison_PCA 9 -  Exhibit D April 2010 5" xfId="14775"/>
    <cellStyle name="_Tenaska Comparison_PCA 9 -  Exhibit D April 2010 5 2" xfId="14776"/>
    <cellStyle name="_Tenaska Comparison_PCA 9 -  Exhibit D April 2010 5 2_Sheet3" xfId="14777"/>
    <cellStyle name="_Tenaska Comparison_PCA 9 -  Exhibit D April 2010 5_Sheet3" xfId="14778"/>
    <cellStyle name="_Tenaska Comparison_PCA 9 -  Exhibit D April 2010 6" xfId="14779"/>
    <cellStyle name="_Tenaska Comparison_PCA 9 -  Exhibit D April 2010 6 2" xfId="14780"/>
    <cellStyle name="_Tenaska Comparison_PCA 9 -  Exhibit D April 2010 6 2_Sheet3" xfId="14781"/>
    <cellStyle name="_Tenaska Comparison_PCA 9 -  Exhibit D April 2010 6_Sheet3" xfId="14782"/>
    <cellStyle name="_Tenaska Comparison_PCA 9 -  Exhibit D April 2010 7" xfId="14783"/>
    <cellStyle name="_Tenaska Comparison_PCA 9 -  Exhibit D April 2010 7_Sheet3" xfId="14784"/>
    <cellStyle name="_Tenaska Comparison_PCA 9 -  Exhibit D April 2010_Sheet3" xfId="14785"/>
    <cellStyle name="_Tenaska Comparison_PCA 9 -  Exhibit D Nov 2010" xfId="14786"/>
    <cellStyle name="_Tenaska Comparison_PCA 9 -  Exhibit D Nov 2010 2" xfId="14787"/>
    <cellStyle name="_Tenaska Comparison_PCA 9 -  Exhibit D Nov 2010 2 2" xfId="14788"/>
    <cellStyle name="_Tenaska Comparison_PCA 9 -  Exhibit D Nov 2010 2 2_Sheet3" xfId="14789"/>
    <cellStyle name="_Tenaska Comparison_PCA 9 -  Exhibit D Nov 2010 2_Sheet3" xfId="14790"/>
    <cellStyle name="_Tenaska Comparison_PCA 9 -  Exhibit D Nov 2010 3" xfId="14791"/>
    <cellStyle name="_Tenaska Comparison_PCA 9 -  Exhibit D Nov 2010 3_Sheet3" xfId="14792"/>
    <cellStyle name="_Tenaska Comparison_PCA 9 -  Exhibit D Nov 2010_Sheet3" xfId="14793"/>
    <cellStyle name="_Tenaska Comparison_PCA 9 - Exhibit D at August 2010" xfId="14794"/>
    <cellStyle name="_Tenaska Comparison_PCA 9 - Exhibit D at August 2010 2" xfId="14795"/>
    <cellStyle name="_Tenaska Comparison_PCA 9 - Exhibit D at August 2010 2 2" xfId="14796"/>
    <cellStyle name="_Tenaska Comparison_PCA 9 - Exhibit D at August 2010 2 2_Sheet3" xfId="14797"/>
    <cellStyle name="_Tenaska Comparison_PCA 9 - Exhibit D at August 2010 2_Sheet3" xfId="14798"/>
    <cellStyle name="_Tenaska Comparison_PCA 9 - Exhibit D at August 2010 3" xfId="14799"/>
    <cellStyle name="_Tenaska Comparison_PCA 9 - Exhibit D at August 2010 3_Sheet3" xfId="14800"/>
    <cellStyle name="_Tenaska Comparison_PCA 9 - Exhibit D at August 2010_Sheet3" xfId="14801"/>
    <cellStyle name="_Tenaska Comparison_PCA 9 - Exhibit D June 2010 GRC" xfId="14802"/>
    <cellStyle name="_Tenaska Comparison_PCA 9 - Exhibit D June 2010 GRC 2" xfId="14803"/>
    <cellStyle name="_Tenaska Comparison_PCA 9 - Exhibit D June 2010 GRC 2 2" xfId="14804"/>
    <cellStyle name="_Tenaska Comparison_PCA 9 - Exhibit D June 2010 GRC 2 2_Sheet3" xfId="14805"/>
    <cellStyle name="_Tenaska Comparison_PCA 9 - Exhibit D June 2010 GRC 2_Sheet3" xfId="14806"/>
    <cellStyle name="_Tenaska Comparison_PCA 9 - Exhibit D June 2010 GRC 3" xfId="14807"/>
    <cellStyle name="_Tenaska Comparison_PCA 9 - Exhibit D June 2010 GRC 3_Sheet3" xfId="14808"/>
    <cellStyle name="_Tenaska Comparison_PCA 9 - Exhibit D June 2010 GRC_Sheet3" xfId="14809"/>
    <cellStyle name="_Tenaska Comparison_Power Costs - Comparison bx Rbtl-Staff-Jt-PC" xfId="14810"/>
    <cellStyle name="_Tenaska Comparison_Power Costs - Comparison bx Rbtl-Staff-Jt-PC 2" xfId="14811"/>
    <cellStyle name="_Tenaska Comparison_Power Costs - Comparison bx Rbtl-Staff-Jt-PC 2 2" xfId="14812"/>
    <cellStyle name="_Tenaska Comparison_Power Costs - Comparison bx Rbtl-Staff-Jt-PC 2 2_Sheet3" xfId="14813"/>
    <cellStyle name="_Tenaska Comparison_Power Costs - Comparison bx Rbtl-Staff-Jt-PC 2_Sheet3" xfId="14814"/>
    <cellStyle name="_Tenaska Comparison_Power Costs - Comparison bx Rbtl-Staff-Jt-PC 3" xfId="14815"/>
    <cellStyle name="_Tenaska Comparison_Power Costs - Comparison bx Rbtl-Staff-Jt-PC 3 2" xfId="14816"/>
    <cellStyle name="_Tenaska Comparison_Power Costs - Comparison bx Rbtl-Staff-Jt-PC 3 2_Sheet3" xfId="14817"/>
    <cellStyle name="_Tenaska Comparison_Power Costs - Comparison bx Rbtl-Staff-Jt-PC 3_Sheet3" xfId="14818"/>
    <cellStyle name="_Tenaska Comparison_Power Costs - Comparison bx Rbtl-Staff-Jt-PC 4" xfId="14819"/>
    <cellStyle name="_Tenaska Comparison_Power Costs - Comparison bx Rbtl-Staff-Jt-PC 4_Sheet3" xfId="14820"/>
    <cellStyle name="_Tenaska Comparison_Power Costs - Comparison bx Rbtl-Staff-Jt-PC_Adj Bench DR 3 for Initial Briefs (Electric)" xfId="14821"/>
    <cellStyle name="_Tenaska Comparison_Power Costs - Comparison bx Rbtl-Staff-Jt-PC_Adj Bench DR 3 for Initial Briefs (Electric) 2" xfId="14822"/>
    <cellStyle name="_Tenaska Comparison_Power Costs - Comparison bx Rbtl-Staff-Jt-PC_Adj Bench DR 3 for Initial Briefs (Electric) 2 2" xfId="14823"/>
    <cellStyle name="_Tenaska Comparison_Power Costs - Comparison bx Rbtl-Staff-Jt-PC_Adj Bench DR 3 for Initial Briefs (Electric) 2 2_Sheet3" xfId="14824"/>
    <cellStyle name="_Tenaska Comparison_Power Costs - Comparison bx Rbtl-Staff-Jt-PC_Adj Bench DR 3 for Initial Briefs (Electric) 2_Sheet3" xfId="14825"/>
    <cellStyle name="_Tenaska Comparison_Power Costs - Comparison bx Rbtl-Staff-Jt-PC_Adj Bench DR 3 for Initial Briefs (Electric) 3" xfId="14826"/>
    <cellStyle name="_Tenaska Comparison_Power Costs - Comparison bx Rbtl-Staff-Jt-PC_Adj Bench DR 3 for Initial Briefs (Electric) 3 2" xfId="14827"/>
    <cellStyle name="_Tenaska Comparison_Power Costs - Comparison bx Rbtl-Staff-Jt-PC_Adj Bench DR 3 for Initial Briefs (Electric) 3 2_Sheet3" xfId="14828"/>
    <cellStyle name="_Tenaska Comparison_Power Costs - Comparison bx Rbtl-Staff-Jt-PC_Adj Bench DR 3 for Initial Briefs (Electric) 3_Sheet3" xfId="14829"/>
    <cellStyle name="_Tenaska Comparison_Power Costs - Comparison bx Rbtl-Staff-Jt-PC_Adj Bench DR 3 for Initial Briefs (Electric) 4" xfId="14830"/>
    <cellStyle name="_Tenaska Comparison_Power Costs - Comparison bx Rbtl-Staff-Jt-PC_Adj Bench DR 3 for Initial Briefs (Electric) 4_Sheet3" xfId="14831"/>
    <cellStyle name="_Tenaska Comparison_Power Costs - Comparison bx Rbtl-Staff-Jt-PC_Adj Bench DR 3 for Initial Briefs (Electric)_DEM-WP(C) ENERG10C--ctn Mid-C_042010 2010GRC" xfId="14832"/>
    <cellStyle name="_Tenaska Comparison_Power Costs - Comparison bx Rbtl-Staff-Jt-PC_Adj Bench DR 3 for Initial Briefs (Electric)_DEM-WP(C) ENERG10C--ctn Mid-C_042010 2010GRC 2" xfId="14833"/>
    <cellStyle name="_Tenaska Comparison_Power Costs - Comparison bx Rbtl-Staff-Jt-PC_Adj Bench DR 3 for Initial Briefs (Electric)_DEM-WP(C) ENERG10C--ctn Mid-C_042010 2010GRC 2_Sheet3" xfId="14834"/>
    <cellStyle name="_Tenaska Comparison_Power Costs - Comparison bx Rbtl-Staff-Jt-PC_Adj Bench DR 3 for Initial Briefs (Electric)_DEM-WP(C) ENERG10C--ctn Mid-C_042010 2010GRC_Sheet3" xfId="14835"/>
    <cellStyle name="_Tenaska Comparison_Power Costs - Comparison bx Rbtl-Staff-Jt-PC_Adj Bench DR 3 for Initial Briefs (Electric)_Sheet3" xfId="14836"/>
    <cellStyle name="_Tenaska Comparison_Power Costs - Comparison bx Rbtl-Staff-Jt-PC_DEM-WP(C) ENERG10C--ctn Mid-C_042010 2010GRC" xfId="14837"/>
    <cellStyle name="_Tenaska Comparison_Power Costs - Comparison bx Rbtl-Staff-Jt-PC_DEM-WP(C) ENERG10C--ctn Mid-C_042010 2010GRC 2" xfId="14838"/>
    <cellStyle name="_Tenaska Comparison_Power Costs - Comparison bx Rbtl-Staff-Jt-PC_DEM-WP(C) ENERG10C--ctn Mid-C_042010 2010GRC 2_Sheet3" xfId="14839"/>
    <cellStyle name="_Tenaska Comparison_Power Costs - Comparison bx Rbtl-Staff-Jt-PC_DEM-WP(C) ENERG10C--ctn Mid-C_042010 2010GRC_Sheet3" xfId="14840"/>
    <cellStyle name="_Tenaska Comparison_Power Costs - Comparison bx Rbtl-Staff-Jt-PC_Electric Rev Req Model (2009 GRC) Rebuttal" xfId="14841"/>
    <cellStyle name="_Tenaska Comparison_Power Costs - Comparison bx Rbtl-Staff-Jt-PC_Electric Rev Req Model (2009 GRC) Rebuttal 2" xfId="14842"/>
    <cellStyle name="_Tenaska Comparison_Power Costs - Comparison bx Rbtl-Staff-Jt-PC_Electric Rev Req Model (2009 GRC) Rebuttal 2 2" xfId="14843"/>
    <cellStyle name="_Tenaska Comparison_Power Costs - Comparison bx Rbtl-Staff-Jt-PC_Electric Rev Req Model (2009 GRC) Rebuttal 2 2_Sheet3" xfId="14844"/>
    <cellStyle name="_Tenaska Comparison_Power Costs - Comparison bx Rbtl-Staff-Jt-PC_Electric Rev Req Model (2009 GRC) Rebuttal 2_Sheet3" xfId="14845"/>
    <cellStyle name="_Tenaska Comparison_Power Costs - Comparison bx Rbtl-Staff-Jt-PC_Electric Rev Req Model (2009 GRC) Rebuttal 3" xfId="14846"/>
    <cellStyle name="_Tenaska Comparison_Power Costs - Comparison bx Rbtl-Staff-Jt-PC_Electric Rev Req Model (2009 GRC) Rebuttal 3_Sheet3" xfId="14847"/>
    <cellStyle name="_Tenaska Comparison_Power Costs - Comparison bx Rbtl-Staff-Jt-PC_Electric Rev Req Model (2009 GRC) Rebuttal REmoval of New  WH Solar AdjustMI" xfId="14848"/>
    <cellStyle name="_Tenaska Comparison_Power Costs - Comparison bx Rbtl-Staff-Jt-PC_Electric Rev Req Model (2009 GRC) Rebuttal REmoval of New  WH Solar AdjustMI 2" xfId="14849"/>
    <cellStyle name="_Tenaska Comparison_Power Costs - Comparison bx Rbtl-Staff-Jt-PC_Electric Rev Req Model (2009 GRC) Rebuttal REmoval of New  WH Solar AdjustMI 2 2" xfId="14850"/>
    <cellStyle name="_Tenaska Comparison_Power Costs - Comparison bx Rbtl-Staff-Jt-PC_Electric Rev Req Model (2009 GRC) Rebuttal REmoval of New  WH Solar AdjustMI 2 2_Sheet3" xfId="14851"/>
    <cellStyle name="_Tenaska Comparison_Power Costs - Comparison bx Rbtl-Staff-Jt-PC_Electric Rev Req Model (2009 GRC) Rebuttal REmoval of New  WH Solar AdjustMI 2_Sheet3" xfId="14852"/>
    <cellStyle name="_Tenaska Comparison_Power Costs - Comparison bx Rbtl-Staff-Jt-PC_Electric Rev Req Model (2009 GRC) Rebuttal REmoval of New  WH Solar AdjustMI 3" xfId="14853"/>
    <cellStyle name="_Tenaska Comparison_Power Costs - Comparison bx Rbtl-Staff-Jt-PC_Electric Rev Req Model (2009 GRC) Rebuttal REmoval of New  WH Solar AdjustMI 3 2" xfId="14854"/>
    <cellStyle name="_Tenaska Comparison_Power Costs - Comparison bx Rbtl-Staff-Jt-PC_Electric Rev Req Model (2009 GRC) Rebuttal REmoval of New  WH Solar AdjustMI 3 2_Sheet3" xfId="14855"/>
    <cellStyle name="_Tenaska Comparison_Power Costs - Comparison bx Rbtl-Staff-Jt-PC_Electric Rev Req Model (2009 GRC) Rebuttal REmoval of New  WH Solar AdjustMI 3_Sheet3" xfId="14856"/>
    <cellStyle name="_Tenaska Comparison_Power Costs - Comparison bx Rbtl-Staff-Jt-PC_Electric Rev Req Model (2009 GRC) Rebuttal REmoval of New  WH Solar AdjustMI 4" xfId="14857"/>
    <cellStyle name="_Tenaska Comparison_Power Costs - Comparison bx Rbtl-Staff-Jt-PC_Electric Rev Req Model (2009 GRC) Rebuttal REmoval of New  WH Solar AdjustMI 4_Sheet3" xfId="14858"/>
    <cellStyle name="_Tenaska Comparison_Power Costs - Comparison bx Rbtl-Staff-Jt-PC_Electric Rev Req Model (2009 GRC) Rebuttal REmoval of New  WH Solar AdjustMI_DEM-WP(C) ENERG10C--ctn Mid-C_042010 2010GRC" xfId="14859"/>
    <cellStyle name="_Tenaska Comparison_Power Costs - Comparison bx Rbtl-Staff-Jt-PC_Electric Rev Req Model (2009 GRC) Rebuttal REmoval of New  WH Solar AdjustMI_DEM-WP(C) ENERG10C--ctn Mid-C_042010 2010GRC 2" xfId="14860"/>
    <cellStyle name="_Tenaska Comparison_Power Costs - Comparison bx Rbtl-Staff-Jt-PC_Electric Rev Req Model (2009 GRC) Rebuttal REmoval of New  WH Solar AdjustMI_DEM-WP(C) ENERG10C--ctn Mid-C_042010 2010GRC 2_Sheet3" xfId="14861"/>
    <cellStyle name="_Tenaska Comparison_Power Costs - Comparison bx Rbtl-Staff-Jt-PC_Electric Rev Req Model (2009 GRC) Rebuttal REmoval of New  WH Solar AdjustMI_DEM-WP(C) ENERG10C--ctn Mid-C_042010 2010GRC_Sheet3" xfId="14862"/>
    <cellStyle name="_Tenaska Comparison_Power Costs - Comparison bx Rbtl-Staff-Jt-PC_Electric Rev Req Model (2009 GRC) Rebuttal REmoval of New  WH Solar AdjustMI_Sheet3" xfId="14863"/>
    <cellStyle name="_Tenaska Comparison_Power Costs - Comparison bx Rbtl-Staff-Jt-PC_Electric Rev Req Model (2009 GRC) Rebuttal_Sheet3" xfId="14864"/>
    <cellStyle name="_Tenaska Comparison_Power Costs - Comparison bx Rbtl-Staff-Jt-PC_Electric Rev Req Model (2009 GRC) Revised 01-18-2010" xfId="14865"/>
    <cellStyle name="_Tenaska Comparison_Power Costs - Comparison bx Rbtl-Staff-Jt-PC_Electric Rev Req Model (2009 GRC) Revised 01-18-2010 2" xfId="14866"/>
    <cellStyle name="_Tenaska Comparison_Power Costs - Comparison bx Rbtl-Staff-Jt-PC_Electric Rev Req Model (2009 GRC) Revised 01-18-2010 2 2" xfId="14867"/>
    <cellStyle name="_Tenaska Comparison_Power Costs - Comparison bx Rbtl-Staff-Jt-PC_Electric Rev Req Model (2009 GRC) Revised 01-18-2010 2 2_Sheet3" xfId="14868"/>
    <cellStyle name="_Tenaska Comparison_Power Costs - Comparison bx Rbtl-Staff-Jt-PC_Electric Rev Req Model (2009 GRC) Revised 01-18-2010 2_Sheet3" xfId="14869"/>
    <cellStyle name="_Tenaska Comparison_Power Costs - Comparison bx Rbtl-Staff-Jt-PC_Electric Rev Req Model (2009 GRC) Revised 01-18-2010 3" xfId="14870"/>
    <cellStyle name="_Tenaska Comparison_Power Costs - Comparison bx Rbtl-Staff-Jt-PC_Electric Rev Req Model (2009 GRC) Revised 01-18-2010 3 2" xfId="14871"/>
    <cellStyle name="_Tenaska Comparison_Power Costs - Comparison bx Rbtl-Staff-Jt-PC_Electric Rev Req Model (2009 GRC) Revised 01-18-2010 3 2_Sheet3" xfId="14872"/>
    <cellStyle name="_Tenaska Comparison_Power Costs - Comparison bx Rbtl-Staff-Jt-PC_Electric Rev Req Model (2009 GRC) Revised 01-18-2010 3_Sheet3" xfId="14873"/>
    <cellStyle name="_Tenaska Comparison_Power Costs - Comparison bx Rbtl-Staff-Jt-PC_Electric Rev Req Model (2009 GRC) Revised 01-18-2010 4" xfId="14874"/>
    <cellStyle name="_Tenaska Comparison_Power Costs - Comparison bx Rbtl-Staff-Jt-PC_Electric Rev Req Model (2009 GRC) Revised 01-18-2010 4_Sheet3" xfId="14875"/>
    <cellStyle name="_Tenaska Comparison_Power Costs - Comparison bx Rbtl-Staff-Jt-PC_Electric Rev Req Model (2009 GRC) Revised 01-18-2010_DEM-WP(C) ENERG10C--ctn Mid-C_042010 2010GRC" xfId="14876"/>
    <cellStyle name="_Tenaska Comparison_Power Costs - Comparison bx Rbtl-Staff-Jt-PC_Electric Rev Req Model (2009 GRC) Revised 01-18-2010_DEM-WP(C) ENERG10C--ctn Mid-C_042010 2010GRC 2" xfId="14877"/>
    <cellStyle name="_Tenaska Comparison_Power Costs - Comparison bx Rbtl-Staff-Jt-PC_Electric Rev Req Model (2009 GRC) Revised 01-18-2010_DEM-WP(C) ENERG10C--ctn Mid-C_042010 2010GRC 2_Sheet3" xfId="14878"/>
    <cellStyle name="_Tenaska Comparison_Power Costs - Comparison bx Rbtl-Staff-Jt-PC_Electric Rev Req Model (2009 GRC) Revised 01-18-2010_DEM-WP(C) ENERG10C--ctn Mid-C_042010 2010GRC_Sheet3" xfId="14879"/>
    <cellStyle name="_Tenaska Comparison_Power Costs - Comparison bx Rbtl-Staff-Jt-PC_Electric Rev Req Model (2009 GRC) Revised 01-18-2010_Sheet3" xfId="14880"/>
    <cellStyle name="_Tenaska Comparison_Power Costs - Comparison bx Rbtl-Staff-Jt-PC_Final Order Electric EXHIBIT A-1" xfId="14881"/>
    <cellStyle name="_Tenaska Comparison_Power Costs - Comparison bx Rbtl-Staff-Jt-PC_Final Order Electric EXHIBIT A-1 2" xfId="14882"/>
    <cellStyle name="_Tenaska Comparison_Power Costs - Comparison bx Rbtl-Staff-Jt-PC_Final Order Electric EXHIBIT A-1 2 2" xfId="14883"/>
    <cellStyle name="_Tenaska Comparison_Power Costs - Comparison bx Rbtl-Staff-Jt-PC_Final Order Electric EXHIBIT A-1 2 2_Sheet3" xfId="14884"/>
    <cellStyle name="_Tenaska Comparison_Power Costs - Comparison bx Rbtl-Staff-Jt-PC_Final Order Electric EXHIBIT A-1 2_Sheet3" xfId="14885"/>
    <cellStyle name="_Tenaska Comparison_Power Costs - Comparison bx Rbtl-Staff-Jt-PC_Final Order Electric EXHIBIT A-1 3" xfId="14886"/>
    <cellStyle name="_Tenaska Comparison_Power Costs - Comparison bx Rbtl-Staff-Jt-PC_Final Order Electric EXHIBIT A-1 3_Sheet3" xfId="14887"/>
    <cellStyle name="_Tenaska Comparison_Power Costs - Comparison bx Rbtl-Staff-Jt-PC_Final Order Electric EXHIBIT A-1_Sheet3" xfId="14888"/>
    <cellStyle name="_Tenaska Comparison_Power Costs - Comparison bx Rbtl-Staff-Jt-PC_Sheet3" xfId="14889"/>
    <cellStyle name="_Tenaska Comparison_Rebuttal Power Costs" xfId="14890"/>
    <cellStyle name="_Tenaska Comparison_Rebuttal Power Costs 2" xfId="14891"/>
    <cellStyle name="_Tenaska Comparison_Rebuttal Power Costs 2 2" xfId="14892"/>
    <cellStyle name="_Tenaska Comparison_Rebuttal Power Costs 2 2_Sheet3" xfId="14893"/>
    <cellStyle name="_Tenaska Comparison_Rebuttal Power Costs 2_Sheet3" xfId="14894"/>
    <cellStyle name="_Tenaska Comparison_Rebuttal Power Costs 3" xfId="14895"/>
    <cellStyle name="_Tenaska Comparison_Rebuttal Power Costs 3 2" xfId="14896"/>
    <cellStyle name="_Tenaska Comparison_Rebuttal Power Costs 3 2_Sheet3" xfId="14897"/>
    <cellStyle name="_Tenaska Comparison_Rebuttal Power Costs 3_Sheet3" xfId="14898"/>
    <cellStyle name="_Tenaska Comparison_Rebuttal Power Costs 4" xfId="14899"/>
    <cellStyle name="_Tenaska Comparison_Rebuttal Power Costs 4_Sheet3" xfId="14900"/>
    <cellStyle name="_Tenaska Comparison_Rebuttal Power Costs_Adj Bench DR 3 for Initial Briefs (Electric)" xfId="14901"/>
    <cellStyle name="_Tenaska Comparison_Rebuttal Power Costs_Adj Bench DR 3 for Initial Briefs (Electric) 2" xfId="14902"/>
    <cellStyle name="_Tenaska Comparison_Rebuttal Power Costs_Adj Bench DR 3 for Initial Briefs (Electric) 2 2" xfId="14903"/>
    <cellStyle name="_Tenaska Comparison_Rebuttal Power Costs_Adj Bench DR 3 for Initial Briefs (Electric) 2 2_Sheet3" xfId="14904"/>
    <cellStyle name="_Tenaska Comparison_Rebuttal Power Costs_Adj Bench DR 3 for Initial Briefs (Electric) 2_Sheet3" xfId="14905"/>
    <cellStyle name="_Tenaska Comparison_Rebuttal Power Costs_Adj Bench DR 3 for Initial Briefs (Electric) 3" xfId="14906"/>
    <cellStyle name="_Tenaska Comparison_Rebuttal Power Costs_Adj Bench DR 3 for Initial Briefs (Electric) 3 2" xfId="14907"/>
    <cellStyle name="_Tenaska Comparison_Rebuttal Power Costs_Adj Bench DR 3 for Initial Briefs (Electric) 3 2_Sheet3" xfId="14908"/>
    <cellStyle name="_Tenaska Comparison_Rebuttal Power Costs_Adj Bench DR 3 for Initial Briefs (Electric) 3_Sheet3" xfId="14909"/>
    <cellStyle name="_Tenaska Comparison_Rebuttal Power Costs_Adj Bench DR 3 for Initial Briefs (Electric) 4" xfId="14910"/>
    <cellStyle name="_Tenaska Comparison_Rebuttal Power Costs_Adj Bench DR 3 for Initial Briefs (Electric) 4_Sheet3" xfId="14911"/>
    <cellStyle name="_Tenaska Comparison_Rebuttal Power Costs_Adj Bench DR 3 for Initial Briefs (Electric)_DEM-WP(C) ENERG10C--ctn Mid-C_042010 2010GRC" xfId="14912"/>
    <cellStyle name="_Tenaska Comparison_Rebuttal Power Costs_Adj Bench DR 3 for Initial Briefs (Electric)_DEM-WP(C) ENERG10C--ctn Mid-C_042010 2010GRC 2" xfId="14913"/>
    <cellStyle name="_Tenaska Comparison_Rebuttal Power Costs_Adj Bench DR 3 for Initial Briefs (Electric)_DEM-WP(C) ENERG10C--ctn Mid-C_042010 2010GRC 2_Sheet3" xfId="14914"/>
    <cellStyle name="_Tenaska Comparison_Rebuttal Power Costs_Adj Bench DR 3 for Initial Briefs (Electric)_DEM-WP(C) ENERG10C--ctn Mid-C_042010 2010GRC_Sheet3" xfId="14915"/>
    <cellStyle name="_Tenaska Comparison_Rebuttal Power Costs_Adj Bench DR 3 for Initial Briefs (Electric)_Sheet3" xfId="14916"/>
    <cellStyle name="_Tenaska Comparison_Rebuttal Power Costs_DEM-WP(C) ENERG10C--ctn Mid-C_042010 2010GRC" xfId="14917"/>
    <cellStyle name="_Tenaska Comparison_Rebuttal Power Costs_DEM-WP(C) ENERG10C--ctn Mid-C_042010 2010GRC 2" xfId="14918"/>
    <cellStyle name="_Tenaska Comparison_Rebuttal Power Costs_DEM-WP(C) ENERG10C--ctn Mid-C_042010 2010GRC 2_Sheet3" xfId="14919"/>
    <cellStyle name="_Tenaska Comparison_Rebuttal Power Costs_DEM-WP(C) ENERG10C--ctn Mid-C_042010 2010GRC_Sheet3" xfId="14920"/>
    <cellStyle name="_Tenaska Comparison_Rebuttal Power Costs_Electric Rev Req Model (2009 GRC) Rebuttal" xfId="14921"/>
    <cellStyle name="_Tenaska Comparison_Rebuttal Power Costs_Electric Rev Req Model (2009 GRC) Rebuttal 2" xfId="14922"/>
    <cellStyle name="_Tenaska Comparison_Rebuttal Power Costs_Electric Rev Req Model (2009 GRC) Rebuttal 2 2" xfId="14923"/>
    <cellStyle name="_Tenaska Comparison_Rebuttal Power Costs_Electric Rev Req Model (2009 GRC) Rebuttal 2 2_Sheet3" xfId="14924"/>
    <cellStyle name="_Tenaska Comparison_Rebuttal Power Costs_Electric Rev Req Model (2009 GRC) Rebuttal 2_Sheet3" xfId="14925"/>
    <cellStyle name="_Tenaska Comparison_Rebuttal Power Costs_Electric Rev Req Model (2009 GRC) Rebuttal 3" xfId="14926"/>
    <cellStyle name="_Tenaska Comparison_Rebuttal Power Costs_Electric Rev Req Model (2009 GRC) Rebuttal 3_Sheet3" xfId="14927"/>
    <cellStyle name="_Tenaska Comparison_Rebuttal Power Costs_Electric Rev Req Model (2009 GRC) Rebuttal REmoval of New  WH Solar AdjustMI" xfId="14928"/>
    <cellStyle name="_Tenaska Comparison_Rebuttal Power Costs_Electric Rev Req Model (2009 GRC) Rebuttal REmoval of New  WH Solar AdjustMI 2" xfId="14929"/>
    <cellStyle name="_Tenaska Comparison_Rebuttal Power Costs_Electric Rev Req Model (2009 GRC) Rebuttal REmoval of New  WH Solar AdjustMI 2 2" xfId="14930"/>
    <cellStyle name="_Tenaska Comparison_Rebuttal Power Costs_Electric Rev Req Model (2009 GRC) Rebuttal REmoval of New  WH Solar AdjustMI 2 2_Sheet3" xfId="14931"/>
    <cellStyle name="_Tenaska Comparison_Rebuttal Power Costs_Electric Rev Req Model (2009 GRC) Rebuttal REmoval of New  WH Solar AdjustMI 2_Sheet3" xfId="14932"/>
    <cellStyle name="_Tenaska Comparison_Rebuttal Power Costs_Electric Rev Req Model (2009 GRC) Rebuttal REmoval of New  WH Solar AdjustMI 3" xfId="14933"/>
    <cellStyle name="_Tenaska Comparison_Rebuttal Power Costs_Electric Rev Req Model (2009 GRC) Rebuttal REmoval of New  WH Solar AdjustMI 3 2" xfId="14934"/>
    <cellStyle name="_Tenaska Comparison_Rebuttal Power Costs_Electric Rev Req Model (2009 GRC) Rebuttal REmoval of New  WH Solar AdjustMI 3 2_Sheet3" xfId="14935"/>
    <cellStyle name="_Tenaska Comparison_Rebuttal Power Costs_Electric Rev Req Model (2009 GRC) Rebuttal REmoval of New  WH Solar AdjustMI 3_Sheet3" xfId="14936"/>
    <cellStyle name="_Tenaska Comparison_Rebuttal Power Costs_Electric Rev Req Model (2009 GRC) Rebuttal REmoval of New  WH Solar AdjustMI 4" xfId="14937"/>
    <cellStyle name="_Tenaska Comparison_Rebuttal Power Costs_Electric Rev Req Model (2009 GRC) Rebuttal REmoval of New  WH Solar AdjustMI 4_Sheet3" xfId="14938"/>
    <cellStyle name="_Tenaska Comparison_Rebuttal Power Costs_Electric Rev Req Model (2009 GRC) Rebuttal REmoval of New  WH Solar AdjustMI_DEM-WP(C) ENERG10C--ctn Mid-C_042010 2010GRC" xfId="14939"/>
    <cellStyle name="_Tenaska Comparison_Rebuttal Power Costs_Electric Rev Req Model (2009 GRC) Rebuttal REmoval of New  WH Solar AdjustMI_DEM-WP(C) ENERG10C--ctn Mid-C_042010 2010GRC 2" xfId="14940"/>
    <cellStyle name="_Tenaska Comparison_Rebuttal Power Costs_Electric Rev Req Model (2009 GRC) Rebuttal REmoval of New  WH Solar AdjustMI_DEM-WP(C) ENERG10C--ctn Mid-C_042010 2010GRC 2_Sheet3" xfId="14941"/>
    <cellStyle name="_Tenaska Comparison_Rebuttal Power Costs_Electric Rev Req Model (2009 GRC) Rebuttal REmoval of New  WH Solar AdjustMI_DEM-WP(C) ENERG10C--ctn Mid-C_042010 2010GRC_Sheet3" xfId="14942"/>
    <cellStyle name="_Tenaska Comparison_Rebuttal Power Costs_Electric Rev Req Model (2009 GRC) Rebuttal REmoval of New  WH Solar AdjustMI_Sheet3" xfId="14943"/>
    <cellStyle name="_Tenaska Comparison_Rebuttal Power Costs_Electric Rev Req Model (2009 GRC) Rebuttal_Sheet3" xfId="14944"/>
    <cellStyle name="_Tenaska Comparison_Rebuttal Power Costs_Electric Rev Req Model (2009 GRC) Revised 01-18-2010" xfId="14945"/>
    <cellStyle name="_Tenaska Comparison_Rebuttal Power Costs_Electric Rev Req Model (2009 GRC) Revised 01-18-2010 2" xfId="14946"/>
    <cellStyle name="_Tenaska Comparison_Rebuttal Power Costs_Electric Rev Req Model (2009 GRC) Revised 01-18-2010 2 2" xfId="14947"/>
    <cellStyle name="_Tenaska Comparison_Rebuttal Power Costs_Electric Rev Req Model (2009 GRC) Revised 01-18-2010 2 2_Sheet3" xfId="14948"/>
    <cellStyle name="_Tenaska Comparison_Rebuttal Power Costs_Electric Rev Req Model (2009 GRC) Revised 01-18-2010 2_Sheet3" xfId="14949"/>
    <cellStyle name="_Tenaska Comparison_Rebuttal Power Costs_Electric Rev Req Model (2009 GRC) Revised 01-18-2010 3" xfId="14950"/>
    <cellStyle name="_Tenaska Comparison_Rebuttal Power Costs_Electric Rev Req Model (2009 GRC) Revised 01-18-2010 3 2" xfId="14951"/>
    <cellStyle name="_Tenaska Comparison_Rebuttal Power Costs_Electric Rev Req Model (2009 GRC) Revised 01-18-2010 3 2_Sheet3" xfId="14952"/>
    <cellStyle name="_Tenaska Comparison_Rebuttal Power Costs_Electric Rev Req Model (2009 GRC) Revised 01-18-2010 3_Sheet3" xfId="14953"/>
    <cellStyle name="_Tenaska Comparison_Rebuttal Power Costs_Electric Rev Req Model (2009 GRC) Revised 01-18-2010 4" xfId="14954"/>
    <cellStyle name="_Tenaska Comparison_Rebuttal Power Costs_Electric Rev Req Model (2009 GRC) Revised 01-18-2010 4_Sheet3" xfId="14955"/>
    <cellStyle name="_Tenaska Comparison_Rebuttal Power Costs_Electric Rev Req Model (2009 GRC) Revised 01-18-2010_DEM-WP(C) ENERG10C--ctn Mid-C_042010 2010GRC" xfId="14956"/>
    <cellStyle name="_Tenaska Comparison_Rebuttal Power Costs_Electric Rev Req Model (2009 GRC) Revised 01-18-2010_DEM-WP(C) ENERG10C--ctn Mid-C_042010 2010GRC 2" xfId="14957"/>
    <cellStyle name="_Tenaska Comparison_Rebuttal Power Costs_Electric Rev Req Model (2009 GRC) Revised 01-18-2010_DEM-WP(C) ENERG10C--ctn Mid-C_042010 2010GRC 2_Sheet3" xfId="14958"/>
    <cellStyle name="_Tenaska Comparison_Rebuttal Power Costs_Electric Rev Req Model (2009 GRC) Revised 01-18-2010_DEM-WP(C) ENERG10C--ctn Mid-C_042010 2010GRC_Sheet3" xfId="14959"/>
    <cellStyle name="_Tenaska Comparison_Rebuttal Power Costs_Electric Rev Req Model (2009 GRC) Revised 01-18-2010_Sheet3" xfId="14960"/>
    <cellStyle name="_Tenaska Comparison_Rebuttal Power Costs_Final Order Electric EXHIBIT A-1" xfId="14961"/>
    <cellStyle name="_Tenaska Comparison_Rebuttal Power Costs_Final Order Electric EXHIBIT A-1 2" xfId="14962"/>
    <cellStyle name="_Tenaska Comparison_Rebuttal Power Costs_Final Order Electric EXHIBIT A-1 2 2" xfId="14963"/>
    <cellStyle name="_Tenaska Comparison_Rebuttal Power Costs_Final Order Electric EXHIBIT A-1 2 2_Sheet3" xfId="14964"/>
    <cellStyle name="_Tenaska Comparison_Rebuttal Power Costs_Final Order Electric EXHIBIT A-1 2_Sheet3" xfId="14965"/>
    <cellStyle name="_Tenaska Comparison_Rebuttal Power Costs_Final Order Electric EXHIBIT A-1 3" xfId="14966"/>
    <cellStyle name="_Tenaska Comparison_Rebuttal Power Costs_Final Order Electric EXHIBIT A-1 3_Sheet3" xfId="14967"/>
    <cellStyle name="_Tenaska Comparison_Rebuttal Power Costs_Final Order Electric EXHIBIT A-1_Sheet3" xfId="14968"/>
    <cellStyle name="_Tenaska Comparison_Rebuttal Power Costs_Sheet3" xfId="14969"/>
    <cellStyle name="_Tenaska Comparison_Sheet3" xfId="14970"/>
    <cellStyle name="_Tenaska Comparison_Transmission Workbook for May BOD" xfId="14971"/>
    <cellStyle name="_Tenaska Comparison_Transmission Workbook for May BOD 2" xfId="14972"/>
    <cellStyle name="_Tenaska Comparison_Transmission Workbook for May BOD 2 2" xfId="14973"/>
    <cellStyle name="_Tenaska Comparison_Transmission Workbook for May BOD 2 2_Sheet3" xfId="14974"/>
    <cellStyle name="_Tenaska Comparison_Transmission Workbook for May BOD 2_Sheet3" xfId="14975"/>
    <cellStyle name="_Tenaska Comparison_Transmission Workbook for May BOD 3" xfId="14976"/>
    <cellStyle name="_Tenaska Comparison_Transmission Workbook for May BOD 3 2" xfId="14977"/>
    <cellStyle name="_Tenaska Comparison_Transmission Workbook for May BOD 3 2_Sheet3" xfId="14978"/>
    <cellStyle name="_Tenaska Comparison_Transmission Workbook for May BOD 3_Sheet3" xfId="14979"/>
    <cellStyle name="_Tenaska Comparison_Transmission Workbook for May BOD 4" xfId="14980"/>
    <cellStyle name="_Tenaska Comparison_Transmission Workbook for May BOD 4_Sheet3" xfId="14981"/>
    <cellStyle name="_Tenaska Comparison_Transmission Workbook for May BOD_DEM-WP(C) ENERG10C--ctn Mid-C_042010 2010GRC" xfId="14982"/>
    <cellStyle name="_Tenaska Comparison_Transmission Workbook for May BOD_DEM-WP(C) ENERG10C--ctn Mid-C_042010 2010GRC 2" xfId="14983"/>
    <cellStyle name="_Tenaska Comparison_Transmission Workbook for May BOD_DEM-WP(C) ENERG10C--ctn Mid-C_042010 2010GRC 2_Sheet3" xfId="14984"/>
    <cellStyle name="_Tenaska Comparison_Transmission Workbook for May BOD_DEM-WP(C) ENERG10C--ctn Mid-C_042010 2010GRC_Sheet3" xfId="14985"/>
    <cellStyle name="_Tenaska Comparison_Transmission Workbook for May BOD_Sheet3" xfId="14986"/>
    <cellStyle name="_Tenaska Comparison_Wind Integration 10GRC" xfId="14987"/>
    <cellStyle name="_Tenaska Comparison_Wind Integration 10GRC 2" xfId="14988"/>
    <cellStyle name="_Tenaska Comparison_Wind Integration 10GRC 2 2" xfId="14989"/>
    <cellStyle name="_Tenaska Comparison_Wind Integration 10GRC 2 2_Sheet3" xfId="14990"/>
    <cellStyle name="_Tenaska Comparison_Wind Integration 10GRC 2_Sheet3" xfId="14991"/>
    <cellStyle name="_Tenaska Comparison_Wind Integration 10GRC 3" xfId="14992"/>
    <cellStyle name="_Tenaska Comparison_Wind Integration 10GRC 3 2" xfId="14993"/>
    <cellStyle name="_Tenaska Comparison_Wind Integration 10GRC 3 2_Sheet3" xfId="14994"/>
    <cellStyle name="_Tenaska Comparison_Wind Integration 10GRC 3_Sheet3" xfId="14995"/>
    <cellStyle name="_Tenaska Comparison_Wind Integration 10GRC 4" xfId="14996"/>
    <cellStyle name="_Tenaska Comparison_Wind Integration 10GRC 4_Sheet3" xfId="14997"/>
    <cellStyle name="_Tenaska Comparison_Wind Integration 10GRC_DEM-WP(C) ENERG10C--ctn Mid-C_042010 2010GRC" xfId="14998"/>
    <cellStyle name="_Tenaska Comparison_Wind Integration 10GRC_DEM-WP(C) ENERG10C--ctn Mid-C_042010 2010GRC 2" xfId="14999"/>
    <cellStyle name="_Tenaska Comparison_Wind Integration 10GRC_DEM-WP(C) ENERG10C--ctn Mid-C_042010 2010GRC 2_Sheet3" xfId="15000"/>
    <cellStyle name="_Tenaska Comparison_Wind Integration 10GRC_DEM-WP(C) ENERG10C--ctn Mid-C_042010 2010GRC_Sheet3" xfId="15001"/>
    <cellStyle name="_Tenaska Comparison_Wind Integration 10GRC_Sheet3" xfId="15002"/>
    <cellStyle name="_x0013__TENASKA REGULATORY ASSET" xfId="15003"/>
    <cellStyle name="_x0013__TENASKA REGULATORY ASSET 2" xfId="15004"/>
    <cellStyle name="_x0013__TENASKA REGULATORY ASSET 2 2" xfId="15005"/>
    <cellStyle name="_x0013__TENASKA REGULATORY ASSET 2 2_Sheet3" xfId="15006"/>
    <cellStyle name="_x0013__TENASKA REGULATORY ASSET 2_Sheet3" xfId="15007"/>
    <cellStyle name="_x0013__TENASKA REGULATORY ASSET 3" xfId="15008"/>
    <cellStyle name="_x0013__TENASKA REGULATORY ASSET 3_Sheet3" xfId="15009"/>
    <cellStyle name="_x0013__TENASKA REGULATORY ASSET_Sheet3" xfId="15010"/>
    <cellStyle name="_Value Copy 11 30 05 gas 12 09 05 AURORA at 12 14 05" xfId="15011"/>
    <cellStyle name="_Value Copy 11 30 05 gas 12 09 05 AURORA at 12 14 05 2" xfId="15012"/>
    <cellStyle name="_Value Copy 11 30 05 gas 12 09 05 AURORA at 12 14 05 2 2" xfId="15013"/>
    <cellStyle name="_Value Copy 11 30 05 gas 12 09 05 AURORA at 12 14 05 2 2 2" xfId="15014"/>
    <cellStyle name="_Value Copy 11 30 05 gas 12 09 05 AURORA at 12 14 05 2 2 2_Sheet3" xfId="15015"/>
    <cellStyle name="_Value Copy 11 30 05 gas 12 09 05 AURORA at 12 14 05 2 2_Sheet3" xfId="15016"/>
    <cellStyle name="_Value Copy 11 30 05 gas 12 09 05 AURORA at 12 14 05 2 3" xfId="15017"/>
    <cellStyle name="_Value Copy 11 30 05 gas 12 09 05 AURORA at 12 14 05 2 3 2" xfId="15018"/>
    <cellStyle name="_Value Copy 11 30 05 gas 12 09 05 AURORA at 12 14 05 2 3 2_Sheet3" xfId="15019"/>
    <cellStyle name="_Value Copy 11 30 05 gas 12 09 05 AURORA at 12 14 05 2 3_Sheet3" xfId="15020"/>
    <cellStyle name="_Value Copy 11 30 05 gas 12 09 05 AURORA at 12 14 05 2 4" xfId="15021"/>
    <cellStyle name="_Value Copy 11 30 05 gas 12 09 05 AURORA at 12 14 05 2 4_Sheet3" xfId="15022"/>
    <cellStyle name="_Value Copy 11 30 05 gas 12 09 05 AURORA at 12 14 05 2_Sheet3" xfId="15023"/>
    <cellStyle name="_Value Copy 11 30 05 gas 12 09 05 AURORA at 12 14 05 3" xfId="15024"/>
    <cellStyle name="_Value Copy 11 30 05 gas 12 09 05 AURORA at 12 14 05 3 2" xfId="15025"/>
    <cellStyle name="_Value Copy 11 30 05 gas 12 09 05 AURORA at 12 14 05 3 2_Sheet3" xfId="15026"/>
    <cellStyle name="_Value Copy 11 30 05 gas 12 09 05 AURORA at 12 14 05 3_Sheet3" xfId="15027"/>
    <cellStyle name="_Value Copy 11 30 05 gas 12 09 05 AURORA at 12 14 05 4" xfId="15028"/>
    <cellStyle name="_Value Copy 11 30 05 gas 12 09 05 AURORA at 12 14 05 4 2" xfId="15029"/>
    <cellStyle name="_Value Copy 11 30 05 gas 12 09 05 AURORA at 12 14 05 4 2 2" xfId="15030"/>
    <cellStyle name="_Value Copy 11 30 05 gas 12 09 05 AURORA at 12 14 05 4 2 2_Sheet3" xfId="15031"/>
    <cellStyle name="_Value Copy 11 30 05 gas 12 09 05 AURORA at 12 14 05 4 2_Sheet3" xfId="15032"/>
    <cellStyle name="_Value Copy 11 30 05 gas 12 09 05 AURORA at 12 14 05 4 3" xfId="15033"/>
    <cellStyle name="_Value Copy 11 30 05 gas 12 09 05 AURORA at 12 14 05 4 3_Sheet3" xfId="15034"/>
    <cellStyle name="_Value Copy 11 30 05 gas 12 09 05 AURORA at 12 14 05 4_Sheet3" xfId="15035"/>
    <cellStyle name="_Value Copy 11 30 05 gas 12 09 05 AURORA at 12 14 05 5" xfId="15036"/>
    <cellStyle name="_Value Copy 11 30 05 gas 12 09 05 AURORA at 12 14 05 5 2" xfId="15037"/>
    <cellStyle name="_Value Copy 11 30 05 gas 12 09 05 AURORA at 12 14 05 5 2_Sheet3" xfId="15038"/>
    <cellStyle name="_Value Copy 11 30 05 gas 12 09 05 AURORA at 12 14 05 5_Sheet3" xfId="15039"/>
    <cellStyle name="_Value Copy 11 30 05 gas 12 09 05 AURORA at 12 14 05 6" xfId="15040"/>
    <cellStyle name="_Value Copy 11 30 05 gas 12 09 05 AURORA at 12 14 05 6 2" xfId="15041"/>
    <cellStyle name="_Value Copy 11 30 05 gas 12 09 05 AURORA at 12 14 05 6 2 2" xfId="15042"/>
    <cellStyle name="_Value Copy 11 30 05 gas 12 09 05 AURORA at 12 14 05 6 2 2_Sheet3" xfId="15043"/>
    <cellStyle name="_Value Copy 11 30 05 gas 12 09 05 AURORA at 12 14 05 6 2_Sheet3" xfId="15044"/>
    <cellStyle name="_Value Copy 11 30 05 gas 12 09 05 AURORA at 12 14 05 6 3" xfId="15045"/>
    <cellStyle name="_Value Copy 11 30 05 gas 12 09 05 AURORA at 12 14 05 6 3_Sheet3" xfId="15046"/>
    <cellStyle name="_Value Copy 11 30 05 gas 12 09 05 AURORA at 12 14 05 6_Sheet3" xfId="15047"/>
    <cellStyle name="_Value Copy 11 30 05 gas 12 09 05 AURORA at 12 14 05 7" xfId="15048"/>
    <cellStyle name="_Value Copy 11 30 05 gas 12 09 05 AURORA at 12 14 05 7 2" xfId="15049"/>
    <cellStyle name="_Value Copy 11 30 05 gas 12 09 05 AURORA at 12 14 05 7 2 2" xfId="15050"/>
    <cellStyle name="_Value Copy 11 30 05 gas 12 09 05 AURORA at 12 14 05 7 2 2_Sheet3" xfId="15051"/>
    <cellStyle name="_Value Copy 11 30 05 gas 12 09 05 AURORA at 12 14 05 7 2_Sheet3" xfId="15052"/>
    <cellStyle name="_Value Copy 11 30 05 gas 12 09 05 AURORA at 12 14 05 7 3" xfId="15053"/>
    <cellStyle name="_Value Copy 11 30 05 gas 12 09 05 AURORA at 12 14 05 7 3_Sheet3" xfId="15054"/>
    <cellStyle name="_Value Copy 11 30 05 gas 12 09 05 AURORA at 12 14 05 7_Sheet3" xfId="15055"/>
    <cellStyle name="_Value Copy 11 30 05 gas 12 09 05 AURORA at 12 14 05 8" xfId="15056"/>
    <cellStyle name="_Value Copy 11 30 05 gas 12 09 05 AURORA at 12 14 05 8_Sheet3" xfId="15057"/>
    <cellStyle name="_Value Copy 11 30 05 gas 12 09 05 AURORA at 12 14 05_04 07E Wild Horse Wind Expansion (C) (2)" xfId="15058"/>
    <cellStyle name="_Value Copy 11 30 05 gas 12 09 05 AURORA at 12 14 05_04 07E Wild Horse Wind Expansion (C) (2) 2" xfId="15059"/>
    <cellStyle name="_Value Copy 11 30 05 gas 12 09 05 AURORA at 12 14 05_04 07E Wild Horse Wind Expansion (C) (2) 2 2" xfId="15060"/>
    <cellStyle name="_Value Copy 11 30 05 gas 12 09 05 AURORA at 12 14 05_04 07E Wild Horse Wind Expansion (C) (2) 2 2_Sheet3" xfId="15061"/>
    <cellStyle name="_Value Copy 11 30 05 gas 12 09 05 AURORA at 12 14 05_04 07E Wild Horse Wind Expansion (C) (2) 2_Sheet3" xfId="15062"/>
    <cellStyle name="_Value Copy 11 30 05 gas 12 09 05 AURORA at 12 14 05_04 07E Wild Horse Wind Expansion (C) (2) 3" xfId="15063"/>
    <cellStyle name="_Value Copy 11 30 05 gas 12 09 05 AURORA at 12 14 05_04 07E Wild Horse Wind Expansion (C) (2) 3 2" xfId="15064"/>
    <cellStyle name="_Value Copy 11 30 05 gas 12 09 05 AURORA at 12 14 05_04 07E Wild Horse Wind Expansion (C) (2) 3 2_Sheet3" xfId="15065"/>
    <cellStyle name="_Value Copy 11 30 05 gas 12 09 05 AURORA at 12 14 05_04 07E Wild Horse Wind Expansion (C) (2) 3_Sheet3" xfId="15066"/>
    <cellStyle name="_Value Copy 11 30 05 gas 12 09 05 AURORA at 12 14 05_04 07E Wild Horse Wind Expansion (C) (2) 4" xfId="15067"/>
    <cellStyle name="_Value Copy 11 30 05 gas 12 09 05 AURORA at 12 14 05_04 07E Wild Horse Wind Expansion (C) (2) 4_Sheet3" xfId="15068"/>
    <cellStyle name="_Value Copy 11 30 05 gas 12 09 05 AURORA at 12 14 05_04 07E Wild Horse Wind Expansion (C) (2)_Adj Bench DR 3 for Initial Briefs (Electric)" xfId="15069"/>
    <cellStyle name="_Value Copy 11 30 05 gas 12 09 05 AURORA at 12 14 05_04 07E Wild Horse Wind Expansion (C) (2)_Adj Bench DR 3 for Initial Briefs (Electric) 2" xfId="15070"/>
    <cellStyle name="_Value Copy 11 30 05 gas 12 09 05 AURORA at 12 14 05_04 07E Wild Horse Wind Expansion (C) (2)_Adj Bench DR 3 for Initial Briefs (Electric) 2 2" xfId="15071"/>
    <cellStyle name="_Value Copy 11 30 05 gas 12 09 05 AURORA at 12 14 05_04 07E Wild Horse Wind Expansion (C) (2)_Adj Bench DR 3 for Initial Briefs (Electric) 2 2_Sheet3" xfId="15072"/>
    <cellStyle name="_Value Copy 11 30 05 gas 12 09 05 AURORA at 12 14 05_04 07E Wild Horse Wind Expansion (C) (2)_Adj Bench DR 3 for Initial Briefs (Electric) 2_Sheet3" xfId="15073"/>
    <cellStyle name="_Value Copy 11 30 05 gas 12 09 05 AURORA at 12 14 05_04 07E Wild Horse Wind Expansion (C) (2)_Adj Bench DR 3 for Initial Briefs (Electric) 3" xfId="15074"/>
    <cellStyle name="_Value Copy 11 30 05 gas 12 09 05 AURORA at 12 14 05_04 07E Wild Horse Wind Expansion (C) (2)_Adj Bench DR 3 for Initial Briefs (Electric) 3 2" xfId="15075"/>
    <cellStyle name="_Value Copy 11 30 05 gas 12 09 05 AURORA at 12 14 05_04 07E Wild Horse Wind Expansion (C) (2)_Adj Bench DR 3 for Initial Briefs (Electric) 3 2_Sheet3" xfId="15076"/>
    <cellStyle name="_Value Copy 11 30 05 gas 12 09 05 AURORA at 12 14 05_04 07E Wild Horse Wind Expansion (C) (2)_Adj Bench DR 3 for Initial Briefs (Electric) 3_Sheet3" xfId="15077"/>
    <cellStyle name="_Value Copy 11 30 05 gas 12 09 05 AURORA at 12 14 05_04 07E Wild Horse Wind Expansion (C) (2)_Adj Bench DR 3 for Initial Briefs (Electric) 4" xfId="15078"/>
    <cellStyle name="_Value Copy 11 30 05 gas 12 09 05 AURORA at 12 14 05_04 07E Wild Horse Wind Expansion (C) (2)_Adj Bench DR 3 for Initial Briefs (Electric) 4_Sheet3" xfId="15079"/>
    <cellStyle name="_Value Copy 11 30 05 gas 12 09 05 AURORA at 12 14 05_04 07E Wild Horse Wind Expansion (C) (2)_Adj Bench DR 3 for Initial Briefs (Electric)_DEM-WP(C) ENERG10C--ctn Mid-C_042010 2010GRC" xfId="15080"/>
    <cellStyle name="_Value Copy 11 30 05 gas 12 09 05 AURORA at 12 14 05_04 07E Wild Horse Wind Expansion (C) (2)_Adj Bench DR 3 for Initial Briefs (Electric)_DEM-WP(C) ENERG10C--ctn Mid-C_042010 2010GRC 2" xfId="15081"/>
    <cellStyle name="_Value Copy 11 30 05 gas 12 09 05 AURORA at 12 14 05_04 07E Wild Horse Wind Expansion (C) (2)_Adj Bench DR 3 for Initial Briefs (Electric)_DEM-WP(C) ENERG10C--ctn Mid-C_042010 2010GRC 2_Sheet3" xfId="15082"/>
    <cellStyle name="_Value Copy 11 30 05 gas 12 09 05 AURORA at 12 14 05_04 07E Wild Horse Wind Expansion (C) (2)_Adj Bench DR 3 for Initial Briefs (Electric)_DEM-WP(C) ENERG10C--ctn Mid-C_042010 2010GRC_Sheet3" xfId="15083"/>
    <cellStyle name="_Value Copy 11 30 05 gas 12 09 05 AURORA at 12 14 05_04 07E Wild Horse Wind Expansion (C) (2)_Adj Bench DR 3 for Initial Briefs (Electric)_Sheet3" xfId="15084"/>
    <cellStyle name="_Value Copy 11 30 05 gas 12 09 05 AURORA at 12 14 05_04 07E Wild Horse Wind Expansion (C) (2)_Book1" xfId="15085"/>
    <cellStyle name="_Value Copy 11 30 05 gas 12 09 05 AURORA at 12 14 05_04 07E Wild Horse Wind Expansion (C) (2)_Book1 2" xfId="15086"/>
    <cellStyle name="_Value Copy 11 30 05 gas 12 09 05 AURORA at 12 14 05_04 07E Wild Horse Wind Expansion (C) (2)_Book1 2_Sheet3" xfId="15087"/>
    <cellStyle name="_Value Copy 11 30 05 gas 12 09 05 AURORA at 12 14 05_04 07E Wild Horse Wind Expansion (C) (2)_Book1_Sheet3" xfId="15088"/>
    <cellStyle name="_Value Copy 11 30 05 gas 12 09 05 AURORA at 12 14 05_04 07E Wild Horse Wind Expansion (C) (2)_DEM-WP(C) ENERG10C--ctn Mid-C_042010 2010GRC" xfId="15089"/>
    <cellStyle name="_Value Copy 11 30 05 gas 12 09 05 AURORA at 12 14 05_04 07E Wild Horse Wind Expansion (C) (2)_DEM-WP(C) ENERG10C--ctn Mid-C_042010 2010GRC 2" xfId="15090"/>
    <cellStyle name="_Value Copy 11 30 05 gas 12 09 05 AURORA at 12 14 05_04 07E Wild Horse Wind Expansion (C) (2)_DEM-WP(C) ENERG10C--ctn Mid-C_042010 2010GRC 2_Sheet3" xfId="15091"/>
    <cellStyle name="_Value Copy 11 30 05 gas 12 09 05 AURORA at 12 14 05_04 07E Wild Horse Wind Expansion (C) (2)_DEM-WP(C) ENERG10C--ctn Mid-C_042010 2010GRC_Sheet3" xfId="15092"/>
    <cellStyle name="_Value Copy 11 30 05 gas 12 09 05 AURORA at 12 14 05_04 07E Wild Horse Wind Expansion (C) (2)_Electric Rev Req Model (2009 GRC) " xfId="15093"/>
    <cellStyle name="_Value Copy 11 30 05 gas 12 09 05 AURORA at 12 14 05_04 07E Wild Horse Wind Expansion (C) (2)_Electric Rev Req Model (2009 GRC)  2" xfId="15094"/>
    <cellStyle name="_Value Copy 11 30 05 gas 12 09 05 AURORA at 12 14 05_04 07E Wild Horse Wind Expansion (C) (2)_Electric Rev Req Model (2009 GRC)  2 2" xfId="15095"/>
    <cellStyle name="_Value Copy 11 30 05 gas 12 09 05 AURORA at 12 14 05_04 07E Wild Horse Wind Expansion (C) (2)_Electric Rev Req Model (2009 GRC)  2 2_Sheet3" xfId="15096"/>
    <cellStyle name="_Value Copy 11 30 05 gas 12 09 05 AURORA at 12 14 05_04 07E Wild Horse Wind Expansion (C) (2)_Electric Rev Req Model (2009 GRC)  2_Sheet3" xfId="15097"/>
    <cellStyle name="_Value Copy 11 30 05 gas 12 09 05 AURORA at 12 14 05_04 07E Wild Horse Wind Expansion (C) (2)_Electric Rev Req Model (2009 GRC)  3" xfId="15098"/>
    <cellStyle name="_Value Copy 11 30 05 gas 12 09 05 AURORA at 12 14 05_04 07E Wild Horse Wind Expansion (C) (2)_Electric Rev Req Model (2009 GRC)  3 2" xfId="15099"/>
    <cellStyle name="_Value Copy 11 30 05 gas 12 09 05 AURORA at 12 14 05_04 07E Wild Horse Wind Expansion (C) (2)_Electric Rev Req Model (2009 GRC)  3 2_Sheet3" xfId="15100"/>
    <cellStyle name="_Value Copy 11 30 05 gas 12 09 05 AURORA at 12 14 05_04 07E Wild Horse Wind Expansion (C) (2)_Electric Rev Req Model (2009 GRC)  3_Sheet3" xfId="15101"/>
    <cellStyle name="_Value Copy 11 30 05 gas 12 09 05 AURORA at 12 14 05_04 07E Wild Horse Wind Expansion (C) (2)_Electric Rev Req Model (2009 GRC)  4" xfId="15102"/>
    <cellStyle name="_Value Copy 11 30 05 gas 12 09 05 AURORA at 12 14 05_04 07E Wild Horse Wind Expansion (C) (2)_Electric Rev Req Model (2009 GRC)  4_Sheet3" xfId="15103"/>
    <cellStyle name="_Value Copy 11 30 05 gas 12 09 05 AURORA at 12 14 05_04 07E Wild Horse Wind Expansion (C) (2)_Electric Rev Req Model (2009 GRC) _DEM-WP(C) ENERG10C--ctn Mid-C_042010 2010GRC" xfId="15104"/>
    <cellStyle name="_Value Copy 11 30 05 gas 12 09 05 AURORA at 12 14 05_04 07E Wild Horse Wind Expansion (C) (2)_Electric Rev Req Model (2009 GRC) _DEM-WP(C) ENERG10C--ctn Mid-C_042010 2010GRC 2" xfId="15105"/>
    <cellStyle name="_Value Copy 11 30 05 gas 12 09 05 AURORA at 12 14 05_04 07E Wild Horse Wind Expansion (C) (2)_Electric Rev Req Model (2009 GRC) _DEM-WP(C) ENERG10C--ctn Mid-C_042010 2010GRC 2_Sheet3" xfId="15106"/>
    <cellStyle name="_Value Copy 11 30 05 gas 12 09 05 AURORA at 12 14 05_04 07E Wild Horse Wind Expansion (C) (2)_Electric Rev Req Model (2009 GRC) _DEM-WP(C) ENERG10C--ctn Mid-C_042010 2010GRC_Sheet3" xfId="15107"/>
    <cellStyle name="_Value Copy 11 30 05 gas 12 09 05 AURORA at 12 14 05_04 07E Wild Horse Wind Expansion (C) (2)_Electric Rev Req Model (2009 GRC) _Sheet3" xfId="15108"/>
    <cellStyle name="_Value Copy 11 30 05 gas 12 09 05 AURORA at 12 14 05_04 07E Wild Horse Wind Expansion (C) (2)_Electric Rev Req Model (2009 GRC) Rebuttal" xfId="15109"/>
    <cellStyle name="_Value Copy 11 30 05 gas 12 09 05 AURORA at 12 14 05_04 07E Wild Horse Wind Expansion (C) (2)_Electric Rev Req Model (2009 GRC) Rebuttal 2" xfId="15110"/>
    <cellStyle name="_Value Copy 11 30 05 gas 12 09 05 AURORA at 12 14 05_04 07E Wild Horse Wind Expansion (C) (2)_Electric Rev Req Model (2009 GRC) Rebuttal 2 2" xfId="15111"/>
    <cellStyle name="_Value Copy 11 30 05 gas 12 09 05 AURORA at 12 14 05_04 07E Wild Horse Wind Expansion (C) (2)_Electric Rev Req Model (2009 GRC) Rebuttal 2 2_Sheet3" xfId="15112"/>
    <cellStyle name="_Value Copy 11 30 05 gas 12 09 05 AURORA at 12 14 05_04 07E Wild Horse Wind Expansion (C) (2)_Electric Rev Req Model (2009 GRC) Rebuttal 2_Sheet3" xfId="15113"/>
    <cellStyle name="_Value Copy 11 30 05 gas 12 09 05 AURORA at 12 14 05_04 07E Wild Horse Wind Expansion (C) (2)_Electric Rev Req Model (2009 GRC) Rebuttal 3" xfId="15114"/>
    <cellStyle name="_Value Copy 11 30 05 gas 12 09 05 AURORA at 12 14 05_04 07E Wild Horse Wind Expansion (C) (2)_Electric Rev Req Model (2009 GRC) Rebuttal 3_Sheet3" xfId="15115"/>
    <cellStyle name="_Value Copy 11 30 05 gas 12 09 05 AURORA at 12 14 05_04 07E Wild Horse Wind Expansion (C) (2)_Electric Rev Req Model (2009 GRC) Rebuttal REmoval of New  WH Solar AdjustMI" xfId="15116"/>
    <cellStyle name="_Value Copy 11 30 05 gas 12 09 05 AURORA at 12 14 05_04 07E Wild Horse Wind Expansion (C) (2)_Electric Rev Req Model (2009 GRC) Rebuttal REmoval of New  WH Solar AdjustMI 2" xfId="15117"/>
    <cellStyle name="_Value Copy 11 30 05 gas 12 09 05 AURORA at 12 14 05_04 07E Wild Horse Wind Expansion (C) (2)_Electric Rev Req Model (2009 GRC) Rebuttal REmoval of New  WH Solar AdjustMI 2 2" xfId="15118"/>
    <cellStyle name="_Value Copy 11 30 05 gas 12 09 05 AURORA at 12 14 05_04 07E Wild Horse Wind Expansion (C) (2)_Electric Rev Req Model (2009 GRC) Rebuttal REmoval of New  WH Solar AdjustMI 2 2_Sheet3" xfId="15119"/>
    <cellStyle name="_Value Copy 11 30 05 gas 12 09 05 AURORA at 12 14 05_04 07E Wild Horse Wind Expansion (C) (2)_Electric Rev Req Model (2009 GRC) Rebuttal REmoval of New  WH Solar AdjustMI 2_Sheet3" xfId="15120"/>
    <cellStyle name="_Value Copy 11 30 05 gas 12 09 05 AURORA at 12 14 05_04 07E Wild Horse Wind Expansion (C) (2)_Electric Rev Req Model (2009 GRC) Rebuttal REmoval of New  WH Solar AdjustMI 3" xfId="15121"/>
    <cellStyle name="_Value Copy 11 30 05 gas 12 09 05 AURORA at 12 14 05_04 07E Wild Horse Wind Expansion (C) (2)_Electric Rev Req Model (2009 GRC) Rebuttal REmoval of New  WH Solar AdjustMI 3 2" xfId="15122"/>
    <cellStyle name="_Value Copy 11 30 05 gas 12 09 05 AURORA at 12 14 05_04 07E Wild Horse Wind Expansion (C) (2)_Electric Rev Req Model (2009 GRC) Rebuttal REmoval of New  WH Solar AdjustMI 3 2_Sheet3" xfId="15123"/>
    <cellStyle name="_Value Copy 11 30 05 gas 12 09 05 AURORA at 12 14 05_04 07E Wild Horse Wind Expansion (C) (2)_Electric Rev Req Model (2009 GRC) Rebuttal REmoval of New  WH Solar AdjustMI 3_Sheet3" xfId="15124"/>
    <cellStyle name="_Value Copy 11 30 05 gas 12 09 05 AURORA at 12 14 05_04 07E Wild Horse Wind Expansion (C) (2)_Electric Rev Req Model (2009 GRC) Rebuttal REmoval of New  WH Solar AdjustMI 4" xfId="15125"/>
    <cellStyle name="_Value Copy 11 30 05 gas 12 09 05 AURORA at 12 14 05_04 07E Wild Horse Wind Expansion (C) (2)_Electric Rev Req Model (2009 GRC) Rebuttal REmoval of New  WH Solar AdjustMI 4_Sheet3" xfId="15126"/>
    <cellStyle name="_Value Copy 11 30 05 gas 12 09 05 AURORA at 12 14 05_04 07E Wild Horse Wind Expansion (C) (2)_Electric Rev Req Model (2009 GRC) Rebuttal REmoval of New  WH Solar AdjustMI_DEM-WP(C) ENERG10C--ctn Mid-C_042010 2010GRC" xfId="15127"/>
    <cellStyle name="_Value Copy 11 30 05 gas 12 09 05 AURORA at 12 14 05_04 07E Wild Horse Wind Expansion (C) (2)_Electric Rev Req Model (2009 GRC) Rebuttal REmoval of New  WH Solar AdjustMI_DEM-WP(C) ENERG10C--ctn Mid-C_042010 2010GRC 2" xfId="15128"/>
    <cellStyle name="_Value Copy 11 30 05 gas 12 09 05 AURORA at 12 14 05_04 07E Wild Horse Wind Expansion (C) (2)_Electric Rev Req Model (2009 GRC) Rebuttal REmoval of New  WH Solar AdjustMI_DEM-WP(C) ENERG10C--ctn Mid-C_042010 2010GRC 2_Sheet3" xfId="15129"/>
    <cellStyle name="_Value Copy 11 30 05 gas 12 09 05 AURORA at 12 14 05_04 07E Wild Horse Wind Expansion (C) (2)_Electric Rev Req Model (2009 GRC) Rebuttal REmoval of New  WH Solar AdjustMI_DEM-WP(C) ENERG10C--ctn Mid-C_042010 2010GRC_Sheet3" xfId="15130"/>
    <cellStyle name="_Value Copy 11 30 05 gas 12 09 05 AURORA at 12 14 05_04 07E Wild Horse Wind Expansion (C) (2)_Electric Rev Req Model (2009 GRC) Rebuttal REmoval of New  WH Solar AdjustMI_Sheet3" xfId="15131"/>
    <cellStyle name="_Value Copy 11 30 05 gas 12 09 05 AURORA at 12 14 05_04 07E Wild Horse Wind Expansion (C) (2)_Electric Rev Req Model (2009 GRC) Rebuttal_Sheet3" xfId="15132"/>
    <cellStyle name="_Value Copy 11 30 05 gas 12 09 05 AURORA at 12 14 05_04 07E Wild Horse Wind Expansion (C) (2)_Electric Rev Req Model (2009 GRC) Revised 01-18-2010" xfId="15133"/>
    <cellStyle name="_Value Copy 11 30 05 gas 12 09 05 AURORA at 12 14 05_04 07E Wild Horse Wind Expansion (C) (2)_Electric Rev Req Model (2009 GRC) Revised 01-18-2010 2" xfId="15134"/>
    <cellStyle name="_Value Copy 11 30 05 gas 12 09 05 AURORA at 12 14 05_04 07E Wild Horse Wind Expansion (C) (2)_Electric Rev Req Model (2009 GRC) Revised 01-18-2010 2 2" xfId="15135"/>
    <cellStyle name="_Value Copy 11 30 05 gas 12 09 05 AURORA at 12 14 05_04 07E Wild Horse Wind Expansion (C) (2)_Electric Rev Req Model (2009 GRC) Revised 01-18-2010 2 2_Sheet3" xfId="15136"/>
    <cellStyle name="_Value Copy 11 30 05 gas 12 09 05 AURORA at 12 14 05_04 07E Wild Horse Wind Expansion (C) (2)_Electric Rev Req Model (2009 GRC) Revised 01-18-2010 2_Sheet3" xfId="15137"/>
    <cellStyle name="_Value Copy 11 30 05 gas 12 09 05 AURORA at 12 14 05_04 07E Wild Horse Wind Expansion (C) (2)_Electric Rev Req Model (2009 GRC) Revised 01-18-2010 3" xfId="15138"/>
    <cellStyle name="_Value Copy 11 30 05 gas 12 09 05 AURORA at 12 14 05_04 07E Wild Horse Wind Expansion (C) (2)_Electric Rev Req Model (2009 GRC) Revised 01-18-2010 3 2" xfId="15139"/>
    <cellStyle name="_Value Copy 11 30 05 gas 12 09 05 AURORA at 12 14 05_04 07E Wild Horse Wind Expansion (C) (2)_Electric Rev Req Model (2009 GRC) Revised 01-18-2010 3 2_Sheet3" xfId="15140"/>
    <cellStyle name="_Value Copy 11 30 05 gas 12 09 05 AURORA at 12 14 05_04 07E Wild Horse Wind Expansion (C) (2)_Electric Rev Req Model (2009 GRC) Revised 01-18-2010 3_Sheet3" xfId="15141"/>
    <cellStyle name="_Value Copy 11 30 05 gas 12 09 05 AURORA at 12 14 05_04 07E Wild Horse Wind Expansion (C) (2)_Electric Rev Req Model (2009 GRC) Revised 01-18-2010 4" xfId="15142"/>
    <cellStyle name="_Value Copy 11 30 05 gas 12 09 05 AURORA at 12 14 05_04 07E Wild Horse Wind Expansion (C) (2)_Electric Rev Req Model (2009 GRC) Revised 01-18-2010 4_Sheet3" xfId="15143"/>
    <cellStyle name="_Value Copy 11 30 05 gas 12 09 05 AURORA at 12 14 05_04 07E Wild Horse Wind Expansion (C) (2)_Electric Rev Req Model (2009 GRC) Revised 01-18-2010_DEM-WP(C) ENERG10C--ctn Mid-C_042010 2010GRC" xfId="15144"/>
    <cellStyle name="_Value Copy 11 30 05 gas 12 09 05 AURORA at 12 14 05_04 07E Wild Horse Wind Expansion (C) (2)_Electric Rev Req Model (2009 GRC) Revised 01-18-2010_DEM-WP(C) ENERG10C--ctn Mid-C_042010 2010GRC 2" xfId="15145"/>
    <cellStyle name="_Value Copy 11 30 05 gas 12 09 05 AURORA at 12 14 05_04 07E Wild Horse Wind Expansion (C) (2)_Electric Rev Req Model (2009 GRC) Revised 01-18-2010_DEM-WP(C) ENERG10C--ctn Mid-C_042010 2010GRC 2_Sheet3" xfId="15146"/>
    <cellStyle name="_Value Copy 11 30 05 gas 12 09 05 AURORA at 12 14 05_04 07E Wild Horse Wind Expansion (C) (2)_Electric Rev Req Model (2009 GRC) Revised 01-18-2010_DEM-WP(C) ENERG10C--ctn Mid-C_042010 2010GRC_Sheet3" xfId="15147"/>
    <cellStyle name="_Value Copy 11 30 05 gas 12 09 05 AURORA at 12 14 05_04 07E Wild Horse Wind Expansion (C) (2)_Electric Rev Req Model (2009 GRC) Revised 01-18-2010_Sheet3" xfId="15148"/>
    <cellStyle name="_Value Copy 11 30 05 gas 12 09 05 AURORA at 12 14 05_04 07E Wild Horse Wind Expansion (C) (2)_Electric Rev Req Model (2010 GRC)" xfId="15149"/>
    <cellStyle name="_Value Copy 11 30 05 gas 12 09 05 AURORA at 12 14 05_04 07E Wild Horse Wind Expansion (C) (2)_Electric Rev Req Model (2010 GRC) 2" xfId="15150"/>
    <cellStyle name="_Value Copy 11 30 05 gas 12 09 05 AURORA at 12 14 05_04 07E Wild Horse Wind Expansion (C) (2)_Electric Rev Req Model (2010 GRC) 2_Sheet3" xfId="15151"/>
    <cellStyle name="_Value Copy 11 30 05 gas 12 09 05 AURORA at 12 14 05_04 07E Wild Horse Wind Expansion (C) (2)_Electric Rev Req Model (2010 GRC) SF" xfId="15152"/>
    <cellStyle name="_Value Copy 11 30 05 gas 12 09 05 AURORA at 12 14 05_04 07E Wild Horse Wind Expansion (C) (2)_Electric Rev Req Model (2010 GRC) SF 2" xfId="15153"/>
    <cellStyle name="_Value Copy 11 30 05 gas 12 09 05 AURORA at 12 14 05_04 07E Wild Horse Wind Expansion (C) (2)_Electric Rev Req Model (2010 GRC) SF 2_Sheet3" xfId="15154"/>
    <cellStyle name="_Value Copy 11 30 05 gas 12 09 05 AURORA at 12 14 05_04 07E Wild Horse Wind Expansion (C) (2)_Electric Rev Req Model (2010 GRC) SF_Sheet3" xfId="15155"/>
    <cellStyle name="_Value Copy 11 30 05 gas 12 09 05 AURORA at 12 14 05_04 07E Wild Horse Wind Expansion (C) (2)_Electric Rev Req Model (2010 GRC)_Sheet3" xfId="15156"/>
    <cellStyle name="_Value Copy 11 30 05 gas 12 09 05 AURORA at 12 14 05_04 07E Wild Horse Wind Expansion (C) (2)_Final Order Electric EXHIBIT A-1" xfId="15157"/>
    <cellStyle name="_Value Copy 11 30 05 gas 12 09 05 AURORA at 12 14 05_04 07E Wild Horse Wind Expansion (C) (2)_Final Order Electric EXHIBIT A-1 2" xfId="15158"/>
    <cellStyle name="_Value Copy 11 30 05 gas 12 09 05 AURORA at 12 14 05_04 07E Wild Horse Wind Expansion (C) (2)_Final Order Electric EXHIBIT A-1 2 2" xfId="15159"/>
    <cellStyle name="_Value Copy 11 30 05 gas 12 09 05 AURORA at 12 14 05_04 07E Wild Horse Wind Expansion (C) (2)_Final Order Electric EXHIBIT A-1 2 2_Sheet3" xfId="15160"/>
    <cellStyle name="_Value Copy 11 30 05 gas 12 09 05 AURORA at 12 14 05_04 07E Wild Horse Wind Expansion (C) (2)_Final Order Electric EXHIBIT A-1 2_Sheet3" xfId="15161"/>
    <cellStyle name="_Value Copy 11 30 05 gas 12 09 05 AURORA at 12 14 05_04 07E Wild Horse Wind Expansion (C) (2)_Final Order Electric EXHIBIT A-1 3" xfId="15162"/>
    <cellStyle name="_Value Copy 11 30 05 gas 12 09 05 AURORA at 12 14 05_04 07E Wild Horse Wind Expansion (C) (2)_Final Order Electric EXHIBIT A-1 3_Sheet3" xfId="15163"/>
    <cellStyle name="_Value Copy 11 30 05 gas 12 09 05 AURORA at 12 14 05_04 07E Wild Horse Wind Expansion (C) (2)_Final Order Electric EXHIBIT A-1_Sheet3" xfId="15164"/>
    <cellStyle name="_Value Copy 11 30 05 gas 12 09 05 AURORA at 12 14 05_04 07E Wild Horse Wind Expansion (C) (2)_Sheet3" xfId="15165"/>
    <cellStyle name="_Value Copy 11 30 05 gas 12 09 05 AURORA at 12 14 05_04 07E Wild Horse Wind Expansion (C) (2)_TENASKA REGULATORY ASSET" xfId="15166"/>
    <cellStyle name="_Value Copy 11 30 05 gas 12 09 05 AURORA at 12 14 05_04 07E Wild Horse Wind Expansion (C) (2)_TENASKA REGULATORY ASSET 2" xfId="15167"/>
    <cellStyle name="_Value Copy 11 30 05 gas 12 09 05 AURORA at 12 14 05_04 07E Wild Horse Wind Expansion (C) (2)_TENASKA REGULATORY ASSET 2 2" xfId="15168"/>
    <cellStyle name="_Value Copy 11 30 05 gas 12 09 05 AURORA at 12 14 05_04 07E Wild Horse Wind Expansion (C) (2)_TENASKA REGULATORY ASSET 2 2_Sheet3" xfId="15169"/>
    <cellStyle name="_Value Copy 11 30 05 gas 12 09 05 AURORA at 12 14 05_04 07E Wild Horse Wind Expansion (C) (2)_TENASKA REGULATORY ASSET 2_Sheet3" xfId="15170"/>
    <cellStyle name="_Value Copy 11 30 05 gas 12 09 05 AURORA at 12 14 05_04 07E Wild Horse Wind Expansion (C) (2)_TENASKA REGULATORY ASSET 3" xfId="15171"/>
    <cellStyle name="_Value Copy 11 30 05 gas 12 09 05 AURORA at 12 14 05_04 07E Wild Horse Wind Expansion (C) (2)_TENASKA REGULATORY ASSET 3_Sheet3" xfId="15172"/>
    <cellStyle name="_Value Copy 11 30 05 gas 12 09 05 AURORA at 12 14 05_04 07E Wild Horse Wind Expansion (C) (2)_TENASKA REGULATORY ASSET_Sheet3" xfId="15173"/>
    <cellStyle name="_Value Copy 11 30 05 gas 12 09 05 AURORA at 12 14 05_16.37E Wild Horse Expansion DeferralRevwrkingfile SF" xfId="15174"/>
    <cellStyle name="_Value Copy 11 30 05 gas 12 09 05 AURORA at 12 14 05_16.37E Wild Horse Expansion DeferralRevwrkingfile SF 2" xfId="15175"/>
    <cellStyle name="_Value Copy 11 30 05 gas 12 09 05 AURORA at 12 14 05_16.37E Wild Horse Expansion DeferralRevwrkingfile SF 2 2" xfId="15176"/>
    <cellStyle name="_Value Copy 11 30 05 gas 12 09 05 AURORA at 12 14 05_16.37E Wild Horse Expansion DeferralRevwrkingfile SF 2 2_Sheet3" xfId="15177"/>
    <cellStyle name="_Value Copy 11 30 05 gas 12 09 05 AURORA at 12 14 05_16.37E Wild Horse Expansion DeferralRevwrkingfile SF 2_Sheet3" xfId="15178"/>
    <cellStyle name="_Value Copy 11 30 05 gas 12 09 05 AURORA at 12 14 05_16.37E Wild Horse Expansion DeferralRevwrkingfile SF 3" xfId="15179"/>
    <cellStyle name="_Value Copy 11 30 05 gas 12 09 05 AURORA at 12 14 05_16.37E Wild Horse Expansion DeferralRevwrkingfile SF 3 2" xfId="15180"/>
    <cellStyle name="_Value Copy 11 30 05 gas 12 09 05 AURORA at 12 14 05_16.37E Wild Horse Expansion DeferralRevwrkingfile SF 3 2_Sheet3" xfId="15181"/>
    <cellStyle name="_Value Copy 11 30 05 gas 12 09 05 AURORA at 12 14 05_16.37E Wild Horse Expansion DeferralRevwrkingfile SF 3_Sheet3" xfId="15182"/>
    <cellStyle name="_Value Copy 11 30 05 gas 12 09 05 AURORA at 12 14 05_16.37E Wild Horse Expansion DeferralRevwrkingfile SF 4" xfId="15183"/>
    <cellStyle name="_Value Copy 11 30 05 gas 12 09 05 AURORA at 12 14 05_16.37E Wild Horse Expansion DeferralRevwrkingfile SF 4_Sheet3" xfId="15184"/>
    <cellStyle name="_Value Copy 11 30 05 gas 12 09 05 AURORA at 12 14 05_16.37E Wild Horse Expansion DeferralRevwrkingfile SF_DEM-WP(C) ENERG10C--ctn Mid-C_042010 2010GRC" xfId="15185"/>
    <cellStyle name="_Value Copy 11 30 05 gas 12 09 05 AURORA at 12 14 05_16.37E Wild Horse Expansion DeferralRevwrkingfile SF_DEM-WP(C) ENERG10C--ctn Mid-C_042010 2010GRC 2" xfId="15186"/>
    <cellStyle name="_Value Copy 11 30 05 gas 12 09 05 AURORA at 12 14 05_16.37E Wild Horse Expansion DeferralRevwrkingfile SF_DEM-WP(C) ENERG10C--ctn Mid-C_042010 2010GRC 2_Sheet3" xfId="15187"/>
    <cellStyle name="_Value Copy 11 30 05 gas 12 09 05 AURORA at 12 14 05_16.37E Wild Horse Expansion DeferralRevwrkingfile SF_DEM-WP(C) ENERG10C--ctn Mid-C_042010 2010GRC_Sheet3" xfId="15188"/>
    <cellStyle name="_Value Copy 11 30 05 gas 12 09 05 AURORA at 12 14 05_16.37E Wild Horse Expansion DeferralRevwrkingfile SF_Sheet3" xfId="15189"/>
    <cellStyle name="_Value Copy 11 30 05 gas 12 09 05 AURORA at 12 14 05_2009 Compliance Filing PCA Exhibits for GRC" xfId="15190"/>
    <cellStyle name="_Value Copy 11 30 05 gas 12 09 05 AURORA at 12 14 05_2009 Compliance Filing PCA Exhibits for GRC 2" xfId="15191"/>
    <cellStyle name="_Value Copy 11 30 05 gas 12 09 05 AURORA at 12 14 05_2009 Compliance Filing PCA Exhibits for GRC 2 2" xfId="15192"/>
    <cellStyle name="_Value Copy 11 30 05 gas 12 09 05 AURORA at 12 14 05_2009 Compliance Filing PCA Exhibits for GRC 2 2_Sheet3" xfId="15193"/>
    <cellStyle name="_Value Copy 11 30 05 gas 12 09 05 AURORA at 12 14 05_2009 Compliance Filing PCA Exhibits for GRC 2_Sheet3" xfId="15194"/>
    <cellStyle name="_Value Copy 11 30 05 gas 12 09 05 AURORA at 12 14 05_2009 Compliance Filing PCA Exhibits for GRC 3" xfId="15195"/>
    <cellStyle name="_Value Copy 11 30 05 gas 12 09 05 AURORA at 12 14 05_2009 Compliance Filing PCA Exhibits for GRC 3_Sheet3" xfId="15196"/>
    <cellStyle name="_Value Copy 11 30 05 gas 12 09 05 AURORA at 12 14 05_2009 Compliance Filing PCA Exhibits for GRC_Sheet3" xfId="15197"/>
    <cellStyle name="_Value Copy 11 30 05 gas 12 09 05 AURORA at 12 14 05_2009 GRC Compl Filing - Exhibit D" xfId="15198"/>
    <cellStyle name="_Value Copy 11 30 05 gas 12 09 05 AURORA at 12 14 05_2009 GRC Compl Filing - Exhibit D 2" xfId="15199"/>
    <cellStyle name="_Value Copy 11 30 05 gas 12 09 05 AURORA at 12 14 05_2009 GRC Compl Filing - Exhibit D 2 2" xfId="15200"/>
    <cellStyle name="_Value Copy 11 30 05 gas 12 09 05 AURORA at 12 14 05_2009 GRC Compl Filing - Exhibit D 2 2_Sheet3" xfId="15201"/>
    <cellStyle name="_Value Copy 11 30 05 gas 12 09 05 AURORA at 12 14 05_2009 GRC Compl Filing - Exhibit D 2_Sheet3" xfId="15202"/>
    <cellStyle name="_Value Copy 11 30 05 gas 12 09 05 AURORA at 12 14 05_2009 GRC Compl Filing - Exhibit D 3" xfId="15203"/>
    <cellStyle name="_Value Copy 11 30 05 gas 12 09 05 AURORA at 12 14 05_2009 GRC Compl Filing - Exhibit D 3 2" xfId="15204"/>
    <cellStyle name="_Value Copy 11 30 05 gas 12 09 05 AURORA at 12 14 05_2009 GRC Compl Filing - Exhibit D 3 2_Sheet3" xfId="15205"/>
    <cellStyle name="_Value Copy 11 30 05 gas 12 09 05 AURORA at 12 14 05_2009 GRC Compl Filing - Exhibit D 3_Sheet3" xfId="15206"/>
    <cellStyle name="_Value Copy 11 30 05 gas 12 09 05 AURORA at 12 14 05_2009 GRC Compl Filing - Exhibit D 4" xfId="15207"/>
    <cellStyle name="_Value Copy 11 30 05 gas 12 09 05 AURORA at 12 14 05_2009 GRC Compl Filing - Exhibit D 4_Sheet3" xfId="15208"/>
    <cellStyle name="_Value Copy 11 30 05 gas 12 09 05 AURORA at 12 14 05_2009 GRC Compl Filing - Exhibit D_DEM-WP(C) ENERG10C--ctn Mid-C_042010 2010GRC" xfId="15209"/>
    <cellStyle name="_Value Copy 11 30 05 gas 12 09 05 AURORA at 12 14 05_2009 GRC Compl Filing - Exhibit D_DEM-WP(C) ENERG10C--ctn Mid-C_042010 2010GRC 2" xfId="15210"/>
    <cellStyle name="_Value Copy 11 30 05 gas 12 09 05 AURORA at 12 14 05_2009 GRC Compl Filing - Exhibit D_DEM-WP(C) ENERG10C--ctn Mid-C_042010 2010GRC 2_Sheet3" xfId="15211"/>
    <cellStyle name="_Value Copy 11 30 05 gas 12 09 05 AURORA at 12 14 05_2009 GRC Compl Filing - Exhibit D_DEM-WP(C) ENERG10C--ctn Mid-C_042010 2010GRC_Sheet3" xfId="15212"/>
    <cellStyle name="_Value Copy 11 30 05 gas 12 09 05 AURORA at 12 14 05_2009 GRC Compl Filing - Exhibit D_Sheet3" xfId="15213"/>
    <cellStyle name="_Value Copy 11 30 05 gas 12 09 05 AURORA at 12 14 05_3.01 Income Statement" xfId="15214"/>
    <cellStyle name="_Value Copy 11 30 05 gas 12 09 05 AURORA at 12 14 05_3.01 Income Statement_Sheet3" xfId="15215"/>
    <cellStyle name="_Value Copy 11 30 05 gas 12 09 05 AURORA at 12 14 05_4 31 Regulatory Assets and Liabilities  7 06- Exhibit D" xfId="15216"/>
    <cellStyle name="_Value Copy 11 30 05 gas 12 09 05 AURORA at 12 14 05_4 31 Regulatory Assets and Liabilities  7 06- Exhibit D 2" xfId="15217"/>
    <cellStyle name="_Value Copy 11 30 05 gas 12 09 05 AURORA at 12 14 05_4 31 Regulatory Assets and Liabilities  7 06- Exhibit D 2 2" xfId="15218"/>
    <cellStyle name="_Value Copy 11 30 05 gas 12 09 05 AURORA at 12 14 05_4 31 Regulatory Assets and Liabilities  7 06- Exhibit D 2 2_Sheet3" xfId="15219"/>
    <cellStyle name="_Value Copy 11 30 05 gas 12 09 05 AURORA at 12 14 05_4 31 Regulatory Assets and Liabilities  7 06- Exhibit D 2_Sheet3" xfId="15220"/>
    <cellStyle name="_Value Copy 11 30 05 gas 12 09 05 AURORA at 12 14 05_4 31 Regulatory Assets and Liabilities  7 06- Exhibit D 3" xfId="15221"/>
    <cellStyle name="_Value Copy 11 30 05 gas 12 09 05 AURORA at 12 14 05_4 31 Regulatory Assets and Liabilities  7 06- Exhibit D 3 2" xfId="15222"/>
    <cellStyle name="_Value Copy 11 30 05 gas 12 09 05 AURORA at 12 14 05_4 31 Regulatory Assets and Liabilities  7 06- Exhibit D 3 2_Sheet3" xfId="15223"/>
    <cellStyle name="_Value Copy 11 30 05 gas 12 09 05 AURORA at 12 14 05_4 31 Regulatory Assets and Liabilities  7 06- Exhibit D 3_Sheet3" xfId="15224"/>
    <cellStyle name="_Value Copy 11 30 05 gas 12 09 05 AURORA at 12 14 05_4 31 Regulatory Assets and Liabilities  7 06- Exhibit D 4" xfId="15225"/>
    <cellStyle name="_Value Copy 11 30 05 gas 12 09 05 AURORA at 12 14 05_4 31 Regulatory Assets and Liabilities  7 06- Exhibit D 4_Sheet3" xfId="15226"/>
    <cellStyle name="_Value Copy 11 30 05 gas 12 09 05 AURORA at 12 14 05_4 31 Regulatory Assets and Liabilities  7 06- Exhibit D_DEM-WP(C) ENERG10C--ctn Mid-C_042010 2010GRC" xfId="15227"/>
    <cellStyle name="_Value Copy 11 30 05 gas 12 09 05 AURORA at 12 14 05_4 31 Regulatory Assets and Liabilities  7 06- Exhibit D_DEM-WP(C) ENERG10C--ctn Mid-C_042010 2010GRC 2" xfId="15228"/>
    <cellStyle name="_Value Copy 11 30 05 gas 12 09 05 AURORA at 12 14 05_4 31 Regulatory Assets and Liabilities  7 06- Exhibit D_DEM-WP(C) ENERG10C--ctn Mid-C_042010 2010GRC 2_Sheet3" xfId="15229"/>
    <cellStyle name="_Value Copy 11 30 05 gas 12 09 05 AURORA at 12 14 05_4 31 Regulatory Assets and Liabilities  7 06- Exhibit D_DEM-WP(C) ENERG10C--ctn Mid-C_042010 2010GRC_Sheet3" xfId="15230"/>
    <cellStyle name="_Value Copy 11 30 05 gas 12 09 05 AURORA at 12 14 05_4 31 Regulatory Assets and Liabilities  7 06- Exhibit D_NIM Summary" xfId="15231"/>
    <cellStyle name="_Value Copy 11 30 05 gas 12 09 05 AURORA at 12 14 05_4 31 Regulatory Assets and Liabilities  7 06- Exhibit D_NIM Summary 2" xfId="15232"/>
    <cellStyle name="_Value Copy 11 30 05 gas 12 09 05 AURORA at 12 14 05_4 31 Regulatory Assets and Liabilities  7 06- Exhibit D_NIM Summary 2 2" xfId="15233"/>
    <cellStyle name="_Value Copy 11 30 05 gas 12 09 05 AURORA at 12 14 05_4 31 Regulatory Assets and Liabilities  7 06- Exhibit D_NIM Summary 2 2_Sheet3" xfId="15234"/>
    <cellStyle name="_Value Copy 11 30 05 gas 12 09 05 AURORA at 12 14 05_4 31 Regulatory Assets and Liabilities  7 06- Exhibit D_NIM Summary 2_Sheet3" xfId="15235"/>
    <cellStyle name="_Value Copy 11 30 05 gas 12 09 05 AURORA at 12 14 05_4 31 Regulatory Assets and Liabilities  7 06- Exhibit D_NIM Summary 3" xfId="15236"/>
    <cellStyle name="_Value Copy 11 30 05 gas 12 09 05 AURORA at 12 14 05_4 31 Regulatory Assets and Liabilities  7 06- Exhibit D_NIM Summary 3 2" xfId="15237"/>
    <cellStyle name="_Value Copy 11 30 05 gas 12 09 05 AURORA at 12 14 05_4 31 Regulatory Assets and Liabilities  7 06- Exhibit D_NIM Summary 3 2_Sheet3" xfId="15238"/>
    <cellStyle name="_Value Copy 11 30 05 gas 12 09 05 AURORA at 12 14 05_4 31 Regulatory Assets and Liabilities  7 06- Exhibit D_NIM Summary 3_Sheet3" xfId="15239"/>
    <cellStyle name="_Value Copy 11 30 05 gas 12 09 05 AURORA at 12 14 05_4 31 Regulatory Assets and Liabilities  7 06- Exhibit D_NIM Summary 4" xfId="15240"/>
    <cellStyle name="_Value Copy 11 30 05 gas 12 09 05 AURORA at 12 14 05_4 31 Regulatory Assets and Liabilities  7 06- Exhibit D_NIM Summary 4_Sheet3" xfId="15241"/>
    <cellStyle name="_Value Copy 11 30 05 gas 12 09 05 AURORA at 12 14 05_4 31 Regulatory Assets and Liabilities  7 06- Exhibit D_NIM Summary_DEM-WP(C) ENERG10C--ctn Mid-C_042010 2010GRC" xfId="15242"/>
    <cellStyle name="_Value Copy 11 30 05 gas 12 09 05 AURORA at 12 14 05_4 31 Regulatory Assets and Liabilities  7 06- Exhibit D_NIM Summary_DEM-WP(C) ENERG10C--ctn Mid-C_042010 2010GRC 2" xfId="15243"/>
    <cellStyle name="_Value Copy 11 30 05 gas 12 09 05 AURORA at 12 14 05_4 31 Regulatory Assets and Liabilities  7 06- Exhibit D_NIM Summary_DEM-WP(C) ENERG10C--ctn Mid-C_042010 2010GRC 2_Sheet3" xfId="15244"/>
    <cellStyle name="_Value Copy 11 30 05 gas 12 09 05 AURORA at 12 14 05_4 31 Regulatory Assets and Liabilities  7 06- Exhibit D_NIM Summary_DEM-WP(C) ENERG10C--ctn Mid-C_042010 2010GRC_Sheet3" xfId="15245"/>
    <cellStyle name="_Value Copy 11 30 05 gas 12 09 05 AURORA at 12 14 05_4 31 Regulatory Assets and Liabilities  7 06- Exhibit D_NIM Summary_Sheet3" xfId="15246"/>
    <cellStyle name="_Value Copy 11 30 05 gas 12 09 05 AURORA at 12 14 05_4 31 Regulatory Assets and Liabilities  7 06- Exhibit D_Sheet3" xfId="15247"/>
    <cellStyle name="_Value Copy 11 30 05 gas 12 09 05 AURORA at 12 14 05_4 31E Reg Asset  Liab and EXH D" xfId="15248"/>
    <cellStyle name="_Value Copy 11 30 05 gas 12 09 05 AURORA at 12 14 05_4 31E Reg Asset  Liab and EXH D _ Aug 10 Filing (2)" xfId="15249"/>
    <cellStyle name="_Value Copy 11 30 05 gas 12 09 05 AURORA at 12 14 05_4 31E Reg Asset  Liab and EXH D _ Aug 10 Filing (2) 2" xfId="15250"/>
    <cellStyle name="_Value Copy 11 30 05 gas 12 09 05 AURORA at 12 14 05_4 31E Reg Asset  Liab and EXH D _ Aug 10 Filing (2) 2_Sheet3" xfId="15251"/>
    <cellStyle name="_Value Copy 11 30 05 gas 12 09 05 AURORA at 12 14 05_4 31E Reg Asset  Liab and EXH D _ Aug 10 Filing (2)_Sheet3" xfId="15252"/>
    <cellStyle name="_Value Copy 11 30 05 gas 12 09 05 AURORA at 12 14 05_4 31E Reg Asset  Liab and EXH D 2" xfId="15253"/>
    <cellStyle name="_Value Copy 11 30 05 gas 12 09 05 AURORA at 12 14 05_4 31E Reg Asset  Liab and EXH D 2_Sheet3" xfId="15254"/>
    <cellStyle name="_Value Copy 11 30 05 gas 12 09 05 AURORA at 12 14 05_4 31E Reg Asset  Liab and EXH D 3" xfId="15255"/>
    <cellStyle name="_Value Copy 11 30 05 gas 12 09 05 AURORA at 12 14 05_4 31E Reg Asset  Liab and EXH D 3_Sheet3" xfId="15256"/>
    <cellStyle name="_Value Copy 11 30 05 gas 12 09 05 AURORA at 12 14 05_4 31E Reg Asset  Liab and EXH D_Sheet3" xfId="15257"/>
    <cellStyle name="_Value Copy 11 30 05 gas 12 09 05 AURORA at 12 14 05_4 32 Regulatory Assets and Liabilities  7 06- Exhibit D" xfId="15258"/>
    <cellStyle name="_Value Copy 11 30 05 gas 12 09 05 AURORA at 12 14 05_4 32 Regulatory Assets and Liabilities  7 06- Exhibit D 2" xfId="15259"/>
    <cellStyle name="_Value Copy 11 30 05 gas 12 09 05 AURORA at 12 14 05_4 32 Regulatory Assets and Liabilities  7 06- Exhibit D 2 2" xfId="15260"/>
    <cellStyle name="_Value Copy 11 30 05 gas 12 09 05 AURORA at 12 14 05_4 32 Regulatory Assets and Liabilities  7 06- Exhibit D 2 2_Sheet3" xfId="15261"/>
    <cellStyle name="_Value Copy 11 30 05 gas 12 09 05 AURORA at 12 14 05_4 32 Regulatory Assets and Liabilities  7 06- Exhibit D 2_Sheet3" xfId="15262"/>
    <cellStyle name="_Value Copy 11 30 05 gas 12 09 05 AURORA at 12 14 05_4 32 Regulatory Assets and Liabilities  7 06- Exhibit D 3" xfId="15263"/>
    <cellStyle name="_Value Copy 11 30 05 gas 12 09 05 AURORA at 12 14 05_4 32 Regulatory Assets and Liabilities  7 06- Exhibit D 3 2" xfId="15264"/>
    <cellStyle name="_Value Copy 11 30 05 gas 12 09 05 AURORA at 12 14 05_4 32 Regulatory Assets and Liabilities  7 06- Exhibit D 3 2_Sheet3" xfId="15265"/>
    <cellStyle name="_Value Copy 11 30 05 gas 12 09 05 AURORA at 12 14 05_4 32 Regulatory Assets and Liabilities  7 06- Exhibit D 3_Sheet3" xfId="15266"/>
    <cellStyle name="_Value Copy 11 30 05 gas 12 09 05 AURORA at 12 14 05_4 32 Regulatory Assets and Liabilities  7 06- Exhibit D 4" xfId="15267"/>
    <cellStyle name="_Value Copy 11 30 05 gas 12 09 05 AURORA at 12 14 05_4 32 Regulatory Assets and Liabilities  7 06- Exhibit D 4_Sheet3" xfId="15268"/>
    <cellStyle name="_Value Copy 11 30 05 gas 12 09 05 AURORA at 12 14 05_4 32 Regulatory Assets and Liabilities  7 06- Exhibit D_DEM-WP(C) ENERG10C--ctn Mid-C_042010 2010GRC" xfId="15269"/>
    <cellStyle name="_Value Copy 11 30 05 gas 12 09 05 AURORA at 12 14 05_4 32 Regulatory Assets and Liabilities  7 06- Exhibit D_DEM-WP(C) ENERG10C--ctn Mid-C_042010 2010GRC 2" xfId="15270"/>
    <cellStyle name="_Value Copy 11 30 05 gas 12 09 05 AURORA at 12 14 05_4 32 Regulatory Assets and Liabilities  7 06- Exhibit D_DEM-WP(C) ENERG10C--ctn Mid-C_042010 2010GRC 2_Sheet3" xfId="15271"/>
    <cellStyle name="_Value Copy 11 30 05 gas 12 09 05 AURORA at 12 14 05_4 32 Regulatory Assets and Liabilities  7 06- Exhibit D_DEM-WP(C) ENERG10C--ctn Mid-C_042010 2010GRC_Sheet3" xfId="15272"/>
    <cellStyle name="_Value Copy 11 30 05 gas 12 09 05 AURORA at 12 14 05_4 32 Regulatory Assets and Liabilities  7 06- Exhibit D_NIM Summary" xfId="15273"/>
    <cellStyle name="_Value Copy 11 30 05 gas 12 09 05 AURORA at 12 14 05_4 32 Regulatory Assets and Liabilities  7 06- Exhibit D_NIM Summary 2" xfId="15274"/>
    <cellStyle name="_Value Copy 11 30 05 gas 12 09 05 AURORA at 12 14 05_4 32 Regulatory Assets and Liabilities  7 06- Exhibit D_NIM Summary 2 2" xfId="15275"/>
    <cellStyle name="_Value Copy 11 30 05 gas 12 09 05 AURORA at 12 14 05_4 32 Regulatory Assets and Liabilities  7 06- Exhibit D_NIM Summary 2 2_Sheet3" xfId="15276"/>
    <cellStyle name="_Value Copy 11 30 05 gas 12 09 05 AURORA at 12 14 05_4 32 Regulatory Assets and Liabilities  7 06- Exhibit D_NIM Summary 2_Sheet3" xfId="15277"/>
    <cellStyle name="_Value Copy 11 30 05 gas 12 09 05 AURORA at 12 14 05_4 32 Regulatory Assets and Liabilities  7 06- Exhibit D_NIM Summary 3" xfId="15278"/>
    <cellStyle name="_Value Copy 11 30 05 gas 12 09 05 AURORA at 12 14 05_4 32 Regulatory Assets and Liabilities  7 06- Exhibit D_NIM Summary 3 2" xfId="15279"/>
    <cellStyle name="_Value Copy 11 30 05 gas 12 09 05 AURORA at 12 14 05_4 32 Regulatory Assets and Liabilities  7 06- Exhibit D_NIM Summary 3 2_Sheet3" xfId="15280"/>
    <cellStyle name="_Value Copy 11 30 05 gas 12 09 05 AURORA at 12 14 05_4 32 Regulatory Assets and Liabilities  7 06- Exhibit D_NIM Summary 3_Sheet3" xfId="15281"/>
    <cellStyle name="_Value Copy 11 30 05 gas 12 09 05 AURORA at 12 14 05_4 32 Regulatory Assets and Liabilities  7 06- Exhibit D_NIM Summary 4" xfId="15282"/>
    <cellStyle name="_Value Copy 11 30 05 gas 12 09 05 AURORA at 12 14 05_4 32 Regulatory Assets and Liabilities  7 06- Exhibit D_NIM Summary 4_Sheet3" xfId="15283"/>
    <cellStyle name="_Value Copy 11 30 05 gas 12 09 05 AURORA at 12 14 05_4 32 Regulatory Assets and Liabilities  7 06- Exhibit D_NIM Summary_DEM-WP(C) ENERG10C--ctn Mid-C_042010 2010GRC" xfId="15284"/>
    <cellStyle name="_Value Copy 11 30 05 gas 12 09 05 AURORA at 12 14 05_4 32 Regulatory Assets and Liabilities  7 06- Exhibit D_NIM Summary_DEM-WP(C) ENERG10C--ctn Mid-C_042010 2010GRC 2" xfId="15285"/>
    <cellStyle name="_Value Copy 11 30 05 gas 12 09 05 AURORA at 12 14 05_4 32 Regulatory Assets and Liabilities  7 06- Exhibit D_NIM Summary_DEM-WP(C) ENERG10C--ctn Mid-C_042010 2010GRC 2_Sheet3" xfId="15286"/>
    <cellStyle name="_Value Copy 11 30 05 gas 12 09 05 AURORA at 12 14 05_4 32 Regulatory Assets and Liabilities  7 06- Exhibit D_NIM Summary_DEM-WP(C) ENERG10C--ctn Mid-C_042010 2010GRC_Sheet3" xfId="15287"/>
    <cellStyle name="_Value Copy 11 30 05 gas 12 09 05 AURORA at 12 14 05_4 32 Regulatory Assets and Liabilities  7 06- Exhibit D_NIM Summary_Sheet3" xfId="15288"/>
    <cellStyle name="_Value Copy 11 30 05 gas 12 09 05 AURORA at 12 14 05_4 32 Regulatory Assets and Liabilities  7 06- Exhibit D_Sheet3" xfId="15289"/>
    <cellStyle name="_Value Copy 11 30 05 gas 12 09 05 AURORA at 12 14 05_AURORA Total New" xfId="15290"/>
    <cellStyle name="_Value Copy 11 30 05 gas 12 09 05 AURORA at 12 14 05_AURORA Total New 2" xfId="15291"/>
    <cellStyle name="_Value Copy 11 30 05 gas 12 09 05 AURORA at 12 14 05_AURORA Total New 2 2" xfId="15292"/>
    <cellStyle name="_Value Copy 11 30 05 gas 12 09 05 AURORA at 12 14 05_AURORA Total New 2 2_Sheet3" xfId="15293"/>
    <cellStyle name="_Value Copy 11 30 05 gas 12 09 05 AURORA at 12 14 05_AURORA Total New 2_Sheet3" xfId="15294"/>
    <cellStyle name="_Value Copy 11 30 05 gas 12 09 05 AURORA at 12 14 05_AURORA Total New 3" xfId="15295"/>
    <cellStyle name="_Value Copy 11 30 05 gas 12 09 05 AURORA at 12 14 05_AURORA Total New 3_Sheet3" xfId="15296"/>
    <cellStyle name="_Value Copy 11 30 05 gas 12 09 05 AURORA at 12 14 05_AURORA Total New_Sheet3" xfId="15297"/>
    <cellStyle name="_Value Copy 11 30 05 gas 12 09 05 AURORA at 12 14 05_Book2" xfId="15298"/>
    <cellStyle name="_Value Copy 11 30 05 gas 12 09 05 AURORA at 12 14 05_Book2 2" xfId="15299"/>
    <cellStyle name="_Value Copy 11 30 05 gas 12 09 05 AURORA at 12 14 05_Book2 2 2" xfId="15300"/>
    <cellStyle name="_Value Copy 11 30 05 gas 12 09 05 AURORA at 12 14 05_Book2 2 2_Sheet3" xfId="15301"/>
    <cellStyle name="_Value Copy 11 30 05 gas 12 09 05 AURORA at 12 14 05_Book2 2_Sheet3" xfId="15302"/>
    <cellStyle name="_Value Copy 11 30 05 gas 12 09 05 AURORA at 12 14 05_Book2 3" xfId="15303"/>
    <cellStyle name="_Value Copy 11 30 05 gas 12 09 05 AURORA at 12 14 05_Book2 3 2" xfId="15304"/>
    <cellStyle name="_Value Copy 11 30 05 gas 12 09 05 AURORA at 12 14 05_Book2 3 2_Sheet3" xfId="15305"/>
    <cellStyle name="_Value Copy 11 30 05 gas 12 09 05 AURORA at 12 14 05_Book2 3_Sheet3" xfId="15306"/>
    <cellStyle name="_Value Copy 11 30 05 gas 12 09 05 AURORA at 12 14 05_Book2 4" xfId="15307"/>
    <cellStyle name="_Value Copy 11 30 05 gas 12 09 05 AURORA at 12 14 05_Book2 4_Sheet3" xfId="15308"/>
    <cellStyle name="_Value Copy 11 30 05 gas 12 09 05 AURORA at 12 14 05_Book2_Adj Bench DR 3 for Initial Briefs (Electric)" xfId="15309"/>
    <cellStyle name="_Value Copy 11 30 05 gas 12 09 05 AURORA at 12 14 05_Book2_Adj Bench DR 3 for Initial Briefs (Electric) 2" xfId="15310"/>
    <cellStyle name="_Value Copy 11 30 05 gas 12 09 05 AURORA at 12 14 05_Book2_Adj Bench DR 3 for Initial Briefs (Electric) 2 2" xfId="15311"/>
    <cellStyle name="_Value Copy 11 30 05 gas 12 09 05 AURORA at 12 14 05_Book2_Adj Bench DR 3 for Initial Briefs (Electric) 2 2_Sheet3" xfId="15312"/>
    <cellStyle name="_Value Copy 11 30 05 gas 12 09 05 AURORA at 12 14 05_Book2_Adj Bench DR 3 for Initial Briefs (Electric) 2_Sheet3" xfId="15313"/>
    <cellStyle name="_Value Copy 11 30 05 gas 12 09 05 AURORA at 12 14 05_Book2_Adj Bench DR 3 for Initial Briefs (Electric) 3" xfId="15314"/>
    <cellStyle name="_Value Copy 11 30 05 gas 12 09 05 AURORA at 12 14 05_Book2_Adj Bench DR 3 for Initial Briefs (Electric) 3 2" xfId="15315"/>
    <cellStyle name="_Value Copy 11 30 05 gas 12 09 05 AURORA at 12 14 05_Book2_Adj Bench DR 3 for Initial Briefs (Electric) 3 2_Sheet3" xfId="15316"/>
    <cellStyle name="_Value Copy 11 30 05 gas 12 09 05 AURORA at 12 14 05_Book2_Adj Bench DR 3 for Initial Briefs (Electric) 3_Sheet3" xfId="15317"/>
    <cellStyle name="_Value Copy 11 30 05 gas 12 09 05 AURORA at 12 14 05_Book2_Adj Bench DR 3 for Initial Briefs (Electric) 4" xfId="15318"/>
    <cellStyle name="_Value Copy 11 30 05 gas 12 09 05 AURORA at 12 14 05_Book2_Adj Bench DR 3 for Initial Briefs (Electric) 4_Sheet3" xfId="15319"/>
    <cellStyle name="_Value Copy 11 30 05 gas 12 09 05 AURORA at 12 14 05_Book2_Adj Bench DR 3 for Initial Briefs (Electric)_DEM-WP(C) ENERG10C--ctn Mid-C_042010 2010GRC" xfId="15320"/>
    <cellStyle name="_Value Copy 11 30 05 gas 12 09 05 AURORA at 12 14 05_Book2_Adj Bench DR 3 for Initial Briefs (Electric)_DEM-WP(C) ENERG10C--ctn Mid-C_042010 2010GRC 2" xfId="15321"/>
    <cellStyle name="_Value Copy 11 30 05 gas 12 09 05 AURORA at 12 14 05_Book2_Adj Bench DR 3 for Initial Briefs (Electric)_DEM-WP(C) ENERG10C--ctn Mid-C_042010 2010GRC 2_Sheet3" xfId="15322"/>
    <cellStyle name="_Value Copy 11 30 05 gas 12 09 05 AURORA at 12 14 05_Book2_Adj Bench DR 3 for Initial Briefs (Electric)_DEM-WP(C) ENERG10C--ctn Mid-C_042010 2010GRC_Sheet3" xfId="15323"/>
    <cellStyle name="_Value Copy 11 30 05 gas 12 09 05 AURORA at 12 14 05_Book2_Adj Bench DR 3 for Initial Briefs (Electric)_Sheet3" xfId="15324"/>
    <cellStyle name="_Value Copy 11 30 05 gas 12 09 05 AURORA at 12 14 05_Book2_DEM-WP(C) ENERG10C--ctn Mid-C_042010 2010GRC" xfId="15325"/>
    <cellStyle name="_Value Copy 11 30 05 gas 12 09 05 AURORA at 12 14 05_Book2_DEM-WP(C) ENERG10C--ctn Mid-C_042010 2010GRC 2" xfId="15326"/>
    <cellStyle name="_Value Copy 11 30 05 gas 12 09 05 AURORA at 12 14 05_Book2_DEM-WP(C) ENERG10C--ctn Mid-C_042010 2010GRC 2_Sheet3" xfId="15327"/>
    <cellStyle name="_Value Copy 11 30 05 gas 12 09 05 AURORA at 12 14 05_Book2_DEM-WP(C) ENERG10C--ctn Mid-C_042010 2010GRC_Sheet3" xfId="15328"/>
    <cellStyle name="_Value Copy 11 30 05 gas 12 09 05 AURORA at 12 14 05_Book2_Electric Rev Req Model (2009 GRC) Rebuttal" xfId="15329"/>
    <cellStyle name="_Value Copy 11 30 05 gas 12 09 05 AURORA at 12 14 05_Book2_Electric Rev Req Model (2009 GRC) Rebuttal 2" xfId="15330"/>
    <cellStyle name="_Value Copy 11 30 05 gas 12 09 05 AURORA at 12 14 05_Book2_Electric Rev Req Model (2009 GRC) Rebuttal 2 2" xfId="15331"/>
    <cellStyle name="_Value Copy 11 30 05 gas 12 09 05 AURORA at 12 14 05_Book2_Electric Rev Req Model (2009 GRC) Rebuttal 2 2_Sheet3" xfId="15332"/>
    <cellStyle name="_Value Copy 11 30 05 gas 12 09 05 AURORA at 12 14 05_Book2_Electric Rev Req Model (2009 GRC) Rebuttal 2_Sheet3" xfId="15333"/>
    <cellStyle name="_Value Copy 11 30 05 gas 12 09 05 AURORA at 12 14 05_Book2_Electric Rev Req Model (2009 GRC) Rebuttal 3" xfId="15334"/>
    <cellStyle name="_Value Copy 11 30 05 gas 12 09 05 AURORA at 12 14 05_Book2_Electric Rev Req Model (2009 GRC) Rebuttal 3_Sheet3" xfId="15335"/>
    <cellStyle name="_Value Copy 11 30 05 gas 12 09 05 AURORA at 12 14 05_Book2_Electric Rev Req Model (2009 GRC) Rebuttal REmoval of New  WH Solar AdjustMI" xfId="15336"/>
    <cellStyle name="_Value Copy 11 30 05 gas 12 09 05 AURORA at 12 14 05_Book2_Electric Rev Req Model (2009 GRC) Rebuttal REmoval of New  WH Solar AdjustMI 2" xfId="15337"/>
    <cellStyle name="_Value Copy 11 30 05 gas 12 09 05 AURORA at 12 14 05_Book2_Electric Rev Req Model (2009 GRC) Rebuttal REmoval of New  WH Solar AdjustMI 2 2" xfId="15338"/>
    <cellStyle name="_Value Copy 11 30 05 gas 12 09 05 AURORA at 12 14 05_Book2_Electric Rev Req Model (2009 GRC) Rebuttal REmoval of New  WH Solar AdjustMI 2 2_Sheet3" xfId="15339"/>
    <cellStyle name="_Value Copy 11 30 05 gas 12 09 05 AURORA at 12 14 05_Book2_Electric Rev Req Model (2009 GRC) Rebuttal REmoval of New  WH Solar AdjustMI 2_Sheet3" xfId="15340"/>
    <cellStyle name="_Value Copy 11 30 05 gas 12 09 05 AURORA at 12 14 05_Book2_Electric Rev Req Model (2009 GRC) Rebuttal REmoval of New  WH Solar AdjustMI 3" xfId="15341"/>
    <cellStyle name="_Value Copy 11 30 05 gas 12 09 05 AURORA at 12 14 05_Book2_Electric Rev Req Model (2009 GRC) Rebuttal REmoval of New  WH Solar AdjustMI 3 2" xfId="15342"/>
    <cellStyle name="_Value Copy 11 30 05 gas 12 09 05 AURORA at 12 14 05_Book2_Electric Rev Req Model (2009 GRC) Rebuttal REmoval of New  WH Solar AdjustMI 3 2_Sheet3" xfId="15343"/>
    <cellStyle name="_Value Copy 11 30 05 gas 12 09 05 AURORA at 12 14 05_Book2_Electric Rev Req Model (2009 GRC) Rebuttal REmoval of New  WH Solar AdjustMI 3_Sheet3" xfId="15344"/>
    <cellStyle name="_Value Copy 11 30 05 gas 12 09 05 AURORA at 12 14 05_Book2_Electric Rev Req Model (2009 GRC) Rebuttal REmoval of New  WH Solar AdjustMI 4" xfId="15345"/>
    <cellStyle name="_Value Copy 11 30 05 gas 12 09 05 AURORA at 12 14 05_Book2_Electric Rev Req Model (2009 GRC) Rebuttal REmoval of New  WH Solar AdjustMI 4_Sheet3" xfId="15346"/>
    <cellStyle name="_Value Copy 11 30 05 gas 12 09 05 AURORA at 12 14 05_Book2_Electric Rev Req Model (2009 GRC) Rebuttal REmoval of New  WH Solar AdjustMI_DEM-WP(C) ENERG10C--ctn Mid-C_042010 2010GRC" xfId="15347"/>
    <cellStyle name="_Value Copy 11 30 05 gas 12 09 05 AURORA at 12 14 05_Book2_Electric Rev Req Model (2009 GRC) Rebuttal REmoval of New  WH Solar AdjustMI_DEM-WP(C) ENERG10C--ctn Mid-C_042010 2010GRC 2" xfId="15348"/>
    <cellStyle name="_Value Copy 11 30 05 gas 12 09 05 AURORA at 12 14 05_Book2_Electric Rev Req Model (2009 GRC) Rebuttal REmoval of New  WH Solar AdjustMI_DEM-WP(C) ENERG10C--ctn Mid-C_042010 2010GRC 2_Sheet3" xfId="15349"/>
    <cellStyle name="_Value Copy 11 30 05 gas 12 09 05 AURORA at 12 14 05_Book2_Electric Rev Req Model (2009 GRC) Rebuttal REmoval of New  WH Solar AdjustMI_DEM-WP(C) ENERG10C--ctn Mid-C_042010 2010GRC_Sheet3" xfId="15350"/>
    <cellStyle name="_Value Copy 11 30 05 gas 12 09 05 AURORA at 12 14 05_Book2_Electric Rev Req Model (2009 GRC) Rebuttal REmoval of New  WH Solar AdjustMI_Sheet3" xfId="15351"/>
    <cellStyle name="_Value Copy 11 30 05 gas 12 09 05 AURORA at 12 14 05_Book2_Electric Rev Req Model (2009 GRC) Rebuttal_Sheet3" xfId="15352"/>
    <cellStyle name="_Value Copy 11 30 05 gas 12 09 05 AURORA at 12 14 05_Book2_Electric Rev Req Model (2009 GRC) Revised 01-18-2010" xfId="15353"/>
    <cellStyle name="_Value Copy 11 30 05 gas 12 09 05 AURORA at 12 14 05_Book2_Electric Rev Req Model (2009 GRC) Revised 01-18-2010 2" xfId="15354"/>
    <cellStyle name="_Value Copy 11 30 05 gas 12 09 05 AURORA at 12 14 05_Book2_Electric Rev Req Model (2009 GRC) Revised 01-18-2010 2 2" xfId="15355"/>
    <cellStyle name="_Value Copy 11 30 05 gas 12 09 05 AURORA at 12 14 05_Book2_Electric Rev Req Model (2009 GRC) Revised 01-18-2010 2 2_Sheet3" xfId="15356"/>
    <cellStyle name="_Value Copy 11 30 05 gas 12 09 05 AURORA at 12 14 05_Book2_Electric Rev Req Model (2009 GRC) Revised 01-18-2010 2_Sheet3" xfId="15357"/>
    <cellStyle name="_Value Copy 11 30 05 gas 12 09 05 AURORA at 12 14 05_Book2_Electric Rev Req Model (2009 GRC) Revised 01-18-2010 3" xfId="15358"/>
    <cellStyle name="_Value Copy 11 30 05 gas 12 09 05 AURORA at 12 14 05_Book2_Electric Rev Req Model (2009 GRC) Revised 01-18-2010 3 2" xfId="15359"/>
    <cellStyle name="_Value Copy 11 30 05 gas 12 09 05 AURORA at 12 14 05_Book2_Electric Rev Req Model (2009 GRC) Revised 01-18-2010 3 2_Sheet3" xfId="15360"/>
    <cellStyle name="_Value Copy 11 30 05 gas 12 09 05 AURORA at 12 14 05_Book2_Electric Rev Req Model (2009 GRC) Revised 01-18-2010 3_Sheet3" xfId="15361"/>
    <cellStyle name="_Value Copy 11 30 05 gas 12 09 05 AURORA at 12 14 05_Book2_Electric Rev Req Model (2009 GRC) Revised 01-18-2010 4" xfId="15362"/>
    <cellStyle name="_Value Copy 11 30 05 gas 12 09 05 AURORA at 12 14 05_Book2_Electric Rev Req Model (2009 GRC) Revised 01-18-2010 4_Sheet3" xfId="15363"/>
    <cellStyle name="_Value Copy 11 30 05 gas 12 09 05 AURORA at 12 14 05_Book2_Electric Rev Req Model (2009 GRC) Revised 01-18-2010_DEM-WP(C) ENERG10C--ctn Mid-C_042010 2010GRC" xfId="15364"/>
    <cellStyle name="_Value Copy 11 30 05 gas 12 09 05 AURORA at 12 14 05_Book2_Electric Rev Req Model (2009 GRC) Revised 01-18-2010_DEM-WP(C) ENERG10C--ctn Mid-C_042010 2010GRC 2" xfId="15365"/>
    <cellStyle name="_Value Copy 11 30 05 gas 12 09 05 AURORA at 12 14 05_Book2_Electric Rev Req Model (2009 GRC) Revised 01-18-2010_DEM-WP(C) ENERG10C--ctn Mid-C_042010 2010GRC 2_Sheet3" xfId="15366"/>
    <cellStyle name="_Value Copy 11 30 05 gas 12 09 05 AURORA at 12 14 05_Book2_Electric Rev Req Model (2009 GRC) Revised 01-18-2010_DEM-WP(C) ENERG10C--ctn Mid-C_042010 2010GRC_Sheet3" xfId="15367"/>
    <cellStyle name="_Value Copy 11 30 05 gas 12 09 05 AURORA at 12 14 05_Book2_Electric Rev Req Model (2009 GRC) Revised 01-18-2010_Sheet3" xfId="15368"/>
    <cellStyle name="_Value Copy 11 30 05 gas 12 09 05 AURORA at 12 14 05_Book2_Final Order Electric EXHIBIT A-1" xfId="15369"/>
    <cellStyle name="_Value Copy 11 30 05 gas 12 09 05 AURORA at 12 14 05_Book2_Final Order Electric EXHIBIT A-1 2" xfId="15370"/>
    <cellStyle name="_Value Copy 11 30 05 gas 12 09 05 AURORA at 12 14 05_Book2_Final Order Electric EXHIBIT A-1 2 2" xfId="15371"/>
    <cellStyle name="_Value Copy 11 30 05 gas 12 09 05 AURORA at 12 14 05_Book2_Final Order Electric EXHIBIT A-1 2 2_Sheet3" xfId="15372"/>
    <cellStyle name="_Value Copy 11 30 05 gas 12 09 05 AURORA at 12 14 05_Book2_Final Order Electric EXHIBIT A-1 2_Sheet3" xfId="15373"/>
    <cellStyle name="_Value Copy 11 30 05 gas 12 09 05 AURORA at 12 14 05_Book2_Final Order Electric EXHIBIT A-1 3" xfId="15374"/>
    <cellStyle name="_Value Copy 11 30 05 gas 12 09 05 AURORA at 12 14 05_Book2_Final Order Electric EXHIBIT A-1 3_Sheet3" xfId="15375"/>
    <cellStyle name="_Value Copy 11 30 05 gas 12 09 05 AURORA at 12 14 05_Book2_Final Order Electric EXHIBIT A-1_Sheet3" xfId="15376"/>
    <cellStyle name="_Value Copy 11 30 05 gas 12 09 05 AURORA at 12 14 05_Book2_Sheet3" xfId="15377"/>
    <cellStyle name="_Value Copy 11 30 05 gas 12 09 05 AURORA at 12 14 05_Book4" xfId="15378"/>
    <cellStyle name="_Value Copy 11 30 05 gas 12 09 05 AURORA at 12 14 05_Book4 2" xfId="15379"/>
    <cellStyle name="_Value Copy 11 30 05 gas 12 09 05 AURORA at 12 14 05_Book4 2 2" xfId="15380"/>
    <cellStyle name="_Value Copy 11 30 05 gas 12 09 05 AURORA at 12 14 05_Book4 2 2_Sheet3" xfId="15381"/>
    <cellStyle name="_Value Copy 11 30 05 gas 12 09 05 AURORA at 12 14 05_Book4 2_Sheet3" xfId="15382"/>
    <cellStyle name="_Value Copy 11 30 05 gas 12 09 05 AURORA at 12 14 05_Book4 3" xfId="15383"/>
    <cellStyle name="_Value Copy 11 30 05 gas 12 09 05 AURORA at 12 14 05_Book4 3 2" xfId="15384"/>
    <cellStyle name="_Value Copy 11 30 05 gas 12 09 05 AURORA at 12 14 05_Book4 3 2_Sheet3" xfId="15385"/>
    <cellStyle name="_Value Copy 11 30 05 gas 12 09 05 AURORA at 12 14 05_Book4 3_Sheet3" xfId="15386"/>
    <cellStyle name="_Value Copy 11 30 05 gas 12 09 05 AURORA at 12 14 05_Book4 4" xfId="15387"/>
    <cellStyle name="_Value Copy 11 30 05 gas 12 09 05 AURORA at 12 14 05_Book4 4_Sheet3" xfId="15388"/>
    <cellStyle name="_Value Copy 11 30 05 gas 12 09 05 AURORA at 12 14 05_Book4_DEM-WP(C) ENERG10C--ctn Mid-C_042010 2010GRC" xfId="15389"/>
    <cellStyle name="_Value Copy 11 30 05 gas 12 09 05 AURORA at 12 14 05_Book4_DEM-WP(C) ENERG10C--ctn Mid-C_042010 2010GRC 2" xfId="15390"/>
    <cellStyle name="_Value Copy 11 30 05 gas 12 09 05 AURORA at 12 14 05_Book4_DEM-WP(C) ENERG10C--ctn Mid-C_042010 2010GRC 2_Sheet3" xfId="15391"/>
    <cellStyle name="_Value Copy 11 30 05 gas 12 09 05 AURORA at 12 14 05_Book4_DEM-WP(C) ENERG10C--ctn Mid-C_042010 2010GRC_Sheet3" xfId="15392"/>
    <cellStyle name="_Value Copy 11 30 05 gas 12 09 05 AURORA at 12 14 05_Book4_Sheet3" xfId="15393"/>
    <cellStyle name="_Value Copy 11 30 05 gas 12 09 05 AURORA at 12 14 05_Book9" xfId="15394"/>
    <cellStyle name="_Value Copy 11 30 05 gas 12 09 05 AURORA at 12 14 05_Book9 2" xfId="15395"/>
    <cellStyle name="_Value Copy 11 30 05 gas 12 09 05 AURORA at 12 14 05_Book9 2 2" xfId="15396"/>
    <cellStyle name="_Value Copy 11 30 05 gas 12 09 05 AURORA at 12 14 05_Book9 2 2_Sheet3" xfId="15397"/>
    <cellStyle name="_Value Copy 11 30 05 gas 12 09 05 AURORA at 12 14 05_Book9 2_Sheet3" xfId="15398"/>
    <cellStyle name="_Value Copy 11 30 05 gas 12 09 05 AURORA at 12 14 05_Book9 3" xfId="15399"/>
    <cellStyle name="_Value Copy 11 30 05 gas 12 09 05 AURORA at 12 14 05_Book9 3 2" xfId="15400"/>
    <cellStyle name="_Value Copy 11 30 05 gas 12 09 05 AURORA at 12 14 05_Book9 3 2_Sheet3" xfId="15401"/>
    <cellStyle name="_Value Copy 11 30 05 gas 12 09 05 AURORA at 12 14 05_Book9 3_Sheet3" xfId="15402"/>
    <cellStyle name="_Value Copy 11 30 05 gas 12 09 05 AURORA at 12 14 05_Book9 4" xfId="15403"/>
    <cellStyle name="_Value Copy 11 30 05 gas 12 09 05 AURORA at 12 14 05_Book9 4_Sheet3" xfId="15404"/>
    <cellStyle name="_Value Copy 11 30 05 gas 12 09 05 AURORA at 12 14 05_Book9_DEM-WP(C) ENERG10C--ctn Mid-C_042010 2010GRC" xfId="15405"/>
    <cellStyle name="_Value Copy 11 30 05 gas 12 09 05 AURORA at 12 14 05_Book9_DEM-WP(C) ENERG10C--ctn Mid-C_042010 2010GRC 2" xfId="15406"/>
    <cellStyle name="_Value Copy 11 30 05 gas 12 09 05 AURORA at 12 14 05_Book9_DEM-WP(C) ENERG10C--ctn Mid-C_042010 2010GRC 2_Sheet3" xfId="15407"/>
    <cellStyle name="_Value Copy 11 30 05 gas 12 09 05 AURORA at 12 14 05_Book9_DEM-WP(C) ENERG10C--ctn Mid-C_042010 2010GRC_Sheet3" xfId="15408"/>
    <cellStyle name="_Value Copy 11 30 05 gas 12 09 05 AURORA at 12 14 05_Book9_Sheet3" xfId="15409"/>
    <cellStyle name="_Value Copy 11 30 05 gas 12 09 05 AURORA at 12 14 05_Check the Interest Calculation" xfId="15410"/>
    <cellStyle name="_Value Copy 11 30 05 gas 12 09 05 AURORA at 12 14 05_Check the Interest Calculation 2" xfId="15411"/>
    <cellStyle name="_Value Copy 11 30 05 gas 12 09 05 AURORA at 12 14 05_Check the Interest Calculation 2_Sheet3" xfId="15412"/>
    <cellStyle name="_Value Copy 11 30 05 gas 12 09 05 AURORA at 12 14 05_Check the Interest Calculation_Scenario 1 REC vs PTC Offset" xfId="15413"/>
    <cellStyle name="_Value Copy 11 30 05 gas 12 09 05 AURORA at 12 14 05_Check the Interest Calculation_Scenario 1 REC vs PTC Offset 2" xfId="15414"/>
    <cellStyle name="_Value Copy 11 30 05 gas 12 09 05 AURORA at 12 14 05_Check the Interest Calculation_Scenario 1 REC vs PTC Offset 2_Sheet3" xfId="15415"/>
    <cellStyle name="_Value Copy 11 30 05 gas 12 09 05 AURORA at 12 14 05_Check the Interest Calculation_Scenario 1 REC vs PTC Offset_Sheet3" xfId="15416"/>
    <cellStyle name="_Value Copy 11 30 05 gas 12 09 05 AURORA at 12 14 05_Check the Interest Calculation_Scenario 3" xfId="15417"/>
    <cellStyle name="_Value Copy 11 30 05 gas 12 09 05 AURORA at 12 14 05_Check the Interest Calculation_Scenario 3 2" xfId="15418"/>
    <cellStyle name="_Value Copy 11 30 05 gas 12 09 05 AURORA at 12 14 05_Check the Interest Calculation_Scenario 3 2_Sheet3" xfId="15419"/>
    <cellStyle name="_Value Copy 11 30 05 gas 12 09 05 AURORA at 12 14 05_Check the Interest Calculation_Scenario 3_Sheet3" xfId="15420"/>
    <cellStyle name="_Value Copy 11 30 05 gas 12 09 05 AURORA at 12 14 05_Check the Interest Calculation_Sheet3" xfId="15421"/>
    <cellStyle name="_Value Copy 11 30 05 gas 12 09 05 AURORA at 12 14 05_Chelan PUD Power Costs (8-10)" xfId="15422"/>
    <cellStyle name="_Value Copy 11 30 05 gas 12 09 05 AURORA at 12 14 05_Chelan PUD Power Costs (8-10) 2" xfId="15423"/>
    <cellStyle name="_Value Copy 11 30 05 gas 12 09 05 AURORA at 12 14 05_Chelan PUD Power Costs (8-10) 2_Sheet3" xfId="15424"/>
    <cellStyle name="_Value Copy 11 30 05 gas 12 09 05 AURORA at 12 14 05_Chelan PUD Power Costs (8-10)_Sheet3" xfId="15425"/>
    <cellStyle name="_Value Copy 11 30 05 gas 12 09 05 AURORA at 12 14 05_DEM-WP(C) Chelan Power Costs" xfId="15426"/>
    <cellStyle name="_Value Copy 11 30 05 gas 12 09 05 AURORA at 12 14 05_DEM-WP(C) Chelan Power Costs 2" xfId="15427"/>
    <cellStyle name="_Value Copy 11 30 05 gas 12 09 05 AURORA at 12 14 05_DEM-WP(C) Chelan Power Costs 2_Sheet3" xfId="15428"/>
    <cellStyle name="_Value Copy 11 30 05 gas 12 09 05 AURORA at 12 14 05_DEM-WP(C) Chelan Power Costs_Sheet3" xfId="15429"/>
    <cellStyle name="_Value Copy 11 30 05 gas 12 09 05 AURORA at 12 14 05_DEM-WP(C) ENERG10C--ctn Mid-C_042010 2010GRC" xfId="15430"/>
    <cellStyle name="_Value Copy 11 30 05 gas 12 09 05 AURORA at 12 14 05_DEM-WP(C) ENERG10C--ctn Mid-C_042010 2010GRC 2" xfId="15431"/>
    <cellStyle name="_Value Copy 11 30 05 gas 12 09 05 AURORA at 12 14 05_DEM-WP(C) ENERG10C--ctn Mid-C_042010 2010GRC 2_Sheet3" xfId="15432"/>
    <cellStyle name="_Value Copy 11 30 05 gas 12 09 05 AURORA at 12 14 05_DEM-WP(C) ENERG10C--ctn Mid-C_042010 2010GRC_Sheet3" xfId="15433"/>
    <cellStyle name="_Value Copy 11 30 05 gas 12 09 05 AURORA at 12 14 05_DEM-WP(C) Gas Transport 2010GRC" xfId="15434"/>
    <cellStyle name="_Value Copy 11 30 05 gas 12 09 05 AURORA at 12 14 05_DEM-WP(C) Gas Transport 2010GRC 2" xfId="15435"/>
    <cellStyle name="_Value Copy 11 30 05 gas 12 09 05 AURORA at 12 14 05_DEM-WP(C) Gas Transport 2010GRC 2_Sheet3" xfId="15436"/>
    <cellStyle name="_Value Copy 11 30 05 gas 12 09 05 AURORA at 12 14 05_DEM-WP(C) Gas Transport 2010GRC_Sheet3" xfId="15437"/>
    <cellStyle name="_Value Copy 11 30 05 gas 12 09 05 AURORA at 12 14 05_Exh A-1 resulting from UE-112050 effective Jan 1 2012" xfId="15438"/>
    <cellStyle name="_Value Copy 11 30 05 gas 12 09 05 AURORA at 12 14 05_Exh A-1 resulting from UE-112050 effective Jan 1 2012 2" xfId="15439"/>
    <cellStyle name="_Value Copy 11 30 05 gas 12 09 05 AURORA at 12 14 05_Exh A-1 resulting from UE-112050 effective Jan 1 2012 2_Sheet3" xfId="15440"/>
    <cellStyle name="_Value Copy 11 30 05 gas 12 09 05 AURORA at 12 14 05_Exh A-1 resulting from UE-112050 effective Jan 1 2012_Sheet3" xfId="15441"/>
    <cellStyle name="_Value Copy 11 30 05 gas 12 09 05 AURORA at 12 14 05_Exhibit A-1 effective 4-1-11 fr S Free 12-11" xfId="15442"/>
    <cellStyle name="_Value Copy 11 30 05 gas 12 09 05 AURORA at 12 14 05_Exhibit A-1 effective 4-1-11 fr S Free 12-11 2" xfId="15443"/>
    <cellStyle name="_Value Copy 11 30 05 gas 12 09 05 AURORA at 12 14 05_Exhibit A-1 effective 4-1-11 fr S Free 12-11 2_Sheet3" xfId="15444"/>
    <cellStyle name="_Value Copy 11 30 05 gas 12 09 05 AURORA at 12 14 05_Exhibit A-1 effective 4-1-11 fr S Free 12-11_Sheet3" xfId="15445"/>
    <cellStyle name="_Value Copy 11 30 05 gas 12 09 05 AURORA at 12 14 05_Exhibit D fr R Gho 12-31-08" xfId="15446"/>
    <cellStyle name="_Value Copy 11 30 05 gas 12 09 05 AURORA at 12 14 05_Exhibit D fr R Gho 12-31-08 2" xfId="15447"/>
    <cellStyle name="_Value Copy 11 30 05 gas 12 09 05 AURORA at 12 14 05_Exhibit D fr R Gho 12-31-08 2 2" xfId="15448"/>
    <cellStyle name="_Value Copy 11 30 05 gas 12 09 05 AURORA at 12 14 05_Exhibit D fr R Gho 12-31-08 2 2_Sheet3" xfId="15449"/>
    <cellStyle name="_Value Copy 11 30 05 gas 12 09 05 AURORA at 12 14 05_Exhibit D fr R Gho 12-31-08 2_Sheet3" xfId="15450"/>
    <cellStyle name="_Value Copy 11 30 05 gas 12 09 05 AURORA at 12 14 05_Exhibit D fr R Gho 12-31-08 3" xfId="15451"/>
    <cellStyle name="_Value Copy 11 30 05 gas 12 09 05 AURORA at 12 14 05_Exhibit D fr R Gho 12-31-08 3 2" xfId="15452"/>
    <cellStyle name="_Value Copy 11 30 05 gas 12 09 05 AURORA at 12 14 05_Exhibit D fr R Gho 12-31-08 3 2_Sheet3" xfId="15453"/>
    <cellStyle name="_Value Copy 11 30 05 gas 12 09 05 AURORA at 12 14 05_Exhibit D fr R Gho 12-31-08 3_Sheet3" xfId="15454"/>
    <cellStyle name="_Value Copy 11 30 05 gas 12 09 05 AURORA at 12 14 05_Exhibit D fr R Gho 12-31-08 4" xfId="15455"/>
    <cellStyle name="_Value Copy 11 30 05 gas 12 09 05 AURORA at 12 14 05_Exhibit D fr R Gho 12-31-08 4_Sheet3" xfId="15456"/>
    <cellStyle name="_Value Copy 11 30 05 gas 12 09 05 AURORA at 12 14 05_Exhibit D fr R Gho 12-31-08 v2" xfId="15457"/>
    <cellStyle name="_Value Copy 11 30 05 gas 12 09 05 AURORA at 12 14 05_Exhibit D fr R Gho 12-31-08 v2 2" xfId="15458"/>
    <cellStyle name="_Value Copy 11 30 05 gas 12 09 05 AURORA at 12 14 05_Exhibit D fr R Gho 12-31-08 v2 2 2" xfId="15459"/>
    <cellStyle name="_Value Copy 11 30 05 gas 12 09 05 AURORA at 12 14 05_Exhibit D fr R Gho 12-31-08 v2 2 2_Sheet3" xfId="15460"/>
    <cellStyle name="_Value Copy 11 30 05 gas 12 09 05 AURORA at 12 14 05_Exhibit D fr R Gho 12-31-08 v2 2_Sheet3" xfId="15461"/>
    <cellStyle name="_Value Copy 11 30 05 gas 12 09 05 AURORA at 12 14 05_Exhibit D fr R Gho 12-31-08 v2 3" xfId="15462"/>
    <cellStyle name="_Value Copy 11 30 05 gas 12 09 05 AURORA at 12 14 05_Exhibit D fr R Gho 12-31-08 v2 3 2" xfId="15463"/>
    <cellStyle name="_Value Copy 11 30 05 gas 12 09 05 AURORA at 12 14 05_Exhibit D fr R Gho 12-31-08 v2 3 2_Sheet3" xfId="15464"/>
    <cellStyle name="_Value Copy 11 30 05 gas 12 09 05 AURORA at 12 14 05_Exhibit D fr R Gho 12-31-08 v2 3_Sheet3" xfId="15465"/>
    <cellStyle name="_Value Copy 11 30 05 gas 12 09 05 AURORA at 12 14 05_Exhibit D fr R Gho 12-31-08 v2 4" xfId="15466"/>
    <cellStyle name="_Value Copy 11 30 05 gas 12 09 05 AURORA at 12 14 05_Exhibit D fr R Gho 12-31-08 v2 4_Sheet3" xfId="15467"/>
    <cellStyle name="_Value Copy 11 30 05 gas 12 09 05 AURORA at 12 14 05_Exhibit D fr R Gho 12-31-08 v2_DEM-WP(C) ENERG10C--ctn Mid-C_042010 2010GRC" xfId="15468"/>
    <cellStyle name="_Value Copy 11 30 05 gas 12 09 05 AURORA at 12 14 05_Exhibit D fr R Gho 12-31-08 v2_DEM-WP(C) ENERG10C--ctn Mid-C_042010 2010GRC 2" xfId="15469"/>
    <cellStyle name="_Value Copy 11 30 05 gas 12 09 05 AURORA at 12 14 05_Exhibit D fr R Gho 12-31-08 v2_DEM-WP(C) ENERG10C--ctn Mid-C_042010 2010GRC 2_Sheet3" xfId="15470"/>
    <cellStyle name="_Value Copy 11 30 05 gas 12 09 05 AURORA at 12 14 05_Exhibit D fr R Gho 12-31-08 v2_DEM-WP(C) ENERG10C--ctn Mid-C_042010 2010GRC_Sheet3" xfId="15471"/>
    <cellStyle name="_Value Copy 11 30 05 gas 12 09 05 AURORA at 12 14 05_Exhibit D fr R Gho 12-31-08 v2_NIM Summary" xfId="15472"/>
    <cellStyle name="_Value Copy 11 30 05 gas 12 09 05 AURORA at 12 14 05_Exhibit D fr R Gho 12-31-08 v2_NIM Summary 2" xfId="15473"/>
    <cellStyle name="_Value Copy 11 30 05 gas 12 09 05 AURORA at 12 14 05_Exhibit D fr R Gho 12-31-08 v2_NIM Summary 2 2" xfId="15474"/>
    <cellStyle name="_Value Copy 11 30 05 gas 12 09 05 AURORA at 12 14 05_Exhibit D fr R Gho 12-31-08 v2_NIM Summary 2 2_Sheet3" xfId="15475"/>
    <cellStyle name="_Value Copy 11 30 05 gas 12 09 05 AURORA at 12 14 05_Exhibit D fr R Gho 12-31-08 v2_NIM Summary 2_Sheet3" xfId="15476"/>
    <cellStyle name="_Value Copy 11 30 05 gas 12 09 05 AURORA at 12 14 05_Exhibit D fr R Gho 12-31-08 v2_NIM Summary 3" xfId="15477"/>
    <cellStyle name="_Value Copy 11 30 05 gas 12 09 05 AURORA at 12 14 05_Exhibit D fr R Gho 12-31-08 v2_NIM Summary 3 2" xfId="15478"/>
    <cellStyle name="_Value Copy 11 30 05 gas 12 09 05 AURORA at 12 14 05_Exhibit D fr R Gho 12-31-08 v2_NIM Summary 3 2_Sheet3" xfId="15479"/>
    <cellStyle name="_Value Copy 11 30 05 gas 12 09 05 AURORA at 12 14 05_Exhibit D fr R Gho 12-31-08 v2_NIM Summary 3_Sheet3" xfId="15480"/>
    <cellStyle name="_Value Copy 11 30 05 gas 12 09 05 AURORA at 12 14 05_Exhibit D fr R Gho 12-31-08 v2_NIM Summary 4" xfId="15481"/>
    <cellStyle name="_Value Copy 11 30 05 gas 12 09 05 AURORA at 12 14 05_Exhibit D fr R Gho 12-31-08 v2_NIM Summary 4_Sheet3" xfId="15482"/>
    <cellStyle name="_Value Copy 11 30 05 gas 12 09 05 AURORA at 12 14 05_Exhibit D fr R Gho 12-31-08 v2_NIM Summary_DEM-WP(C) ENERG10C--ctn Mid-C_042010 2010GRC" xfId="15483"/>
    <cellStyle name="_Value Copy 11 30 05 gas 12 09 05 AURORA at 12 14 05_Exhibit D fr R Gho 12-31-08 v2_NIM Summary_DEM-WP(C) ENERG10C--ctn Mid-C_042010 2010GRC 2" xfId="15484"/>
    <cellStyle name="_Value Copy 11 30 05 gas 12 09 05 AURORA at 12 14 05_Exhibit D fr R Gho 12-31-08 v2_NIM Summary_DEM-WP(C) ENERG10C--ctn Mid-C_042010 2010GRC 2_Sheet3" xfId="15485"/>
    <cellStyle name="_Value Copy 11 30 05 gas 12 09 05 AURORA at 12 14 05_Exhibit D fr R Gho 12-31-08 v2_NIM Summary_DEM-WP(C) ENERG10C--ctn Mid-C_042010 2010GRC_Sheet3" xfId="15486"/>
    <cellStyle name="_Value Copy 11 30 05 gas 12 09 05 AURORA at 12 14 05_Exhibit D fr R Gho 12-31-08 v2_NIM Summary_Sheet3" xfId="15487"/>
    <cellStyle name="_Value Copy 11 30 05 gas 12 09 05 AURORA at 12 14 05_Exhibit D fr R Gho 12-31-08 v2_Sheet3" xfId="15488"/>
    <cellStyle name="_Value Copy 11 30 05 gas 12 09 05 AURORA at 12 14 05_Exhibit D fr R Gho 12-31-08_DEM-WP(C) ENERG10C--ctn Mid-C_042010 2010GRC" xfId="15489"/>
    <cellStyle name="_Value Copy 11 30 05 gas 12 09 05 AURORA at 12 14 05_Exhibit D fr R Gho 12-31-08_DEM-WP(C) ENERG10C--ctn Mid-C_042010 2010GRC 2" xfId="15490"/>
    <cellStyle name="_Value Copy 11 30 05 gas 12 09 05 AURORA at 12 14 05_Exhibit D fr R Gho 12-31-08_DEM-WP(C) ENERG10C--ctn Mid-C_042010 2010GRC 2_Sheet3" xfId="15491"/>
    <cellStyle name="_Value Copy 11 30 05 gas 12 09 05 AURORA at 12 14 05_Exhibit D fr R Gho 12-31-08_DEM-WP(C) ENERG10C--ctn Mid-C_042010 2010GRC_Sheet3" xfId="15492"/>
    <cellStyle name="_Value Copy 11 30 05 gas 12 09 05 AURORA at 12 14 05_Exhibit D fr R Gho 12-31-08_NIM Summary" xfId="15493"/>
    <cellStyle name="_Value Copy 11 30 05 gas 12 09 05 AURORA at 12 14 05_Exhibit D fr R Gho 12-31-08_NIM Summary 2" xfId="15494"/>
    <cellStyle name="_Value Copy 11 30 05 gas 12 09 05 AURORA at 12 14 05_Exhibit D fr R Gho 12-31-08_NIM Summary 2 2" xfId="15495"/>
    <cellStyle name="_Value Copy 11 30 05 gas 12 09 05 AURORA at 12 14 05_Exhibit D fr R Gho 12-31-08_NIM Summary 2 2_Sheet3" xfId="15496"/>
    <cellStyle name="_Value Copy 11 30 05 gas 12 09 05 AURORA at 12 14 05_Exhibit D fr R Gho 12-31-08_NIM Summary 2_Sheet3" xfId="15497"/>
    <cellStyle name="_Value Copy 11 30 05 gas 12 09 05 AURORA at 12 14 05_Exhibit D fr R Gho 12-31-08_NIM Summary 3" xfId="15498"/>
    <cellStyle name="_Value Copy 11 30 05 gas 12 09 05 AURORA at 12 14 05_Exhibit D fr R Gho 12-31-08_NIM Summary 3 2" xfId="15499"/>
    <cellStyle name="_Value Copy 11 30 05 gas 12 09 05 AURORA at 12 14 05_Exhibit D fr R Gho 12-31-08_NIM Summary 3 2_Sheet3" xfId="15500"/>
    <cellStyle name="_Value Copy 11 30 05 gas 12 09 05 AURORA at 12 14 05_Exhibit D fr R Gho 12-31-08_NIM Summary 3_Sheet3" xfId="15501"/>
    <cellStyle name="_Value Copy 11 30 05 gas 12 09 05 AURORA at 12 14 05_Exhibit D fr R Gho 12-31-08_NIM Summary 4" xfId="15502"/>
    <cellStyle name="_Value Copy 11 30 05 gas 12 09 05 AURORA at 12 14 05_Exhibit D fr R Gho 12-31-08_NIM Summary 4_Sheet3" xfId="15503"/>
    <cellStyle name="_Value Copy 11 30 05 gas 12 09 05 AURORA at 12 14 05_Exhibit D fr R Gho 12-31-08_NIM Summary_DEM-WP(C) ENERG10C--ctn Mid-C_042010 2010GRC" xfId="15504"/>
    <cellStyle name="_Value Copy 11 30 05 gas 12 09 05 AURORA at 12 14 05_Exhibit D fr R Gho 12-31-08_NIM Summary_DEM-WP(C) ENERG10C--ctn Mid-C_042010 2010GRC 2" xfId="15505"/>
    <cellStyle name="_Value Copy 11 30 05 gas 12 09 05 AURORA at 12 14 05_Exhibit D fr R Gho 12-31-08_NIM Summary_DEM-WP(C) ENERG10C--ctn Mid-C_042010 2010GRC 2_Sheet3" xfId="15506"/>
    <cellStyle name="_Value Copy 11 30 05 gas 12 09 05 AURORA at 12 14 05_Exhibit D fr R Gho 12-31-08_NIM Summary_DEM-WP(C) ENERG10C--ctn Mid-C_042010 2010GRC_Sheet3" xfId="15507"/>
    <cellStyle name="_Value Copy 11 30 05 gas 12 09 05 AURORA at 12 14 05_Exhibit D fr R Gho 12-31-08_NIM Summary_Sheet3" xfId="15508"/>
    <cellStyle name="_Value Copy 11 30 05 gas 12 09 05 AURORA at 12 14 05_Exhibit D fr R Gho 12-31-08_Sheet3" xfId="15509"/>
    <cellStyle name="_Value Copy 11 30 05 gas 12 09 05 AURORA at 12 14 05_Hopkins Ridge Prepaid Tran - Interest Earned RY 12ME Feb  '11" xfId="15510"/>
    <cellStyle name="_Value Copy 11 30 05 gas 12 09 05 AURORA at 12 14 05_Hopkins Ridge Prepaid Tran - Interest Earned RY 12ME Feb  '11 2" xfId="15511"/>
    <cellStyle name="_Value Copy 11 30 05 gas 12 09 05 AURORA at 12 14 05_Hopkins Ridge Prepaid Tran - Interest Earned RY 12ME Feb  '11 2 2" xfId="15512"/>
    <cellStyle name="_Value Copy 11 30 05 gas 12 09 05 AURORA at 12 14 05_Hopkins Ridge Prepaid Tran - Interest Earned RY 12ME Feb  '11 2 2_Sheet3" xfId="15513"/>
    <cellStyle name="_Value Copy 11 30 05 gas 12 09 05 AURORA at 12 14 05_Hopkins Ridge Prepaid Tran - Interest Earned RY 12ME Feb  '11 2_Sheet3" xfId="15514"/>
    <cellStyle name="_Value Copy 11 30 05 gas 12 09 05 AURORA at 12 14 05_Hopkins Ridge Prepaid Tran - Interest Earned RY 12ME Feb  '11 3" xfId="15515"/>
    <cellStyle name="_Value Copy 11 30 05 gas 12 09 05 AURORA at 12 14 05_Hopkins Ridge Prepaid Tran - Interest Earned RY 12ME Feb  '11 3 2" xfId="15516"/>
    <cellStyle name="_Value Copy 11 30 05 gas 12 09 05 AURORA at 12 14 05_Hopkins Ridge Prepaid Tran - Interest Earned RY 12ME Feb  '11 3 2_Sheet3" xfId="15517"/>
    <cellStyle name="_Value Copy 11 30 05 gas 12 09 05 AURORA at 12 14 05_Hopkins Ridge Prepaid Tran - Interest Earned RY 12ME Feb  '11 3_Sheet3" xfId="15518"/>
    <cellStyle name="_Value Copy 11 30 05 gas 12 09 05 AURORA at 12 14 05_Hopkins Ridge Prepaid Tran - Interest Earned RY 12ME Feb  '11 4" xfId="15519"/>
    <cellStyle name="_Value Copy 11 30 05 gas 12 09 05 AURORA at 12 14 05_Hopkins Ridge Prepaid Tran - Interest Earned RY 12ME Feb  '11 4_Sheet3" xfId="15520"/>
    <cellStyle name="_Value Copy 11 30 05 gas 12 09 05 AURORA at 12 14 05_Hopkins Ridge Prepaid Tran - Interest Earned RY 12ME Feb  '11_DEM-WP(C) ENERG10C--ctn Mid-C_042010 2010GRC" xfId="15521"/>
    <cellStyle name="_Value Copy 11 30 05 gas 12 09 05 AURORA at 12 14 05_Hopkins Ridge Prepaid Tran - Interest Earned RY 12ME Feb  '11_DEM-WP(C) ENERG10C--ctn Mid-C_042010 2010GRC 2" xfId="15522"/>
    <cellStyle name="_Value Copy 11 30 05 gas 12 09 05 AURORA at 12 14 05_Hopkins Ridge Prepaid Tran - Interest Earned RY 12ME Feb  '11_DEM-WP(C) ENERG10C--ctn Mid-C_042010 2010GRC 2_Sheet3" xfId="15523"/>
    <cellStyle name="_Value Copy 11 30 05 gas 12 09 05 AURORA at 12 14 05_Hopkins Ridge Prepaid Tran - Interest Earned RY 12ME Feb  '11_DEM-WP(C) ENERG10C--ctn Mid-C_042010 2010GRC_Sheet3" xfId="15524"/>
    <cellStyle name="_Value Copy 11 30 05 gas 12 09 05 AURORA at 12 14 05_Hopkins Ridge Prepaid Tran - Interest Earned RY 12ME Feb  '11_NIM Summary" xfId="15525"/>
    <cellStyle name="_Value Copy 11 30 05 gas 12 09 05 AURORA at 12 14 05_Hopkins Ridge Prepaid Tran - Interest Earned RY 12ME Feb  '11_NIM Summary 2" xfId="15526"/>
    <cellStyle name="_Value Copy 11 30 05 gas 12 09 05 AURORA at 12 14 05_Hopkins Ridge Prepaid Tran - Interest Earned RY 12ME Feb  '11_NIM Summary 2 2" xfId="15527"/>
    <cellStyle name="_Value Copy 11 30 05 gas 12 09 05 AURORA at 12 14 05_Hopkins Ridge Prepaid Tran - Interest Earned RY 12ME Feb  '11_NIM Summary 2 2_Sheet3" xfId="15528"/>
    <cellStyle name="_Value Copy 11 30 05 gas 12 09 05 AURORA at 12 14 05_Hopkins Ridge Prepaid Tran - Interest Earned RY 12ME Feb  '11_NIM Summary 2_Sheet3" xfId="15529"/>
    <cellStyle name="_Value Copy 11 30 05 gas 12 09 05 AURORA at 12 14 05_Hopkins Ridge Prepaid Tran - Interest Earned RY 12ME Feb  '11_NIM Summary 3" xfId="15530"/>
    <cellStyle name="_Value Copy 11 30 05 gas 12 09 05 AURORA at 12 14 05_Hopkins Ridge Prepaid Tran - Interest Earned RY 12ME Feb  '11_NIM Summary 3 2" xfId="15531"/>
    <cellStyle name="_Value Copy 11 30 05 gas 12 09 05 AURORA at 12 14 05_Hopkins Ridge Prepaid Tran - Interest Earned RY 12ME Feb  '11_NIM Summary 3 2_Sheet3" xfId="15532"/>
    <cellStyle name="_Value Copy 11 30 05 gas 12 09 05 AURORA at 12 14 05_Hopkins Ridge Prepaid Tran - Interest Earned RY 12ME Feb  '11_NIM Summary 3_Sheet3" xfId="15533"/>
    <cellStyle name="_Value Copy 11 30 05 gas 12 09 05 AURORA at 12 14 05_Hopkins Ridge Prepaid Tran - Interest Earned RY 12ME Feb  '11_NIM Summary 4" xfId="15534"/>
    <cellStyle name="_Value Copy 11 30 05 gas 12 09 05 AURORA at 12 14 05_Hopkins Ridge Prepaid Tran - Interest Earned RY 12ME Feb  '11_NIM Summary 4_Sheet3" xfId="15535"/>
    <cellStyle name="_Value Copy 11 30 05 gas 12 09 05 AURORA at 12 14 05_Hopkins Ridge Prepaid Tran - Interest Earned RY 12ME Feb  '11_NIM Summary_DEM-WP(C) ENERG10C--ctn Mid-C_042010 2010GRC" xfId="15536"/>
    <cellStyle name="_Value Copy 11 30 05 gas 12 09 05 AURORA at 12 14 05_Hopkins Ridge Prepaid Tran - Interest Earned RY 12ME Feb  '11_NIM Summary_DEM-WP(C) ENERG10C--ctn Mid-C_042010 2010GRC 2" xfId="15537"/>
    <cellStyle name="_Value Copy 11 30 05 gas 12 09 05 AURORA at 12 14 05_Hopkins Ridge Prepaid Tran - Interest Earned RY 12ME Feb  '11_NIM Summary_DEM-WP(C) ENERG10C--ctn Mid-C_042010 2010GRC 2_Sheet3" xfId="15538"/>
    <cellStyle name="_Value Copy 11 30 05 gas 12 09 05 AURORA at 12 14 05_Hopkins Ridge Prepaid Tran - Interest Earned RY 12ME Feb  '11_NIM Summary_DEM-WP(C) ENERG10C--ctn Mid-C_042010 2010GRC_Sheet3" xfId="15539"/>
    <cellStyle name="_Value Copy 11 30 05 gas 12 09 05 AURORA at 12 14 05_Hopkins Ridge Prepaid Tran - Interest Earned RY 12ME Feb  '11_NIM Summary_Sheet3" xfId="15540"/>
    <cellStyle name="_Value Copy 11 30 05 gas 12 09 05 AURORA at 12 14 05_Hopkins Ridge Prepaid Tran - Interest Earned RY 12ME Feb  '11_Sheet3" xfId="15541"/>
    <cellStyle name="_Value Copy 11 30 05 gas 12 09 05 AURORA at 12 14 05_Hopkins Ridge Prepaid Tran - Interest Earned RY 12ME Feb  '11_Transmission Workbook for May BOD" xfId="15542"/>
    <cellStyle name="_Value Copy 11 30 05 gas 12 09 05 AURORA at 12 14 05_Hopkins Ridge Prepaid Tran - Interest Earned RY 12ME Feb  '11_Transmission Workbook for May BOD 2" xfId="15543"/>
    <cellStyle name="_Value Copy 11 30 05 gas 12 09 05 AURORA at 12 14 05_Hopkins Ridge Prepaid Tran - Interest Earned RY 12ME Feb  '11_Transmission Workbook for May BOD 2 2" xfId="15544"/>
    <cellStyle name="_Value Copy 11 30 05 gas 12 09 05 AURORA at 12 14 05_Hopkins Ridge Prepaid Tran - Interest Earned RY 12ME Feb  '11_Transmission Workbook for May BOD 2 2_Sheet3" xfId="15545"/>
    <cellStyle name="_Value Copy 11 30 05 gas 12 09 05 AURORA at 12 14 05_Hopkins Ridge Prepaid Tran - Interest Earned RY 12ME Feb  '11_Transmission Workbook for May BOD 2_Sheet3" xfId="15546"/>
    <cellStyle name="_Value Copy 11 30 05 gas 12 09 05 AURORA at 12 14 05_Hopkins Ridge Prepaid Tran - Interest Earned RY 12ME Feb  '11_Transmission Workbook for May BOD 3" xfId="15547"/>
    <cellStyle name="_Value Copy 11 30 05 gas 12 09 05 AURORA at 12 14 05_Hopkins Ridge Prepaid Tran - Interest Earned RY 12ME Feb  '11_Transmission Workbook for May BOD 3 2" xfId="15548"/>
    <cellStyle name="_Value Copy 11 30 05 gas 12 09 05 AURORA at 12 14 05_Hopkins Ridge Prepaid Tran - Interest Earned RY 12ME Feb  '11_Transmission Workbook for May BOD 3 2_Sheet3" xfId="15549"/>
    <cellStyle name="_Value Copy 11 30 05 gas 12 09 05 AURORA at 12 14 05_Hopkins Ridge Prepaid Tran - Interest Earned RY 12ME Feb  '11_Transmission Workbook for May BOD 3_Sheet3" xfId="15550"/>
    <cellStyle name="_Value Copy 11 30 05 gas 12 09 05 AURORA at 12 14 05_Hopkins Ridge Prepaid Tran - Interest Earned RY 12ME Feb  '11_Transmission Workbook for May BOD 4" xfId="15551"/>
    <cellStyle name="_Value Copy 11 30 05 gas 12 09 05 AURORA at 12 14 05_Hopkins Ridge Prepaid Tran - Interest Earned RY 12ME Feb  '11_Transmission Workbook for May BOD 4_Sheet3" xfId="15552"/>
    <cellStyle name="_Value Copy 11 30 05 gas 12 09 05 AURORA at 12 14 05_Hopkins Ridge Prepaid Tran - Interest Earned RY 12ME Feb  '11_Transmission Workbook for May BOD_DEM-WP(C) ENERG10C--ctn Mid-C_042010 2010GRC" xfId="15553"/>
    <cellStyle name="_Value Copy 11 30 05 gas 12 09 05 AURORA at 12 14 05_Hopkins Ridge Prepaid Tran - Interest Earned RY 12ME Feb  '11_Transmission Workbook for May BOD_DEM-WP(C) ENERG10C--ctn Mid-C_042010 2010GRC 2" xfId="15554"/>
    <cellStyle name="_Value Copy 11 30 05 gas 12 09 05 AURORA at 12 14 05_Hopkins Ridge Prepaid Tran - Interest Earned RY 12ME Feb  '11_Transmission Workbook for May BOD_DEM-WP(C) ENERG10C--ctn Mid-C_042010 2010GRC 2_Sheet3" xfId="15555"/>
    <cellStyle name="_Value Copy 11 30 05 gas 12 09 05 AURORA at 12 14 05_Hopkins Ridge Prepaid Tran - Interest Earned RY 12ME Feb  '11_Transmission Workbook for May BOD_DEM-WP(C) ENERG10C--ctn Mid-C_042010 2010GRC_Sheet3" xfId="15556"/>
    <cellStyle name="_Value Copy 11 30 05 gas 12 09 05 AURORA at 12 14 05_Hopkins Ridge Prepaid Tran - Interest Earned RY 12ME Feb  '11_Transmission Workbook for May BOD_Sheet3" xfId="15557"/>
    <cellStyle name="_Value Copy 11 30 05 gas 12 09 05 AURORA at 12 14 05_Mint Farm Generation BPA" xfId="15558"/>
    <cellStyle name="_Value Copy 11 30 05 gas 12 09 05 AURORA at 12 14 05_Mint Farm Generation BPA_Sheet3" xfId="15559"/>
    <cellStyle name="_Value Copy 11 30 05 gas 12 09 05 AURORA at 12 14 05_NIM Summary" xfId="15560"/>
    <cellStyle name="_Value Copy 11 30 05 gas 12 09 05 AURORA at 12 14 05_NIM Summary 09GRC" xfId="15561"/>
    <cellStyle name="_Value Copy 11 30 05 gas 12 09 05 AURORA at 12 14 05_NIM Summary 09GRC 2" xfId="15562"/>
    <cellStyle name="_Value Copy 11 30 05 gas 12 09 05 AURORA at 12 14 05_NIM Summary 09GRC 2 2" xfId="15563"/>
    <cellStyle name="_Value Copy 11 30 05 gas 12 09 05 AURORA at 12 14 05_NIM Summary 09GRC 2 2_Sheet3" xfId="15564"/>
    <cellStyle name="_Value Copy 11 30 05 gas 12 09 05 AURORA at 12 14 05_NIM Summary 09GRC 2_Sheet3" xfId="15565"/>
    <cellStyle name="_Value Copy 11 30 05 gas 12 09 05 AURORA at 12 14 05_NIM Summary 09GRC 3" xfId="15566"/>
    <cellStyle name="_Value Copy 11 30 05 gas 12 09 05 AURORA at 12 14 05_NIM Summary 09GRC 3 2" xfId="15567"/>
    <cellStyle name="_Value Copy 11 30 05 gas 12 09 05 AURORA at 12 14 05_NIM Summary 09GRC 3 2_Sheet3" xfId="15568"/>
    <cellStyle name="_Value Copy 11 30 05 gas 12 09 05 AURORA at 12 14 05_NIM Summary 09GRC 3_Sheet3" xfId="15569"/>
    <cellStyle name="_Value Copy 11 30 05 gas 12 09 05 AURORA at 12 14 05_NIM Summary 09GRC 4" xfId="15570"/>
    <cellStyle name="_Value Copy 11 30 05 gas 12 09 05 AURORA at 12 14 05_NIM Summary 09GRC 4_Sheet3" xfId="15571"/>
    <cellStyle name="_Value Copy 11 30 05 gas 12 09 05 AURORA at 12 14 05_NIM Summary 09GRC_DEM-WP(C) ENERG10C--ctn Mid-C_042010 2010GRC" xfId="15572"/>
    <cellStyle name="_Value Copy 11 30 05 gas 12 09 05 AURORA at 12 14 05_NIM Summary 09GRC_DEM-WP(C) ENERG10C--ctn Mid-C_042010 2010GRC 2" xfId="15573"/>
    <cellStyle name="_Value Copy 11 30 05 gas 12 09 05 AURORA at 12 14 05_NIM Summary 09GRC_DEM-WP(C) ENERG10C--ctn Mid-C_042010 2010GRC 2_Sheet3" xfId="15574"/>
    <cellStyle name="_Value Copy 11 30 05 gas 12 09 05 AURORA at 12 14 05_NIM Summary 09GRC_DEM-WP(C) ENERG10C--ctn Mid-C_042010 2010GRC_Sheet3" xfId="15575"/>
    <cellStyle name="_Value Copy 11 30 05 gas 12 09 05 AURORA at 12 14 05_NIM Summary 09GRC_Sheet3" xfId="15576"/>
    <cellStyle name="_Value Copy 11 30 05 gas 12 09 05 AURORA at 12 14 05_NIM Summary 10" xfId="15577"/>
    <cellStyle name="_Value Copy 11 30 05 gas 12 09 05 AURORA at 12 14 05_NIM Summary 10 2" xfId="15578"/>
    <cellStyle name="_Value Copy 11 30 05 gas 12 09 05 AURORA at 12 14 05_NIM Summary 10 2_Sheet3" xfId="15579"/>
    <cellStyle name="_Value Copy 11 30 05 gas 12 09 05 AURORA at 12 14 05_NIM Summary 10_Sheet3" xfId="15580"/>
    <cellStyle name="_Value Copy 11 30 05 gas 12 09 05 AURORA at 12 14 05_NIM Summary 11" xfId="15581"/>
    <cellStyle name="_Value Copy 11 30 05 gas 12 09 05 AURORA at 12 14 05_NIM Summary 11 2" xfId="15582"/>
    <cellStyle name="_Value Copy 11 30 05 gas 12 09 05 AURORA at 12 14 05_NIM Summary 11 2_Sheet3" xfId="15583"/>
    <cellStyle name="_Value Copy 11 30 05 gas 12 09 05 AURORA at 12 14 05_NIM Summary 11_Sheet3" xfId="15584"/>
    <cellStyle name="_Value Copy 11 30 05 gas 12 09 05 AURORA at 12 14 05_NIM Summary 12" xfId="15585"/>
    <cellStyle name="_Value Copy 11 30 05 gas 12 09 05 AURORA at 12 14 05_NIM Summary 12 2" xfId="15586"/>
    <cellStyle name="_Value Copy 11 30 05 gas 12 09 05 AURORA at 12 14 05_NIM Summary 12 2_Sheet3" xfId="15587"/>
    <cellStyle name="_Value Copy 11 30 05 gas 12 09 05 AURORA at 12 14 05_NIM Summary 12_Sheet3" xfId="15588"/>
    <cellStyle name="_Value Copy 11 30 05 gas 12 09 05 AURORA at 12 14 05_NIM Summary 13" xfId="15589"/>
    <cellStyle name="_Value Copy 11 30 05 gas 12 09 05 AURORA at 12 14 05_NIM Summary 13 2" xfId="15590"/>
    <cellStyle name="_Value Copy 11 30 05 gas 12 09 05 AURORA at 12 14 05_NIM Summary 13 2_Sheet3" xfId="15591"/>
    <cellStyle name="_Value Copy 11 30 05 gas 12 09 05 AURORA at 12 14 05_NIM Summary 13_Sheet3" xfId="15592"/>
    <cellStyle name="_Value Copy 11 30 05 gas 12 09 05 AURORA at 12 14 05_NIM Summary 14" xfId="15593"/>
    <cellStyle name="_Value Copy 11 30 05 gas 12 09 05 AURORA at 12 14 05_NIM Summary 14 2" xfId="15594"/>
    <cellStyle name="_Value Copy 11 30 05 gas 12 09 05 AURORA at 12 14 05_NIM Summary 14 2_Sheet3" xfId="15595"/>
    <cellStyle name="_Value Copy 11 30 05 gas 12 09 05 AURORA at 12 14 05_NIM Summary 14_Sheet3" xfId="15596"/>
    <cellStyle name="_Value Copy 11 30 05 gas 12 09 05 AURORA at 12 14 05_NIM Summary 15" xfId="15597"/>
    <cellStyle name="_Value Copy 11 30 05 gas 12 09 05 AURORA at 12 14 05_NIM Summary 15 2" xfId="15598"/>
    <cellStyle name="_Value Copy 11 30 05 gas 12 09 05 AURORA at 12 14 05_NIM Summary 15 2_Sheet3" xfId="15599"/>
    <cellStyle name="_Value Copy 11 30 05 gas 12 09 05 AURORA at 12 14 05_NIM Summary 15_Sheet3" xfId="15600"/>
    <cellStyle name="_Value Copy 11 30 05 gas 12 09 05 AURORA at 12 14 05_NIM Summary 16" xfId="15601"/>
    <cellStyle name="_Value Copy 11 30 05 gas 12 09 05 AURORA at 12 14 05_NIM Summary 16 2" xfId="15602"/>
    <cellStyle name="_Value Copy 11 30 05 gas 12 09 05 AURORA at 12 14 05_NIM Summary 16 2_Sheet3" xfId="15603"/>
    <cellStyle name="_Value Copy 11 30 05 gas 12 09 05 AURORA at 12 14 05_NIM Summary 16_Sheet3" xfId="15604"/>
    <cellStyle name="_Value Copy 11 30 05 gas 12 09 05 AURORA at 12 14 05_NIM Summary 17" xfId="15605"/>
    <cellStyle name="_Value Copy 11 30 05 gas 12 09 05 AURORA at 12 14 05_NIM Summary 17 2" xfId="15606"/>
    <cellStyle name="_Value Copy 11 30 05 gas 12 09 05 AURORA at 12 14 05_NIM Summary 17 2_Sheet3" xfId="15607"/>
    <cellStyle name="_Value Copy 11 30 05 gas 12 09 05 AURORA at 12 14 05_NIM Summary 17_Sheet3" xfId="15608"/>
    <cellStyle name="_Value Copy 11 30 05 gas 12 09 05 AURORA at 12 14 05_NIM Summary 18" xfId="15609"/>
    <cellStyle name="_Value Copy 11 30 05 gas 12 09 05 AURORA at 12 14 05_NIM Summary 18 2" xfId="15610"/>
    <cellStyle name="_Value Copy 11 30 05 gas 12 09 05 AURORA at 12 14 05_NIM Summary 18 2_Sheet3" xfId="15611"/>
    <cellStyle name="_Value Copy 11 30 05 gas 12 09 05 AURORA at 12 14 05_NIM Summary 18_Sheet3" xfId="15612"/>
    <cellStyle name="_Value Copy 11 30 05 gas 12 09 05 AURORA at 12 14 05_NIM Summary 19" xfId="15613"/>
    <cellStyle name="_Value Copy 11 30 05 gas 12 09 05 AURORA at 12 14 05_NIM Summary 19 2" xfId="15614"/>
    <cellStyle name="_Value Copy 11 30 05 gas 12 09 05 AURORA at 12 14 05_NIM Summary 19 2_Sheet3" xfId="15615"/>
    <cellStyle name="_Value Copy 11 30 05 gas 12 09 05 AURORA at 12 14 05_NIM Summary 19_Sheet3" xfId="15616"/>
    <cellStyle name="_Value Copy 11 30 05 gas 12 09 05 AURORA at 12 14 05_NIM Summary 2" xfId="15617"/>
    <cellStyle name="_Value Copy 11 30 05 gas 12 09 05 AURORA at 12 14 05_NIM Summary 2 2" xfId="15618"/>
    <cellStyle name="_Value Copy 11 30 05 gas 12 09 05 AURORA at 12 14 05_NIM Summary 2 2_Sheet3" xfId="15619"/>
    <cellStyle name="_Value Copy 11 30 05 gas 12 09 05 AURORA at 12 14 05_NIM Summary 2_Sheet3" xfId="15620"/>
    <cellStyle name="_Value Copy 11 30 05 gas 12 09 05 AURORA at 12 14 05_NIM Summary 20" xfId="15621"/>
    <cellStyle name="_Value Copy 11 30 05 gas 12 09 05 AURORA at 12 14 05_NIM Summary 20 2" xfId="15622"/>
    <cellStyle name="_Value Copy 11 30 05 gas 12 09 05 AURORA at 12 14 05_NIM Summary 20 2_Sheet3" xfId="15623"/>
    <cellStyle name="_Value Copy 11 30 05 gas 12 09 05 AURORA at 12 14 05_NIM Summary 20_Sheet3" xfId="15624"/>
    <cellStyle name="_Value Copy 11 30 05 gas 12 09 05 AURORA at 12 14 05_NIM Summary 21" xfId="15625"/>
    <cellStyle name="_Value Copy 11 30 05 gas 12 09 05 AURORA at 12 14 05_NIM Summary 21 2" xfId="15626"/>
    <cellStyle name="_Value Copy 11 30 05 gas 12 09 05 AURORA at 12 14 05_NIM Summary 21 2_Sheet3" xfId="15627"/>
    <cellStyle name="_Value Copy 11 30 05 gas 12 09 05 AURORA at 12 14 05_NIM Summary 21_Sheet3" xfId="15628"/>
    <cellStyle name="_Value Copy 11 30 05 gas 12 09 05 AURORA at 12 14 05_NIM Summary 22" xfId="15629"/>
    <cellStyle name="_Value Copy 11 30 05 gas 12 09 05 AURORA at 12 14 05_NIM Summary 22 2" xfId="15630"/>
    <cellStyle name="_Value Copy 11 30 05 gas 12 09 05 AURORA at 12 14 05_NIM Summary 22 2_Sheet3" xfId="15631"/>
    <cellStyle name="_Value Copy 11 30 05 gas 12 09 05 AURORA at 12 14 05_NIM Summary 22_Sheet3" xfId="15632"/>
    <cellStyle name="_Value Copy 11 30 05 gas 12 09 05 AURORA at 12 14 05_NIM Summary 23" xfId="15633"/>
    <cellStyle name="_Value Copy 11 30 05 gas 12 09 05 AURORA at 12 14 05_NIM Summary 23 2" xfId="15634"/>
    <cellStyle name="_Value Copy 11 30 05 gas 12 09 05 AURORA at 12 14 05_NIM Summary 23 2_Sheet3" xfId="15635"/>
    <cellStyle name="_Value Copy 11 30 05 gas 12 09 05 AURORA at 12 14 05_NIM Summary 23_Sheet3" xfId="15636"/>
    <cellStyle name="_Value Copy 11 30 05 gas 12 09 05 AURORA at 12 14 05_NIM Summary 24" xfId="15637"/>
    <cellStyle name="_Value Copy 11 30 05 gas 12 09 05 AURORA at 12 14 05_NIM Summary 24 2" xfId="15638"/>
    <cellStyle name="_Value Copy 11 30 05 gas 12 09 05 AURORA at 12 14 05_NIM Summary 24 2_Sheet3" xfId="15639"/>
    <cellStyle name="_Value Copy 11 30 05 gas 12 09 05 AURORA at 12 14 05_NIM Summary 24_Sheet3" xfId="15640"/>
    <cellStyle name="_Value Copy 11 30 05 gas 12 09 05 AURORA at 12 14 05_NIM Summary 25" xfId="15641"/>
    <cellStyle name="_Value Copy 11 30 05 gas 12 09 05 AURORA at 12 14 05_NIM Summary 25 2" xfId="15642"/>
    <cellStyle name="_Value Copy 11 30 05 gas 12 09 05 AURORA at 12 14 05_NIM Summary 25 2_Sheet3" xfId="15643"/>
    <cellStyle name="_Value Copy 11 30 05 gas 12 09 05 AURORA at 12 14 05_NIM Summary 25_Sheet3" xfId="15644"/>
    <cellStyle name="_Value Copy 11 30 05 gas 12 09 05 AURORA at 12 14 05_NIM Summary 26" xfId="15645"/>
    <cellStyle name="_Value Copy 11 30 05 gas 12 09 05 AURORA at 12 14 05_NIM Summary 26 2" xfId="15646"/>
    <cellStyle name="_Value Copy 11 30 05 gas 12 09 05 AURORA at 12 14 05_NIM Summary 26 2_Sheet3" xfId="15647"/>
    <cellStyle name="_Value Copy 11 30 05 gas 12 09 05 AURORA at 12 14 05_NIM Summary 26_Sheet3" xfId="15648"/>
    <cellStyle name="_Value Copy 11 30 05 gas 12 09 05 AURORA at 12 14 05_NIM Summary 27" xfId="15649"/>
    <cellStyle name="_Value Copy 11 30 05 gas 12 09 05 AURORA at 12 14 05_NIM Summary 27 2" xfId="15650"/>
    <cellStyle name="_Value Copy 11 30 05 gas 12 09 05 AURORA at 12 14 05_NIM Summary 27 2_Sheet3" xfId="15651"/>
    <cellStyle name="_Value Copy 11 30 05 gas 12 09 05 AURORA at 12 14 05_NIM Summary 27_Sheet3" xfId="15652"/>
    <cellStyle name="_Value Copy 11 30 05 gas 12 09 05 AURORA at 12 14 05_NIM Summary 28" xfId="15653"/>
    <cellStyle name="_Value Copy 11 30 05 gas 12 09 05 AURORA at 12 14 05_NIM Summary 28 2" xfId="15654"/>
    <cellStyle name="_Value Copy 11 30 05 gas 12 09 05 AURORA at 12 14 05_NIM Summary 28 2_Sheet3" xfId="15655"/>
    <cellStyle name="_Value Copy 11 30 05 gas 12 09 05 AURORA at 12 14 05_NIM Summary 28_Sheet3" xfId="15656"/>
    <cellStyle name="_Value Copy 11 30 05 gas 12 09 05 AURORA at 12 14 05_NIM Summary 29" xfId="15657"/>
    <cellStyle name="_Value Copy 11 30 05 gas 12 09 05 AURORA at 12 14 05_NIM Summary 29 2" xfId="15658"/>
    <cellStyle name="_Value Copy 11 30 05 gas 12 09 05 AURORA at 12 14 05_NIM Summary 29 2_Sheet3" xfId="15659"/>
    <cellStyle name="_Value Copy 11 30 05 gas 12 09 05 AURORA at 12 14 05_NIM Summary 29_Sheet3" xfId="15660"/>
    <cellStyle name="_Value Copy 11 30 05 gas 12 09 05 AURORA at 12 14 05_NIM Summary 3" xfId="15661"/>
    <cellStyle name="_Value Copy 11 30 05 gas 12 09 05 AURORA at 12 14 05_NIM Summary 3 2" xfId="15662"/>
    <cellStyle name="_Value Copy 11 30 05 gas 12 09 05 AURORA at 12 14 05_NIM Summary 3 2_Sheet3" xfId="15663"/>
    <cellStyle name="_Value Copy 11 30 05 gas 12 09 05 AURORA at 12 14 05_NIM Summary 3_Sheet3" xfId="15664"/>
    <cellStyle name="_Value Copy 11 30 05 gas 12 09 05 AURORA at 12 14 05_NIM Summary 30" xfId="15665"/>
    <cellStyle name="_Value Copy 11 30 05 gas 12 09 05 AURORA at 12 14 05_NIM Summary 30 2" xfId="15666"/>
    <cellStyle name="_Value Copy 11 30 05 gas 12 09 05 AURORA at 12 14 05_NIM Summary 30 2_Sheet3" xfId="15667"/>
    <cellStyle name="_Value Copy 11 30 05 gas 12 09 05 AURORA at 12 14 05_NIM Summary 30_Sheet3" xfId="15668"/>
    <cellStyle name="_Value Copy 11 30 05 gas 12 09 05 AURORA at 12 14 05_NIM Summary 31" xfId="15669"/>
    <cellStyle name="_Value Copy 11 30 05 gas 12 09 05 AURORA at 12 14 05_NIM Summary 31 2" xfId="15670"/>
    <cellStyle name="_Value Copy 11 30 05 gas 12 09 05 AURORA at 12 14 05_NIM Summary 31 2_Sheet3" xfId="15671"/>
    <cellStyle name="_Value Copy 11 30 05 gas 12 09 05 AURORA at 12 14 05_NIM Summary 31_Sheet3" xfId="15672"/>
    <cellStyle name="_Value Copy 11 30 05 gas 12 09 05 AURORA at 12 14 05_NIM Summary 32" xfId="15673"/>
    <cellStyle name="_Value Copy 11 30 05 gas 12 09 05 AURORA at 12 14 05_NIM Summary 32 2" xfId="15674"/>
    <cellStyle name="_Value Copy 11 30 05 gas 12 09 05 AURORA at 12 14 05_NIM Summary 32 2_Sheet3" xfId="15675"/>
    <cellStyle name="_Value Copy 11 30 05 gas 12 09 05 AURORA at 12 14 05_NIM Summary 32_Sheet3" xfId="15676"/>
    <cellStyle name="_Value Copy 11 30 05 gas 12 09 05 AURORA at 12 14 05_NIM Summary 33" xfId="15677"/>
    <cellStyle name="_Value Copy 11 30 05 gas 12 09 05 AURORA at 12 14 05_NIM Summary 33 2" xfId="15678"/>
    <cellStyle name="_Value Copy 11 30 05 gas 12 09 05 AURORA at 12 14 05_NIM Summary 33 2_Sheet3" xfId="15679"/>
    <cellStyle name="_Value Copy 11 30 05 gas 12 09 05 AURORA at 12 14 05_NIM Summary 33_Sheet3" xfId="15680"/>
    <cellStyle name="_Value Copy 11 30 05 gas 12 09 05 AURORA at 12 14 05_NIM Summary 34" xfId="15681"/>
    <cellStyle name="_Value Copy 11 30 05 gas 12 09 05 AURORA at 12 14 05_NIM Summary 34 2" xfId="15682"/>
    <cellStyle name="_Value Copy 11 30 05 gas 12 09 05 AURORA at 12 14 05_NIM Summary 34 2_Sheet3" xfId="15683"/>
    <cellStyle name="_Value Copy 11 30 05 gas 12 09 05 AURORA at 12 14 05_NIM Summary 34_Sheet3" xfId="15684"/>
    <cellStyle name="_Value Copy 11 30 05 gas 12 09 05 AURORA at 12 14 05_NIM Summary 35" xfId="15685"/>
    <cellStyle name="_Value Copy 11 30 05 gas 12 09 05 AURORA at 12 14 05_NIM Summary 35 2" xfId="15686"/>
    <cellStyle name="_Value Copy 11 30 05 gas 12 09 05 AURORA at 12 14 05_NIM Summary 35 2_Sheet3" xfId="15687"/>
    <cellStyle name="_Value Copy 11 30 05 gas 12 09 05 AURORA at 12 14 05_NIM Summary 35_Sheet3" xfId="15688"/>
    <cellStyle name="_Value Copy 11 30 05 gas 12 09 05 AURORA at 12 14 05_NIM Summary 36" xfId="15689"/>
    <cellStyle name="_Value Copy 11 30 05 gas 12 09 05 AURORA at 12 14 05_NIM Summary 36 2" xfId="15690"/>
    <cellStyle name="_Value Copy 11 30 05 gas 12 09 05 AURORA at 12 14 05_NIM Summary 36 2_Sheet3" xfId="15691"/>
    <cellStyle name="_Value Copy 11 30 05 gas 12 09 05 AURORA at 12 14 05_NIM Summary 36_Sheet3" xfId="15692"/>
    <cellStyle name="_Value Copy 11 30 05 gas 12 09 05 AURORA at 12 14 05_NIM Summary 37" xfId="15693"/>
    <cellStyle name="_Value Copy 11 30 05 gas 12 09 05 AURORA at 12 14 05_NIM Summary 37 2" xfId="15694"/>
    <cellStyle name="_Value Copy 11 30 05 gas 12 09 05 AURORA at 12 14 05_NIM Summary 37 2_Sheet3" xfId="15695"/>
    <cellStyle name="_Value Copy 11 30 05 gas 12 09 05 AURORA at 12 14 05_NIM Summary 37_Sheet3" xfId="15696"/>
    <cellStyle name="_Value Copy 11 30 05 gas 12 09 05 AURORA at 12 14 05_NIM Summary 38" xfId="15697"/>
    <cellStyle name="_Value Copy 11 30 05 gas 12 09 05 AURORA at 12 14 05_NIM Summary 38 2" xfId="15698"/>
    <cellStyle name="_Value Copy 11 30 05 gas 12 09 05 AURORA at 12 14 05_NIM Summary 38 2_Sheet3" xfId="15699"/>
    <cellStyle name="_Value Copy 11 30 05 gas 12 09 05 AURORA at 12 14 05_NIM Summary 38_Sheet3" xfId="15700"/>
    <cellStyle name="_Value Copy 11 30 05 gas 12 09 05 AURORA at 12 14 05_NIM Summary 39" xfId="15701"/>
    <cellStyle name="_Value Copy 11 30 05 gas 12 09 05 AURORA at 12 14 05_NIM Summary 39 2" xfId="15702"/>
    <cellStyle name="_Value Copy 11 30 05 gas 12 09 05 AURORA at 12 14 05_NIM Summary 39 2_Sheet3" xfId="15703"/>
    <cellStyle name="_Value Copy 11 30 05 gas 12 09 05 AURORA at 12 14 05_NIM Summary 39_Sheet3" xfId="15704"/>
    <cellStyle name="_Value Copy 11 30 05 gas 12 09 05 AURORA at 12 14 05_NIM Summary 4" xfId="15705"/>
    <cellStyle name="_Value Copy 11 30 05 gas 12 09 05 AURORA at 12 14 05_NIM Summary 4 2" xfId="15706"/>
    <cellStyle name="_Value Copy 11 30 05 gas 12 09 05 AURORA at 12 14 05_NIM Summary 4 2_Sheet3" xfId="15707"/>
    <cellStyle name="_Value Copy 11 30 05 gas 12 09 05 AURORA at 12 14 05_NIM Summary 4_Sheet3" xfId="15708"/>
    <cellStyle name="_Value Copy 11 30 05 gas 12 09 05 AURORA at 12 14 05_NIM Summary 40" xfId="15709"/>
    <cellStyle name="_Value Copy 11 30 05 gas 12 09 05 AURORA at 12 14 05_NIM Summary 40 2" xfId="15710"/>
    <cellStyle name="_Value Copy 11 30 05 gas 12 09 05 AURORA at 12 14 05_NIM Summary 40 2_Sheet3" xfId="15711"/>
    <cellStyle name="_Value Copy 11 30 05 gas 12 09 05 AURORA at 12 14 05_NIM Summary 40_Sheet3" xfId="15712"/>
    <cellStyle name="_Value Copy 11 30 05 gas 12 09 05 AURORA at 12 14 05_NIM Summary 41" xfId="15713"/>
    <cellStyle name="_Value Copy 11 30 05 gas 12 09 05 AURORA at 12 14 05_NIM Summary 41 2" xfId="15714"/>
    <cellStyle name="_Value Copy 11 30 05 gas 12 09 05 AURORA at 12 14 05_NIM Summary 41 2_Sheet3" xfId="15715"/>
    <cellStyle name="_Value Copy 11 30 05 gas 12 09 05 AURORA at 12 14 05_NIM Summary 41_Sheet3" xfId="15716"/>
    <cellStyle name="_Value Copy 11 30 05 gas 12 09 05 AURORA at 12 14 05_NIM Summary 42" xfId="15717"/>
    <cellStyle name="_Value Copy 11 30 05 gas 12 09 05 AURORA at 12 14 05_NIM Summary 42 2" xfId="15718"/>
    <cellStyle name="_Value Copy 11 30 05 gas 12 09 05 AURORA at 12 14 05_NIM Summary 42 2_Sheet3" xfId="15719"/>
    <cellStyle name="_Value Copy 11 30 05 gas 12 09 05 AURORA at 12 14 05_NIM Summary 42_Sheet3" xfId="15720"/>
    <cellStyle name="_Value Copy 11 30 05 gas 12 09 05 AURORA at 12 14 05_NIM Summary 43" xfId="15721"/>
    <cellStyle name="_Value Copy 11 30 05 gas 12 09 05 AURORA at 12 14 05_NIM Summary 43 2" xfId="15722"/>
    <cellStyle name="_Value Copy 11 30 05 gas 12 09 05 AURORA at 12 14 05_NIM Summary 43 2_Sheet3" xfId="15723"/>
    <cellStyle name="_Value Copy 11 30 05 gas 12 09 05 AURORA at 12 14 05_NIM Summary 43_Sheet3" xfId="15724"/>
    <cellStyle name="_Value Copy 11 30 05 gas 12 09 05 AURORA at 12 14 05_NIM Summary 44" xfId="15725"/>
    <cellStyle name="_Value Copy 11 30 05 gas 12 09 05 AURORA at 12 14 05_NIM Summary 44 2" xfId="15726"/>
    <cellStyle name="_Value Copy 11 30 05 gas 12 09 05 AURORA at 12 14 05_NIM Summary 44 2_Sheet3" xfId="15727"/>
    <cellStyle name="_Value Copy 11 30 05 gas 12 09 05 AURORA at 12 14 05_NIM Summary 44_Sheet3" xfId="15728"/>
    <cellStyle name="_Value Copy 11 30 05 gas 12 09 05 AURORA at 12 14 05_NIM Summary 45" xfId="15729"/>
    <cellStyle name="_Value Copy 11 30 05 gas 12 09 05 AURORA at 12 14 05_NIM Summary 45 2" xfId="15730"/>
    <cellStyle name="_Value Copy 11 30 05 gas 12 09 05 AURORA at 12 14 05_NIM Summary 45 2_Sheet3" xfId="15731"/>
    <cellStyle name="_Value Copy 11 30 05 gas 12 09 05 AURORA at 12 14 05_NIM Summary 45_Sheet3" xfId="15732"/>
    <cellStyle name="_Value Copy 11 30 05 gas 12 09 05 AURORA at 12 14 05_NIM Summary 46" xfId="15733"/>
    <cellStyle name="_Value Copy 11 30 05 gas 12 09 05 AURORA at 12 14 05_NIM Summary 46 2" xfId="15734"/>
    <cellStyle name="_Value Copy 11 30 05 gas 12 09 05 AURORA at 12 14 05_NIM Summary 46 2_Sheet3" xfId="15735"/>
    <cellStyle name="_Value Copy 11 30 05 gas 12 09 05 AURORA at 12 14 05_NIM Summary 46_Sheet3" xfId="15736"/>
    <cellStyle name="_Value Copy 11 30 05 gas 12 09 05 AURORA at 12 14 05_NIM Summary 47" xfId="15737"/>
    <cellStyle name="_Value Copy 11 30 05 gas 12 09 05 AURORA at 12 14 05_NIM Summary 47 2" xfId="15738"/>
    <cellStyle name="_Value Copy 11 30 05 gas 12 09 05 AURORA at 12 14 05_NIM Summary 47 2_Sheet3" xfId="15739"/>
    <cellStyle name="_Value Copy 11 30 05 gas 12 09 05 AURORA at 12 14 05_NIM Summary 47_Sheet3" xfId="15740"/>
    <cellStyle name="_Value Copy 11 30 05 gas 12 09 05 AURORA at 12 14 05_NIM Summary 48" xfId="15741"/>
    <cellStyle name="_Value Copy 11 30 05 gas 12 09 05 AURORA at 12 14 05_NIM Summary 48_Sheet3" xfId="15742"/>
    <cellStyle name="_Value Copy 11 30 05 gas 12 09 05 AURORA at 12 14 05_NIM Summary 49" xfId="15743"/>
    <cellStyle name="_Value Copy 11 30 05 gas 12 09 05 AURORA at 12 14 05_NIM Summary 49_Sheet3" xfId="15744"/>
    <cellStyle name="_Value Copy 11 30 05 gas 12 09 05 AURORA at 12 14 05_NIM Summary 5" xfId="15745"/>
    <cellStyle name="_Value Copy 11 30 05 gas 12 09 05 AURORA at 12 14 05_NIM Summary 5 2" xfId="15746"/>
    <cellStyle name="_Value Copy 11 30 05 gas 12 09 05 AURORA at 12 14 05_NIM Summary 5 2_Sheet3" xfId="15747"/>
    <cellStyle name="_Value Copy 11 30 05 gas 12 09 05 AURORA at 12 14 05_NIM Summary 5_Sheet3" xfId="15748"/>
    <cellStyle name="_Value Copy 11 30 05 gas 12 09 05 AURORA at 12 14 05_NIM Summary 50" xfId="15749"/>
    <cellStyle name="_Value Copy 11 30 05 gas 12 09 05 AURORA at 12 14 05_NIM Summary 50_Sheet3" xfId="15750"/>
    <cellStyle name="_Value Copy 11 30 05 gas 12 09 05 AURORA at 12 14 05_NIM Summary 51" xfId="15751"/>
    <cellStyle name="_Value Copy 11 30 05 gas 12 09 05 AURORA at 12 14 05_NIM Summary 51_Sheet3" xfId="15752"/>
    <cellStyle name="_Value Copy 11 30 05 gas 12 09 05 AURORA at 12 14 05_NIM Summary 52" xfId="15753"/>
    <cellStyle name="_Value Copy 11 30 05 gas 12 09 05 AURORA at 12 14 05_NIM Summary 52_Sheet3" xfId="15754"/>
    <cellStyle name="_Value Copy 11 30 05 gas 12 09 05 AURORA at 12 14 05_NIM Summary 6" xfId="15755"/>
    <cellStyle name="_Value Copy 11 30 05 gas 12 09 05 AURORA at 12 14 05_NIM Summary 6 2" xfId="15756"/>
    <cellStyle name="_Value Copy 11 30 05 gas 12 09 05 AURORA at 12 14 05_NIM Summary 6 2_Sheet3" xfId="15757"/>
    <cellStyle name="_Value Copy 11 30 05 gas 12 09 05 AURORA at 12 14 05_NIM Summary 6_Sheet3" xfId="15758"/>
    <cellStyle name="_Value Copy 11 30 05 gas 12 09 05 AURORA at 12 14 05_NIM Summary 7" xfId="15759"/>
    <cellStyle name="_Value Copy 11 30 05 gas 12 09 05 AURORA at 12 14 05_NIM Summary 7 2" xfId="15760"/>
    <cellStyle name="_Value Copy 11 30 05 gas 12 09 05 AURORA at 12 14 05_NIM Summary 7 2_Sheet3" xfId="15761"/>
    <cellStyle name="_Value Copy 11 30 05 gas 12 09 05 AURORA at 12 14 05_NIM Summary 7_Sheet3" xfId="15762"/>
    <cellStyle name="_Value Copy 11 30 05 gas 12 09 05 AURORA at 12 14 05_NIM Summary 8" xfId="15763"/>
    <cellStyle name="_Value Copy 11 30 05 gas 12 09 05 AURORA at 12 14 05_NIM Summary 8 2" xfId="15764"/>
    <cellStyle name="_Value Copy 11 30 05 gas 12 09 05 AURORA at 12 14 05_NIM Summary 8 2_Sheet3" xfId="15765"/>
    <cellStyle name="_Value Copy 11 30 05 gas 12 09 05 AURORA at 12 14 05_NIM Summary 8_Sheet3" xfId="15766"/>
    <cellStyle name="_Value Copy 11 30 05 gas 12 09 05 AURORA at 12 14 05_NIM Summary 9" xfId="15767"/>
    <cellStyle name="_Value Copy 11 30 05 gas 12 09 05 AURORA at 12 14 05_NIM Summary 9 2" xfId="15768"/>
    <cellStyle name="_Value Copy 11 30 05 gas 12 09 05 AURORA at 12 14 05_NIM Summary 9 2_Sheet3" xfId="15769"/>
    <cellStyle name="_Value Copy 11 30 05 gas 12 09 05 AURORA at 12 14 05_NIM Summary 9_Sheet3" xfId="15770"/>
    <cellStyle name="_Value Copy 11 30 05 gas 12 09 05 AURORA at 12 14 05_NIM Summary_DEM-WP(C) ENERG10C--ctn Mid-C_042010 2010GRC" xfId="15771"/>
    <cellStyle name="_Value Copy 11 30 05 gas 12 09 05 AURORA at 12 14 05_NIM Summary_DEM-WP(C) ENERG10C--ctn Mid-C_042010 2010GRC 2" xfId="15772"/>
    <cellStyle name="_Value Copy 11 30 05 gas 12 09 05 AURORA at 12 14 05_NIM Summary_DEM-WP(C) ENERG10C--ctn Mid-C_042010 2010GRC 2_Sheet3" xfId="15773"/>
    <cellStyle name="_Value Copy 11 30 05 gas 12 09 05 AURORA at 12 14 05_NIM Summary_DEM-WP(C) ENERG10C--ctn Mid-C_042010 2010GRC_Sheet3" xfId="15774"/>
    <cellStyle name="_Value Copy 11 30 05 gas 12 09 05 AURORA at 12 14 05_NIM Summary_Sheet3" xfId="15775"/>
    <cellStyle name="_Value Copy 11 30 05 gas 12 09 05 AURORA at 12 14 05_PCA 10 -  Exhibit D Dec 2011" xfId="15776"/>
    <cellStyle name="_Value Copy 11 30 05 gas 12 09 05 AURORA at 12 14 05_PCA 10 -  Exhibit D Dec 2011 2" xfId="15777"/>
    <cellStyle name="_Value Copy 11 30 05 gas 12 09 05 AURORA at 12 14 05_PCA 10 -  Exhibit D Dec 2011 2_Sheet3" xfId="15778"/>
    <cellStyle name="_Value Copy 11 30 05 gas 12 09 05 AURORA at 12 14 05_PCA 10 -  Exhibit D Dec 2011_Sheet3" xfId="15779"/>
    <cellStyle name="_Value Copy 11 30 05 gas 12 09 05 AURORA at 12 14 05_PCA 10 -  Exhibit D from A Kellogg Jan 2011" xfId="15780"/>
    <cellStyle name="_Value Copy 11 30 05 gas 12 09 05 AURORA at 12 14 05_PCA 10 -  Exhibit D from A Kellogg Jan 2011 2" xfId="15781"/>
    <cellStyle name="_Value Copy 11 30 05 gas 12 09 05 AURORA at 12 14 05_PCA 10 -  Exhibit D from A Kellogg Jan 2011 2_Sheet3" xfId="15782"/>
    <cellStyle name="_Value Copy 11 30 05 gas 12 09 05 AURORA at 12 14 05_PCA 10 -  Exhibit D from A Kellogg Jan 2011_Sheet3" xfId="15783"/>
    <cellStyle name="_Value Copy 11 30 05 gas 12 09 05 AURORA at 12 14 05_PCA 10 -  Exhibit D from A Kellogg July 2011" xfId="15784"/>
    <cellStyle name="_Value Copy 11 30 05 gas 12 09 05 AURORA at 12 14 05_PCA 10 -  Exhibit D from A Kellogg July 2011 2" xfId="15785"/>
    <cellStyle name="_Value Copy 11 30 05 gas 12 09 05 AURORA at 12 14 05_PCA 10 -  Exhibit D from A Kellogg July 2011 2_Sheet3" xfId="15786"/>
    <cellStyle name="_Value Copy 11 30 05 gas 12 09 05 AURORA at 12 14 05_PCA 10 -  Exhibit D from A Kellogg July 2011_Sheet3" xfId="15787"/>
    <cellStyle name="_Value Copy 11 30 05 gas 12 09 05 AURORA at 12 14 05_PCA 10 -  Exhibit D from S Free Rcv'd 12-11" xfId="15788"/>
    <cellStyle name="_Value Copy 11 30 05 gas 12 09 05 AURORA at 12 14 05_PCA 10 -  Exhibit D from S Free Rcv'd 12-11 2" xfId="15789"/>
    <cellStyle name="_Value Copy 11 30 05 gas 12 09 05 AURORA at 12 14 05_PCA 10 -  Exhibit D from S Free Rcv'd 12-11 2_Sheet3" xfId="15790"/>
    <cellStyle name="_Value Copy 11 30 05 gas 12 09 05 AURORA at 12 14 05_PCA 10 -  Exhibit D from S Free Rcv'd 12-11_Sheet3" xfId="15791"/>
    <cellStyle name="_Value Copy 11 30 05 gas 12 09 05 AURORA at 12 14 05_PCA 11 -  Exhibit D Jan 2012 fr A Kellogg" xfId="15792"/>
    <cellStyle name="_Value Copy 11 30 05 gas 12 09 05 AURORA at 12 14 05_PCA 11 -  Exhibit D Jan 2012 fr A Kellogg 2" xfId="15793"/>
    <cellStyle name="_Value Copy 11 30 05 gas 12 09 05 AURORA at 12 14 05_PCA 11 -  Exhibit D Jan 2012 fr A Kellogg 2_Sheet3" xfId="15794"/>
    <cellStyle name="_Value Copy 11 30 05 gas 12 09 05 AURORA at 12 14 05_PCA 11 -  Exhibit D Jan 2012 fr A Kellogg_Sheet3" xfId="15795"/>
    <cellStyle name="_Value Copy 11 30 05 gas 12 09 05 AURORA at 12 14 05_PCA 11 -  Exhibit D Jan 2012 WF" xfId="15796"/>
    <cellStyle name="_Value Copy 11 30 05 gas 12 09 05 AURORA at 12 14 05_PCA 11 -  Exhibit D Jan 2012 WF 2" xfId="15797"/>
    <cellStyle name="_Value Copy 11 30 05 gas 12 09 05 AURORA at 12 14 05_PCA 11 -  Exhibit D Jan 2012 WF 2_Sheet3" xfId="15798"/>
    <cellStyle name="_Value Copy 11 30 05 gas 12 09 05 AURORA at 12 14 05_PCA 11 -  Exhibit D Jan 2012 WF_Sheet3" xfId="15799"/>
    <cellStyle name="_Value Copy 11 30 05 gas 12 09 05 AURORA at 12 14 05_PCA 7 - Exhibit D update 11_30_08 (2)" xfId="15800"/>
    <cellStyle name="_Value Copy 11 30 05 gas 12 09 05 AURORA at 12 14 05_PCA 7 - Exhibit D update 11_30_08 (2) 2" xfId="15801"/>
    <cellStyle name="_Value Copy 11 30 05 gas 12 09 05 AURORA at 12 14 05_PCA 7 - Exhibit D update 11_30_08 (2) 2 2" xfId="15802"/>
    <cellStyle name="_Value Copy 11 30 05 gas 12 09 05 AURORA at 12 14 05_PCA 7 - Exhibit D update 11_30_08 (2) 2 2 2" xfId="15803"/>
    <cellStyle name="_Value Copy 11 30 05 gas 12 09 05 AURORA at 12 14 05_PCA 7 - Exhibit D update 11_30_08 (2) 2 2 2_Sheet3" xfId="15804"/>
    <cellStyle name="_Value Copy 11 30 05 gas 12 09 05 AURORA at 12 14 05_PCA 7 - Exhibit D update 11_30_08 (2) 2 2_Sheet3" xfId="15805"/>
    <cellStyle name="_Value Copy 11 30 05 gas 12 09 05 AURORA at 12 14 05_PCA 7 - Exhibit D update 11_30_08 (2) 2 3" xfId="15806"/>
    <cellStyle name="_Value Copy 11 30 05 gas 12 09 05 AURORA at 12 14 05_PCA 7 - Exhibit D update 11_30_08 (2) 2 3_Sheet3" xfId="15807"/>
    <cellStyle name="_Value Copy 11 30 05 gas 12 09 05 AURORA at 12 14 05_PCA 7 - Exhibit D update 11_30_08 (2) 2_Sheet3" xfId="15808"/>
    <cellStyle name="_Value Copy 11 30 05 gas 12 09 05 AURORA at 12 14 05_PCA 7 - Exhibit D update 11_30_08 (2) 3" xfId="15809"/>
    <cellStyle name="_Value Copy 11 30 05 gas 12 09 05 AURORA at 12 14 05_PCA 7 - Exhibit D update 11_30_08 (2) 3 2" xfId="15810"/>
    <cellStyle name="_Value Copy 11 30 05 gas 12 09 05 AURORA at 12 14 05_PCA 7 - Exhibit D update 11_30_08 (2) 3 2_Sheet3" xfId="15811"/>
    <cellStyle name="_Value Copy 11 30 05 gas 12 09 05 AURORA at 12 14 05_PCA 7 - Exhibit D update 11_30_08 (2) 3_Sheet3" xfId="15812"/>
    <cellStyle name="_Value Copy 11 30 05 gas 12 09 05 AURORA at 12 14 05_PCA 7 - Exhibit D update 11_30_08 (2) 4" xfId="15813"/>
    <cellStyle name="_Value Copy 11 30 05 gas 12 09 05 AURORA at 12 14 05_PCA 7 - Exhibit D update 11_30_08 (2) 4 2" xfId="15814"/>
    <cellStyle name="_Value Copy 11 30 05 gas 12 09 05 AURORA at 12 14 05_PCA 7 - Exhibit D update 11_30_08 (2) 4 2_Sheet3" xfId="15815"/>
    <cellStyle name="_Value Copy 11 30 05 gas 12 09 05 AURORA at 12 14 05_PCA 7 - Exhibit D update 11_30_08 (2) 4_Sheet3" xfId="15816"/>
    <cellStyle name="_Value Copy 11 30 05 gas 12 09 05 AURORA at 12 14 05_PCA 7 - Exhibit D update 11_30_08 (2) 5" xfId="15817"/>
    <cellStyle name="_Value Copy 11 30 05 gas 12 09 05 AURORA at 12 14 05_PCA 7 - Exhibit D update 11_30_08 (2) 5_Sheet3" xfId="15818"/>
    <cellStyle name="_Value Copy 11 30 05 gas 12 09 05 AURORA at 12 14 05_PCA 7 - Exhibit D update 11_30_08 (2)_DEM-WP(C) ENERG10C--ctn Mid-C_042010 2010GRC" xfId="15819"/>
    <cellStyle name="_Value Copy 11 30 05 gas 12 09 05 AURORA at 12 14 05_PCA 7 - Exhibit D update 11_30_08 (2)_DEM-WP(C) ENERG10C--ctn Mid-C_042010 2010GRC 2" xfId="15820"/>
    <cellStyle name="_Value Copy 11 30 05 gas 12 09 05 AURORA at 12 14 05_PCA 7 - Exhibit D update 11_30_08 (2)_DEM-WP(C) ENERG10C--ctn Mid-C_042010 2010GRC 2_Sheet3" xfId="15821"/>
    <cellStyle name="_Value Copy 11 30 05 gas 12 09 05 AURORA at 12 14 05_PCA 7 - Exhibit D update 11_30_08 (2)_DEM-WP(C) ENERG10C--ctn Mid-C_042010 2010GRC_Sheet3" xfId="15822"/>
    <cellStyle name="_Value Copy 11 30 05 gas 12 09 05 AURORA at 12 14 05_PCA 7 - Exhibit D update 11_30_08 (2)_NIM Summary" xfId="15823"/>
    <cellStyle name="_Value Copy 11 30 05 gas 12 09 05 AURORA at 12 14 05_PCA 7 - Exhibit D update 11_30_08 (2)_NIM Summary 2" xfId="15824"/>
    <cellStyle name="_Value Copy 11 30 05 gas 12 09 05 AURORA at 12 14 05_PCA 7 - Exhibit D update 11_30_08 (2)_NIM Summary 2 2" xfId="15825"/>
    <cellStyle name="_Value Copy 11 30 05 gas 12 09 05 AURORA at 12 14 05_PCA 7 - Exhibit D update 11_30_08 (2)_NIM Summary 2 2_Sheet3" xfId="15826"/>
    <cellStyle name="_Value Copy 11 30 05 gas 12 09 05 AURORA at 12 14 05_PCA 7 - Exhibit D update 11_30_08 (2)_NIM Summary 2_Sheet3" xfId="15827"/>
    <cellStyle name="_Value Copy 11 30 05 gas 12 09 05 AURORA at 12 14 05_PCA 7 - Exhibit D update 11_30_08 (2)_NIM Summary 3" xfId="15828"/>
    <cellStyle name="_Value Copy 11 30 05 gas 12 09 05 AURORA at 12 14 05_PCA 7 - Exhibit D update 11_30_08 (2)_NIM Summary 3 2" xfId="15829"/>
    <cellStyle name="_Value Copy 11 30 05 gas 12 09 05 AURORA at 12 14 05_PCA 7 - Exhibit D update 11_30_08 (2)_NIM Summary 3 2_Sheet3" xfId="15830"/>
    <cellStyle name="_Value Copy 11 30 05 gas 12 09 05 AURORA at 12 14 05_PCA 7 - Exhibit D update 11_30_08 (2)_NIM Summary 3_Sheet3" xfId="15831"/>
    <cellStyle name="_Value Copy 11 30 05 gas 12 09 05 AURORA at 12 14 05_PCA 7 - Exhibit D update 11_30_08 (2)_NIM Summary 4" xfId="15832"/>
    <cellStyle name="_Value Copy 11 30 05 gas 12 09 05 AURORA at 12 14 05_PCA 7 - Exhibit D update 11_30_08 (2)_NIM Summary 4_Sheet3" xfId="15833"/>
    <cellStyle name="_Value Copy 11 30 05 gas 12 09 05 AURORA at 12 14 05_PCA 7 - Exhibit D update 11_30_08 (2)_NIM Summary_DEM-WP(C) ENERG10C--ctn Mid-C_042010 2010GRC" xfId="15834"/>
    <cellStyle name="_Value Copy 11 30 05 gas 12 09 05 AURORA at 12 14 05_PCA 7 - Exhibit D update 11_30_08 (2)_NIM Summary_DEM-WP(C) ENERG10C--ctn Mid-C_042010 2010GRC 2" xfId="15835"/>
    <cellStyle name="_Value Copy 11 30 05 gas 12 09 05 AURORA at 12 14 05_PCA 7 - Exhibit D update 11_30_08 (2)_NIM Summary_DEM-WP(C) ENERG10C--ctn Mid-C_042010 2010GRC 2_Sheet3" xfId="15836"/>
    <cellStyle name="_Value Copy 11 30 05 gas 12 09 05 AURORA at 12 14 05_PCA 7 - Exhibit D update 11_30_08 (2)_NIM Summary_DEM-WP(C) ENERG10C--ctn Mid-C_042010 2010GRC_Sheet3" xfId="15837"/>
    <cellStyle name="_Value Copy 11 30 05 gas 12 09 05 AURORA at 12 14 05_PCA 7 - Exhibit D update 11_30_08 (2)_NIM Summary_Sheet3" xfId="15838"/>
    <cellStyle name="_Value Copy 11 30 05 gas 12 09 05 AURORA at 12 14 05_PCA 7 - Exhibit D update 11_30_08 (2)_Sheet3" xfId="15839"/>
    <cellStyle name="_Value Copy 11 30 05 gas 12 09 05 AURORA at 12 14 05_PCA 8 - Exhibit D update 12_31_09" xfId="15840"/>
    <cellStyle name="_Value Copy 11 30 05 gas 12 09 05 AURORA at 12 14 05_PCA 8 - Exhibit D update 12_31_09 2" xfId="15841"/>
    <cellStyle name="_Value Copy 11 30 05 gas 12 09 05 AURORA at 12 14 05_PCA 8 - Exhibit D update 12_31_09 2 2" xfId="15842"/>
    <cellStyle name="_Value Copy 11 30 05 gas 12 09 05 AURORA at 12 14 05_PCA 8 - Exhibit D update 12_31_09 2 2_Sheet3" xfId="15843"/>
    <cellStyle name="_Value Copy 11 30 05 gas 12 09 05 AURORA at 12 14 05_PCA 8 - Exhibit D update 12_31_09 2_Sheet3" xfId="15844"/>
    <cellStyle name="_Value Copy 11 30 05 gas 12 09 05 AURORA at 12 14 05_PCA 8 - Exhibit D update 12_31_09 3" xfId="15845"/>
    <cellStyle name="_Value Copy 11 30 05 gas 12 09 05 AURORA at 12 14 05_PCA 8 - Exhibit D update 12_31_09 3_Sheet3" xfId="15846"/>
    <cellStyle name="_Value Copy 11 30 05 gas 12 09 05 AURORA at 12 14 05_PCA 8 - Exhibit D update 12_31_09_Sheet3" xfId="15847"/>
    <cellStyle name="_Value Copy 11 30 05 gas 12 09 05 AURORA at 12 14 05_PCA 9 -  Exhibit D April 2010" xfId="15848"/>
    <cellStyle name="_Value Copy 11 30 05 gas 12 09 05 AURORA at 12 14 05_PCA 9 -  Exhibit D April 2010 (3)" xfId="15849"/>
    <cellStyle name="_Value Copy 11 30 05 gas 12 09 05 AURORA at 12 14 05_PCA 9 -  Exhibit D April 2010 (3) 2" xfId="15850"/>
    <cellStyle name="_Value Copy 11 30 05 gas 12 09 05 AURORA at 12 14 05_PCA 9 -  Exhibit D April 2010 (3) 2 2" xfId="15851"/>
    <cellStyle name="_Value Copy 11 30 05 gas 12 09 05 AURORA at 12 14 05_PCA 9 -  Exhibit D April 2010 (3) 2 2_Sheet3" xfId="15852"/>
    <cellStyle name="_Value Copy 11 30 05 gas 12 09 05 AURORA at 12 14 05_PCA 9 -  Exhibit D April 2010 (3) 2_Sheet3" xfId="15853"/>
    <cellStyle name="_Value Copy 11 30 05 gas 12 09 05 AURORA at 12 14 05_PCA 9 -  Exhibit D April 2010 (3) 3" xfId="15854"/>
    <cellStyle name="_Value Copy 11 30 05 gas 12 09 05 AURORA at 12 14 05_PCA 9 -  Exhibit D April 2010 (3) 3 2" xfId="15855"/>
    <cellStyle name="_Value Copy 11 30 05 gas 12 09 05 AURORA at 12 14 05_PCA 9 -  Exhibit D April 2010 (3) 3 2_Sheet3" xfId="15856"/>
    <cellStyle name="_Value Copy 11 30 05 gas 12 09 05 AURORA at 12 14 05_PCA 9 -  Exhibit D April 2010 (3) 3_Sheet3" xfId="15857"/>
    <cellStyle name="_Value Copy 11 30 05 gas 12 09 05 AURORA at 12 14 05_PCA 9 -  Exhibit D April 2010 (3) 4" xfId="15858"/>
    <cellStyle name="_Value Copy 11 30 05 gas 12 09 05 AURORA at 12 14 05_PCA 9 -  Exhibit D April 2010 (3) 4_Sheet3" xfId="15859"/>
    <cellStyle name="_Value Copy 11 30 05 gas 12 09 05 AURORA at 12 14 05_PCA 9 -  Exhibit D April 2010 (3)_DEM-WP(C) ENERG10C--ctn Mid-C_042010 2010GRC" xfId="15860"/>
    <cellStyle name="_Value Copy 11 30 05 gas 12 09 05 AURORA at 12 14 05_PCA 9 -  Exhibit D April 2010 (3)_DEM-WP(C) ENERG10C--ctn Mid-C_042010 2010GRC 2" xfId="15861"/>
    <cellStyle name="_Value Copy 11 30 05 gas 12 09 05 AURORA at 12 14 05_PCA 9 -  Exhibit D April 2010 (3)_DEM-WP(C) ENERG10C--ctn Mid-C_042010 2010GRC 2_Sheet3" xfId="15862"/>
    <cellStyle name="_Value Copy 11 30 05 gas 12 09 05 AURORA at 12 14 05_PCA 9 -  Exhibit D April 2010 (3)_DEM-WP(C) ENERG10C--ctn Mid-C_042010 2010GRC_Sheet3" xfId="15863"/>
    <cellStyle name="_Value Copy 11 30 05 gas 12 09 05 AURORA at 12 14 05_PCA 9 -  Exhibit D April 2010 (3)_Sheet3" xfId="15864"/>
    <cellStyle name="_Value Copy 11 30 05 gas 12 09 05 AURORA at 12 14 05_PCA 9 -  Exhibit D April 2010 2" xfId="15865"/>
    <cellStyle name="_Value Copy 11 30 05 gas 12 09 05 AURORA at 12 14 05_PCA 9 -  Exhibit D April 2010 2 2" xfId="15866"/>
    <cellStyle name="_Value Copy 11 30 05 gas 12 09 05 AURORA at 12 14 05_PCA 9 -  Exhibit D April 2010 2 2_Sheet3" xfId="15867"/>
    <cellStyle name="_Value Copy 11 30 05 gas 12 09 05 AURORA at 12 14 05_PCA 9 -  Exhibit D April 2010 2_Sheet3" xfId="15868"/>
    <cellStyle name="_Value Copy 11 30 05 gas 12 09 05 AURORA at 12 14 05_PCA 9 -  Exhibit D April 2010 3" xfId="15869"/>
    <cellStyle name="_Value Copy 11 30 05 gas 12 09 05 AURORA at 12 14 05_PCA 9 -  Exhibit D April 2010 3 2" xfId="15870"/>
    <cellStyle name="_Value Copy 11 30 05 gas 12 09 05 AURORA at 12 14 05_PCA 9 -  Exhibit D April 2010 3 2_Sheet3" xfId="15871"/>
    <cellStyle name="_Value Copy 11 30 05 gas 12 09 05 AURORA at 12 14 05_PCA 9 -  Exhibit D April 2010 3_Sheet3" xfId="15872"/>
    <cellStyle name="_Value Copy 11 30 05 gas 12 09 05 AURORA at 12 14 05_PCA 9 -  Exhibit D April 2010 4" xfId="15873"/>
    <cellStyle name="_Value Copy 11 30 05 gas 12 09 05 AURORA at 12 14 05_PCA 9 -  Exhibit D April 2010 4 2" xfId="15874"/>
    <cellStyle name="_Value Copy 11 30 05 gas 12 09 05 AURORA at 12 14 05_PCA 9 -  Exhibit D April 2010 4 2_Sheet3" xfId="15875"/>
    <cellStyle name="_Value Copy 11 30 05 gas 12 09 05 AURORA at 12 14 05_PCA 9 -  Exhibit D April 2010 4_Sheet3" xfId="15876"/>
    <cellStyle name="_Value Copy 11 30 05 gas 12 09 05 AURORA at 12 14 05_PCA 9 -  Exhibit D April 2010 5" xfId="15877"/>
    <cellStyle name="_Value Copy 11 30 05 gas 12 09 05 AURORA at 12 14 05_PCA 9 -  Exhibit D April 2010 5 2" xfId="15878"/>
    <cellStyle name="_Value Copy 11 30 05 gas 12 09 05 AURORA at 12 14 05_PCA 9 -  Exhibit D April 2010 5 2_Sheet3" xfId="15879"/>
    <cellStyle name="_Value Copy 11 30 05 gas 12 09 05 AURORA at 12 14 05_PCA 9 -  Exhibit D April 2010 5_Sheet3" xfId="15880"/>
    <cellStyle name="_Value Copy 11 30 05 gas 12 09 05 AURORA at 12 14 05_PCA 9 -  Exhibit D April 2010 6" xfId="15881"/>
    <cellStyle name="_Value Copy 11 30 05 gas 12 09 05 AURORA at 12 14 05_PCA 9 -  Exhibit D April 2010 6 2" xfId="15882"/>
    <cellStyle name="_Value Copy 11 30 05 gas 12 09 05 AURORA at 12 14 05_PCA 9 -  Exhibit D April 2010 6 2_Sheet3" xfId="15883"/>
    <cellStyle name="_Value Copy 11 30 05 gas 12 09 05 AURORA at 12 14 05_PCA 9 -  Exhibit D April 2010 6_Sheet3" xfId="15884"/>
    <cellStyle name="_Value Copy 11 30 05 gas 12 09 05 AURORA at 12 14 05_PCA 9 -  Exhibit D April 2010 7" xfId="15885"/>
    <cellStyle name="_Value Copy 11 30 05 gas 12 09 05 AURORA at 12 14 05_PCA 9 -  Exhibit D April 2010 7_Sheet3" xfId="15886"/>
    <cellStyle name="_Value Copy 11 30 05 gas 12 09 05 AURORA at 12 14 05_PCA 9 -  Exhibit D April 2010_Sheet3" xfId="15887"/>
    <cellStyle name="_Value Copy 11 30 05 gas 12 09 05 AURORA at 12 14 05_PCA 9 -  Exhibit D Feb 2010" xfId="15888"/>
    <cellStyle name="_Value Copy 11 30 05 gas 12 09 05 AURORA at 12 14 05_PCA 9 -  Exhibit D Feb 2010 2" xfId="15889"/>
    <cellStyle name="_Value Copy 11 30 05 gas 12 09 05 AURORA at 12 14 05_PCA 9 -  Exhibit D Feb 2010 2 2" xfId="15890"/>
    <cellStyle name="_Value Copy 11 30 05 gas 12 09 05 AURORA at 12 14 05_PCA 9 -  Exhibit D Feb 2010 2 2_Sheet3" xfId="15891"/>
    <cellStyle name="_Value Copy 11 30 05 gas 12 09 05 AURORA at 12 14 05_PCA 9 -  Exhibit D Feb 2010 2_Sheet3" xfId="15892"/>
    <cellStyle name="_Value Copy 11 30 05 gas 12 09 05 AURORA at 12 14 05_PCA 9 -  Exhibit D Feb 2010 3" xfId="15893"/>
    <cellStyle name="_Value Copy 11 30 05 gas 12 09 05 AURORA at 12 14 05_PCA 9 -  Exhibit D Feb 2010 3_Sheet3" xfId="15894"/>
    <cellStyle name="_Value Copy 11 30 05 gas 12 09 05 AURORA at 12 14 05_PCA 9 -  Exhibit D Feb 2010 v2" xfId="15895"/>
    <cellStyle name="_Value Copy 11 30 05 gas 12 09 05 AURORA at 12 14 05_PCA 9 -  Exhibit D Feb 2010 v2 2" xfId="15896"/>
    <cellStyle name="_Value Copy 11 30 05 gas 12 09 05 AURORA at 12 14 05_PCA 9 -  Exhibit D Feb 2010 v2 2 2" xfId="15897"/>
    <cellStyle name="_Value Copy 11 30 05 gas 12 09 05 AURORA at 12 14 05_PCA 9 -  Exhibit D Feb 2010 v2 2 2_Sheet3" xfId="15898"/>
    <cellStyle name="_Value Copy 11 30 05 gas 12 09 05 AURORA at 12 14 05_PCA 9 -  Exhibit D Feb 2010 v2 2_Sheet3" xfId="15899"/>
    <cellStyle name="_Value Copy 11 30 05 gas 12 09 05 AURORA at 12 14 05_PCA 9 -  Exhibit D Feb 2010 v2 3" xfId="15900"/>
    <cellStyle name="_Value Copy 11 30 05 gas 12 09 05 AURORA at 12 14 05_PCA 9 -  Exhibit D Feb 2010 v2 3_Sheet3" xfId="15901"/>
    <cellStyle name="_Value Copy 11 30 05 gas 12 09 05 AURORA at 12 14 05_PCA 9 -  Exhibit D Feb 2010 v2_Sheet3" xfId="15902"/>
    <cellStyle name="_Value Copy 11 30 05 gas 12 09 05 AURORA at 12 14 05_PCA 9 -  Exhibit D Feb 2010 WF" xfId="15903"/>
    <cellStyle name="_Value Copy 11 30 05 gas 12 09 05 AURORA at 12 14 05_PCA 9 -  Exhibit D Feb 2010 WF 2" xfId="15904"/>
    <cellStyle name="_Value Copy 11 30 05 gas 12 09 05 AURORA at 12 14 05_PCA 9 -  Exhibit D Feb 2010 WF 2 2" xfId="15905"/>
    <cellStyle name="_Value Copy 11 30 05 gas 12 09 05 AURORA at 12 14 05_PCA 9 -  Exhibit D Feb 2010 WF 2 2_Sheet3" xfId="15906"/>
    <cellStyle name="_Value Copy 11 30 05 gas 12 09 05 AURORA at 12 14 05_PCA 9 -  Exhibit D Feb 2010 WF 2_Sheet3" xfId="15907"/>
    <cellStyle name="_Value Copy 11 30 05 gas 12 09 05 AURORA at 12 14 05_PCA 9 -  Exhibit D Feb 2010 WF 3" xfId="15908"/>
    <cellStyle name="_Value Copy 11 30 05 gas 12 09 05 AURORA at 12 14 05_PCA 9 -  Exhibit D Feb 2010 WF 3_Sheet3" xfId="15909"/>
    <cellStyle name="_Value Copy 11 30 05 gas 12 09 05 AURORA at 12 14 05_PCA 9 -  Exhibit D Feb 2010 WF_Sheet3" xfId="15910"/>
    <cellStyle name="_Value Copy 11 30 05 gas 12 09 05 AURORA at 12 14 05_PCA 9 -  Exhibit D Feb 2010_Sheet3" xfId="15911"/>
    <cellStyle name="_Value Copy 11 30 05 gas 12 09 05 AURORA at 12 14 05_PCA 9 -  Exhibit D Jan 2010" xfId="15912"/>
    <cellStyle name="_Value Copy 11 30 05 gas 12 09 05 AURORA at 12 14 05_PCA 9 -  Exhibit D Jan 2010 2" xfId="15913"/>
    <cellStyle name="_Value Copy 11 30 05 gas 12 09 05 AURORA at 12 14 05_PCA 9 -  Exhibit D Jan 2010 2 2" xfId="15914"/>
    <cellStyle name="_Value Copy 11 30 05 gas 12 09 05 AURORA at 12 14 05_PCA 9 -  Exhibit D Jan 2010 2 2_Sheet3" xfId="15915"/>
    <cellStyle name="_Value Copy 11 30 05 gas 12 09 05 AURORA at 12 14 05_PCA 9 -  Exhibit D Jan 2010 2_Sheet3" xfId="15916"/>
    <cellStyle name="_Value Copy 11 30 05 gas 12 09 05 AURORA at 12 14 05_PCA 9 -  Exhibit D Jan 2010 3" xfId="15917"/>
    <cellStyle name="_Value Copy 11 30 05 gas 12 09 05 AURORA at 12 14 05_PCA 9 -  Exhibit D Jan 2010 3_Sheet3" xfId="15918"/>
    <cellStyle name="_Value Copy 11 30 05 gas 12 09 05 AURORA at 12 14 05_PCA 9 -  Exhibit D Jan 2010_Sheet3" xfId="15919"/>
    <cellStyle name="_Value Copy 11 30 05 gas 12 09 05 AURORA at 12 14 05_PCA 9 -  Exhibit D March 2010 (2)" xfId="15920"/>
    <cellStyle name="_Value Copy 11 30 05 gas 12 09 05 AURORA at 12 14 05_PCA 9 -  Exhibit D March 2010 (2) 2" xfId="15921"/>
    <cellStyle name="_Value Copy 11 30 05 gas 12 09 05 AURORA at 12 14 05_PCA 9 -  Exhibit D March 2010 (2) 2 2" xfId="15922"/>
    <cellStyle name="_Value Copy 11 30 05 gas 12 09 05 AURORA at 12 14 05_PCA 9 -  Exhibit D March 2010 (2) 2 2_Sheet3" xfId="15923"/>
    <cellStyle name="_Value Copy 11 30 05 gas 12 09 05 AURORA at 12 14 05_PCA 9 -  Exhibit D March 2010 (2) 2_Sheet3" xfId="15924"/>
    <cellStyle name="_Value Copy 11 30 05 gas 12 09 05 AURORA at 12 14 05_PCA 9 -  Exhibit D March 2010 (2) 3" xfId="15925"/>
    <cellStyle name="_Value Copy 11 30 05 gas 12 09 05 AURORA at 12 14 05_PCA 9 -  Exhibit D March 2010 (2) 3_Sheet3" xfId="15926"/>
    <cellStyle name="_Value Copy 11 30 05 gas 12 09 05 AURORA at 12 14 05_PCA 9 -  Exhibit D March 2010 (2)_Sheet3" xfId="15927"/>
    <cellStyle name="_Value Copy 11 30 05 gas 12 09 05 AURORA at 12 14 05_PCA 9 -  Exhibit D Nov 2010" xfId="15928"/>
    <cellStyle name="_Value Copy 11 30 05 gas 12 09 05 AURORA at 12 14 05_PCA 9 -  Exhibit D Nov 2010 2" xfId="15929"/>
    <cellStyle name="_Value Copy 11 30 05 gas 12 09 05 AURORA at 12 14 05_PCA 9 -  Exhibit D Nov 2010 2 2" xfId="15930"/>
    <cellStyle name="_Value Copy 11 30 05 gas 12 09 05 AURORA at 12 14 05_PCA 9 -  Exhibit D Nov 2010 2 2_Sheet3" xfId="15931"/>
    <cellStyle name="_Value Copy 11 30 05 gas 12 09 05 AURORA at 12 14 05_PCA 9 -  Exhibit D Nov 2010 2_Sheet3" xfId="15932"/>
    <cellStyle name="_Value Copy 11 30 05 gas 12 09 05 AURORA at 12 14 05_PCA 9 -  Exhibit D Nov 2010 3" xfId="15933"/>
    <cellStyle name="_Value Copy 11 30 05 gas 12 09 05 AURORA at 12 14 05_PCA 9 -  Exhibit D Nov 2010 3_Sheet3" xfId="15934"/>
    <cellStyle name="_Value Copy 11 30 05 gas 12 09 05 AURORA at 12 14 05_PCA 9 -  Exhibit D Nov 2010_Sheet3" xfId="15935"/>
    <cellStyle name="_Value Copy 11 30 05 gas 12 09 05 AURORA at 12 14 05_PCA 9 - Exhibit D at August 2010" xfId="15936"/>
    <cellStyle name="_Value Copy 11 30 05 gas 12 09 05 AURORA at 12 14 05_PCA 9 - Exhibit D at August 2010 2" xfId="15937"/>
    <cellStyle name="_Value Copy 11 30 05 gas 12 09 05 AURORA at 12 14 05_PCA 9 - Exhibit D at August 2010 2 2" xfId="15938"/>
    <cellStyle name="_Value Copy 11 30 05 gas 12 09 05 AURORA at 12 14 05_PCA 9 - Exhibit D at August 2010 2 2_Sheet3" xfId="15939"/>
    <cellStyle name="_Value Copy 11 30 05 gas 12 09 05 AURORA at 12 14 05_PCA 9 - Exhibit D at August 2010 2_Sheet3" xfId="15940"/>
    <cellStyle name="_Value Copy 11 30 05 gas 12 09 05 AURORA at 12 14 05_PCA 9 - Exhibit D at August 2010 3" xfId="15941"/>
    <cellStyle name="_Value Copy 11 30 05 gas 12 09 05 AURORA at 12 14 05_PCA 9 - Exhibit D at August 2010 3_Sheet3" xfId="15942"/>
    <cellStyle name="_Value Copy 11 30 05 gas 12 09 05 AURORA at 12 14 05_PCA 9 - Exhibit D at August 2010_Sheet3" xfId="15943"/>
    <cellStyle name="_Value Copy 11 30 05 gas 12 09 05 AURORA at 12 14 05_PCA 9 - Exhibit D June 2010 GRC" xfId="15944"/>
    <cellStyle name="_Value Copy 11 30 05 gas 12 09 05 AURORA at 12 14 05_PCA 9 - Exhibit D June 2010 GRC 2" xfId="15945"/>
    <cellStyle name="_Value Copy 11 30 05 gas 12 09 05 AURORA at 12 14 05_PCA 9 - Exhibit D June 2010 GRC 2 2" xfId="15946"/>
    <cellStyle name="_Value Copy 11 30 05 gas 12 09 05 AURORA at 12 14 05_PCA 9 - Exhibit D June 2010 GRC 2 2_Sheet3" xfId="15947"/>
    <cellStyle name="_Value Copy 11 30 05 gas 12 09 05 AURORA at 12 14 05_PCA 9 - Exhibit D June 2010 GRC 2_Sheet3" xfId="15948"/>
    <cellStyle name="_Value Copy 11 30 05 gas 12 09 05 AURORA at 12 14 05_PCA 9 - Exhibit D June 2010 GRC 3" xfId="15949"/>
    <cellStyle name="_Value Copy 11 30 05 gas 12 09 05 AURORA at 12 14 05_PCA 9 - Exhibit D June 2010 GRC 3_Sheet3" xfId="15950"/>
    <cellStyle name="_Value Copy 11 30 05 gas 12 09 05 AURORA at 12 14 05_PCA 9 - Exhibit D June 2010 GRC_Sheet3" xfId="15951"/>
    <cellStyle name="_Value Copy 11 30 05 gas 12 09 05 AURORA at 12 14 05_Power Costs - Comparison bx Rbtl-Staff-Jt-PC" xfId="15952"/>
    <cellStyle name="_Value Copy 11 30 05 gas 12 09 05 AURORA at 12 14 05_Power Costs - Comparison bx Rbtl-Staff-Jt-PC 2" xfId="15953"/>
    <cellStyle name="_Value Copy 11 30 05 gas 12 09 05 AURORA at 12 14 05_Power Costs - Comparison bx Rbtl-Staff-Jt-PC 2 2" xfId="15954"/>
    <cellStyle name="_Value Copy 11 30 05 gas 12 09 05 AURORA at 12 14 05_Power Costs - Comparison bx Rbtl-Staff-Jt-PC 2 2_Sheet3" xfId="15955"/>
    <cellStyle name="_Value Copy 11 30 05 gas 12 09 05 AURORA at 12 14 05_Power Costs - Comparison bx Rbtl-Staff-Jt-PC 2_Sheet3" xfId="15956"/>
    <cellStyle name="_Value Copy 11 30 05 gas 12 09 05 AURORA at 12 14 05_Power Costs - Comparison bx Rbtl-Staff-Jt-PC 3" xfId="15957"/>
    <cellStyle name="_Value Copy 11 30 05 gas 12 09 05 AURORA at 12 14 05_Power Costs - Comparison bx Rbtl-Staff-Jt-PC 3 2" xfId="15958"/>
    <cellStyle name="_Value Copy 11 30 05 gas 12 09 05 AURORA at 12 14 05_Power Costs - Comparison bx Rbtl-Staff-Jt-PC 3 2_Sheet3" xfId="15959"/>
    <cellStyle name="_Value Copy 11 30 05 gas 12 09 05 AURORA at 12 14 05_Power Costs - Comparison bx Rbtl-Staff-Jt-PC 3_Sheet3" xfId="15960"/>
    <cellStyle name="_Value Copy 11 30 05 gas 12 09 05 AURORA at 12 14 05_Power Costs - Comparison bx Rbtl-Staff-Jt-PC 4" xfId="15961"/>
    <cellStyle name="_Value Copy 11 30 05 gas 12 09 05 AURORA at 12 14 05_Power Costs - Comparison bx Rbtl-Staff-Jt-PC 4_Sheet3" xfId="15962"/>
    <cellStyle name="_Value Copy 11 30 05 gas 12 09 05 AURORA at 12 14 05_Power Costs - Comparison bx Rbtl-Staff-Jt-PC_Adj Bench DR 3 for Initial Briefs (Electric)" xfId="15963"/>
    <cellStyle name="_Value Copy 11 30 05 gas 12 09 05 AURORA at 12 14 05_Power Costs - Comparison bx Rbtl-Staff-Jt-PC_Adj Bench DR 3 for Initial Briefs (Electric) 2" xfId="15964"/>
    <cellStyle name="_Value Copy 11 30 05 gas 12 09 05 AURORA at 12 14 05_Power Costs - Comparison bx Rbtl-Staff-Jt-PC_Adj Bench DR 3 for Initial Briefs (Electric) 2 2" xfId="15965"/>
    <cellStyle name="_Value Copy 11 30 05 gas 12 09 05 AURORA at 12 14 05_Power Costs - Comparison bx Rbtl-Staff-Jt-PC_Adj Bench DR 3 for Initial Briefs (Electric) 2 2_Sheet3" xfId="15966"/>
    <cellStyle name="_Value Copy 11 30 05 gas 12 09 05 AURORA at 12 14 05_Power Costs - Comparison bx Rbtl-Staff-Jt-PC_Adj Bench DR 3 for Initial Briefs (Electric) 2_Sheet3" xfId="15967"/>
    <cellStyle name="_Value Copy 11 30 05 gas 12 09 05 AURORA at 12 14 05_Power Costs - Comparison bx Rbtl-Staff-Jt-PC_Adj Bench DR 3 for Initial Briefs (Electric) 3" xfId="15968"/>
    <cellStyle name="_Value Copy 11 30 05 gas 12 09 05 AURORA at 12 14 05_Power Costs - Comparison bx Rbtl-Staff-Jt-PC_Adj Bench DR 3 for Initial Briefs (Electric) 3 2" xfId="15969"/>
    <cellStyle name="_Value Copy 11 30 05 gas 12 09 05 AURORA at 12 14 05_Power Costs - Comparison bx Rbtl-Staff-Jt-PC_Adj Bench DR 3 for Initial Briefs (Electric) 3 2_Sheet3" xfId="15970"/>
    <cellStyle name="_Value Copy 11 30 05 gas 12 09 05 AURORA at 12 14 05_Power Costs - Comparison bx Rbtl-Staff-Jt-PC_Adj Bench DR 3 for Initial Briefs (Electric) 3_Sheet3" xfId="15971"/>
    <cellStyle name="_Value Copy 11 30 05 gas 12 09 05 AURORA at 12 14 05_Power Costs - Comparison bx Rbtl-Staff-Jt-PC_Adj Bench DR 3 for Initial Briefs (Electric) 4" xfId="15972"/>
    <cellStyle name="_Value Copy 11 30 05 gas 12 09 05 AURORA at 12 14 05_Power Costs - Comparison bx Rbtl-Staff-Jt-PC_Adj Bench DR 3 for Initial Briefs (Electric) 4_Sheet3" xfId="15973"/>
    <cellStyle name="_Value Copy 11 30 05 gas 12 09 05 AURORA at 12 14 05_Power Costs - Comparison bx Rbtl-Staff-Jt-PC_Adj Bench DR 3 for Initial Briefs (Electric)_DEM-WP(C) ENERG10C--ctn Mid-C_042010 2010GRC" xfId="15974"/>
    <cellStyle name="_Value Copy 11 30 05 gas 12 09 05 AURORA at 12 14 05_Power Costs - Comparison bx Rbtl-Staff-Jt-PC_Adj Bench DR 3 for Initial Briefs (Electric)_DEM-WP(C) ENERG10C--ctn Mid-C_042010 2010GRC 2" xfId="15975"/>
    <cellStyle name="_Value Copy 11 30 05 gas 12 09 05 AURORA at 12 14 05_Power Costs - Comparison bx Rbtl-Staff-Jt-PC_Adj Bench DR 3 for Initial Briefs (Electric)_DEM-WP(C) ENERG10C--ctn Mid-C_042010 2010GRC 2_Sheet3" xfId="15976"/>
    <cellStyle name="_Value Copy 11 30 05 gas 12 09 05 AURORA at 12 14 05_Power Costs - Comparison bx Rbtl-Staff-Jt-PC_Adj Bench DR 3 for Initial Briefs (Electric)_DEM-WP(C) ENERG10C--ctn Mid-C_042010 2010GRC_Sheet3" xfId="15977"/>
    <cellStyle name="_Value Copy 11 30 05 gas 12 09 05 AURORA at 12 14 05_Power Costs - Comparison bx Rbtl-Staff-Jt-PC_Adj Bench DR 3 for Initial Briefs (Electric)_Sheet3" xfId="15978"/>
    <cellStyle name="_Value Copy 11 30 05 gas 12 09 05 AURORA at 12 14 05_Power Costs - Comparison bx Rbtl-Staff-Jt-PC_DEM-WP(C) ENERG10C--ctn Mid-C_042010 2010GRC" xfId="15979"/>
    <cellStyle name="_Value Copy 11 30 05 gas 12 09 05 AURORA at 12 14 05_Power Costs - Comparison bx Rbtl-Staff-Jt-PC_DEM-WP(C) ENERG10C--ctn Mid-C_042010 2010GRC 2" xfId="15980"/>
    <cellStyle name="_Value Copy 11 30 05 gas 12 09 05 AURORA at 12 14 05_Power Costs - Comparison bx Rbtl-Staff-Jt-PC_DEM-WP(C) ENERG10C--ctn Mid-C_042010 2010GRC 2_Sheet3" xfId="15981"/>
    <cellStyle name="_Value Copy 11 30 05 gas 12 09 05 AURORA at 12 14 05_Power Costs - Comparison bx Rbtl-Staff-Jt-PC_DEM-WP(C) ENERG10C--ctn Mid-C_042010 2010GRC_Sheet3" xfId="15982"/>
    <cellStyle name="_Value Copy 11 30 05 gas 12 09 05 AURORA at 12 14 05_Power Costs - Comparison bx Rbtl-Staff-Jt-PC_Electric Rev Req Model (2009 GRC) Rebuttal" xfId="15983"/>
    <cellStyle name="_Value Copy 11 30 05 gas 12 09 05 AURORA at 12 14 05_Power Costs - Comparison bx Rbtl-Staff-Jt-PC_Electric Rev Req Model (2009 GRC) Rebuttal 2" xfId="15984"/>
    <cellStyle name="_Value Copy 11 30 05 gas 12 09 05 AURORA at 12 14 05_Power Costs - Comparison bx Rbtl-Staff-Jt-PC_Electric Rev Req Model (2009 GRC) Rebuttal 2 2" xfId="15985"/>
    <cellStyle name="_Value Copy 11 30 05 gas 12 09 05 AURORA at 12 14 05_Power Costs - Comparison bx Rbtl-Staff-Jt-PC_Electric Rev Req Model (2009 GRC) Rebuttal 2 2_Sheet3" xfId="15986"/>
    <cellStyle name="_Value Copy 11 30 05 gas 12 09 05 AURORA at 12 14 05_Power Costs - Comparison bx Rbtl-Staff-Jt-PC_Electric Rev Req Model (2009 GRC) Rebuttal 2_Sheet3" xfId="15987"/>
    <cellStyle name="_Value Copy 11 30 05 gas 12 09 05 AURORA at 12 14 05_Power Costs - Comparison bx Rbtl-Staff-Jt-PC_Electric Rev Req Model (2009 GRC) Rebuttal 3" xfId="15988"/>
    <cellStyle name="_Value Copy 11 30 05 gas 12 09 05 AURORA at 12 14 05_Power Costs - Comparison bx Rbtl-Staff-Jt-PC_Electric Rev Req Model (2009 GRC) Rebuttal 3_Sheet3" xfId="15989"/>
    <cellStyle name="_Value Copy 11 30 05 gas 12 09 05 AURORA at 12 14 05_Power Costs - Comparison bx Rbtl-Staff-Jt-PC_Electric Rev Req Model (2009 GRC) Rebuttal REmoval of New  WH Solar AdjustMI" xfId="15990"/>
    <cellStyle name="_Value Copy 11 30 05 gas 12 09 05 AURORA at 12 14 05_Power Costs - Comparison bx Rbtl-Staff-Jt-PC_Electric Rev Req Model (2009 GRC) Rebuttal REmoval of New  WH Solar AdjustMI 2" xfId="15991"/>
    <cellStyle name="_Value Copy 11 30 05 gas 12 09 05 AURORA at 12 14 05_Power Costs - Comparison bx Rbtl-Staff-Jt-PC_Electric Rev Req Model (2009 GRC) Rebuttal REmoval of New  WH Solar AdjustMI 2 2" xfId="15992"/>
    <cellStyle name="_Value Copy 11 30 05 gas 12 09 05 AURORA at 12 14 05_Power Costs - Comparison bx Rbtl-Staff-Jt-PC_Electric Rev Req Model (2009 GRC) Rebuttal REmoval of New  WH Solar AdjustMI 2 2_Sheet3" xfId="15993"/>
    <cellStyle name="_Value Copy 11 30 05 gas 12 09 05 AURORA at 12 14 05_Power Costs - Comparison bx Rbtl-Staff-Jt-PC_Electric Rev Req Model (2009 GRC) Rebuttal REmoval of New  WH Solar AdjustMI 2_Sheet3" xfId="15994"/>
    <cellStyle name="_Value Copy 11 30 05 gas 12 09 05 AURORA at 12 14 05_Power Costs - Comparison bx Rbtl-Staff-Jt-PC_Electric Rev Req Model (2009 GRC) Rebuttal REmoval of New  WH Solar AdjustMI 3" xfId="15995"/>
    <cellStyle name="_Value Copy 11 30 05 gas 12 09 05 AURORA at 12 14 05_Power Costs - Comparison bx Rbtl-Staff-Jt-PC_Electric Rev Req Model (2009 GRC) Rebuttal REmoval of New  WH Solar AdjustMI 3 2" xfId="15996"/>
    <cellStyle name="_Value Copy 11 30 05 gas 12 09 05 AURORA at 12 14 05_Power Costs - Comparison bx Rbtl-Staff-Jt-PC_Electric Rev Req Model (2009 GRC) Rebuttal REmoval of New  WH Solar AdjustMI 3 2_Sheet3" xfId="15997"/>
    <cellStyle name="_Value Copy 11 30 05 gas 12 09 05 AURORA at 12 14 05_Power Costs - Comparison bx Rbtl-Staff-Jt-PC_Electric Rev Req Model (2009 GRC) Rebuttal REmoval of New  WH Solar AdjustMI 3_Sheet3" xfId="15998"/>
    <cellStyle name="_Value Copy 11 30 05 gas 12 09 05 AURORA at 12 14 05_Power Costs - Comparison bx Rbtl-Staff-Jt-PC_Electric Rev Req Model (2009 GRC) Rebuttal REmoval of New  WH Solar AdjustMI 4" xfId="15999"/>
    <cellStyle name="_Value Copy 11 30 05 gas 12 09 05 AURORA at 12 14 05_Power Costs - Comparison bx Rbtl-Staff-Jt-PC_Electric Rev Req Model (2009 GRC) Rebuttal REmoval of New  WH Solar AdjustMI 4_Sheet3" xfId="16000"/>
    <cellStyle name="_Value Copy 11 30 05 gas 12 09 05 AURORA at 12 14 05_Power Costs - Comparison bx Rbtl-Staff-Jt-PC_Electric Rev Req Model (2009 GRC) Rebuttal REmoval of New  WH Solar AdjustMI_DEM-WP(C) ENERG10C--ctn Mid-C_042010 2010GRC" xfId="16001"/>
    <cellStyle name="_Value Copy 11 30 05 gas 12 09 05 AURORA at 12 14 05_Power Costs - Comparison bx Rbtl-Staff-Jt-PC_Electric Rev Req Model (2009 GRC) Rebuttal REmoval of New  WH Solar AdjustMI_DEM-WP(C) ENERG10C--ctn Mid-C_042010 2010GRC 2" xfId="16002"/>
    <cellStyle name="_Value Copy 11 30 05 gas 12 09 05 AURORA at 12 14 05_Power Costs - Comparison bx Rbtl-Staff-Jt-PC_Electric Rev Req Model (2009 GRC) Rebuttal REmoval of New  WH Solar AdjustMI_DEM-WP(C) ENERG10C--ctn Mid-C_042010 2010GRC 2_Sheet3" xfId="16003"/>
    <cellStyle name="_Value Copy 11 30 05 gas 12 09 05 AURORA at 12 14 05_Power Costs - Comparison bx Rbtl-Staff-Jt-PC_Electric Rev Req Model (2009 GRC) Rebuttal REmoval of New  WH Solar AdjustMI_DEM-WP(C) ENERG10C--ctn Mid-C_042010 2010GRC_Sheet3" xfId="16004"/>
    <cellStyle name="_Value Copy 11 30 05 gas 12 09 05 AURORA at 12 14 05_Power Costs - Comparison bx Rbtl-Staff-Jt-PC_Electric Rev Req Model (2009 GRC) Rebuttal REmoval of New  WH Solar AdjustMI_Sheet3" xfId="16005"/>
    <cellStyle name="_Value Copy 11 30 05 gas 12 09 05 AURORA at 12 14 05_Power Costs - Comparison bx Rbtl-Staff-Jt-PC_Electric Rev Req Model (2009 GRC) Rebuttal_Sheet3" xfId="16006"/>
    <cellStyle name="_Value Copy 11 30 05 gas 12 09 05 AURORA at 12 14 05_Power Costs - Comparison bx Rbtl-Staff-Jt-PC_Electric Rev Req Model (2009 GRC) Revised 01-18-2010" xfId="16007"/>
    <cellStyle name="_Value Copy 11 30 05 gas 12 09 05 AURORA at 12 14 05_Power Costs - Comparison bx Rbtl-Staff-Jt-PC_Electric Rev Req Model (2009 GRC) Revised 01-18-2010 2" xfId="16008"/>
    <cellStyle name="_Value Copy 11 30 05 gas 12 09 05 AURORA at 12 14 05_Power Costs - Comparison bx Rbtl-Staff-Jt-PC_Electric Rev Req Model (2009 GRC) Revised 01-18-2010 2 2" xfId="16009"/>
    <cellStyle name="_Value Copy 11 30 05 gas 12 09 05 AURORA at 12 14 05_Power Costs - Comparison bx Rbtl-Staff-Jt-PC_Electric Rev Req Model (2009 GRC) Revised 01-18-2010 2 2_Sheet3" xfId="16010"/>
    <cellStyle name="_Value Copy 11 30 05 gas 12 09 05 AURORA at 12 14 05_Power Costs - Comparison bx Rbtl-Staff-Jt-PC_Electric Rev Req Model (2009 GRC) Revised 01-18-2010 2_Sheet3" xfId="16011"/>
    <cellStyle name="_Value Copy 11 30 05 gas 12 09 05 AURORA at 12 14 05_Power Costs - Comparison bx Rbtl-Staff-Jt-PC_Electric Rev Req Model (2009 GRC) Revised 01-18-2010 3" xfId="16012"/>
    <cellStyle name="_Value Copy 11 30 05 gas 12 09 05 AURORA at 12 14 05_Power Costs - Comparison bx Rbtl-Staff-Jt-PC_Electric Rev Req Model (2009 GRC) Revised 01-18-2010 3 2" xfId="16013"/>
    <cellStyle name="_Value Copy 11 30 05 gas 12 09 05 AURORA at 12 14 05_Power Costs - Comparison bx Rbtl-Staff-Jt-PC_Electric Rev Req Model (2009 GRC) Revised 01-18-2010 3 2_Sheet3" xfId="16014"/>
    <cellStyle name="_Value Copy 11 30 05 gas 12 09 05 AURORA at 12 14 05_Power Costs - Comparison bx Rbtl-Staff-Jt-PC_Electric Rev Req Model (2009 GRC) Revised 01-18-2010 3_Sheet3" xfId="16015"/>
    <cellStyle name="_Value Copy 11 30 05 gas 12 09 05 AURORA at 12 14 05_Power Costs - Comparison bx Rbtl-Staff-Jt-PC_Electric Rev Req Model (2009 GRC) Revised 01-18-2010 4" xfId="16016"/>
    <cellStyle name="_Value Copy 11 30 05 gas 12 09 05 AURORA at 12 14 05_Power Costs - Comparison bx Rbtl-Staff-Jt-PC_Electric Rev Req Model (2009 GRC) Revised 01-18-2010 4_Sheet3" xfId="16017"/>
    <cellStyle name="_Value Copy 11 30 05 gas 12 09 05 AURORA at 12 14 05_Power Costs - Comparison bx Rbtl-Staff-Jt-PC_Electric Rev Req Model (2009 GRC) Revised 01-18-2010_DEM-WP(C) ENERG10C--ctn Mid-C_042010 2010GRC" xfId="16018"/>
    <cellStyle name="_Value Copy 11 30 05 gas 12 09 05 AURORA at 12 14 05_Power Costs - Comparison bx Rbtl-Staff-Jt-PC_Electric Rev Req Model (2009 GRC) Revised 01-18-2010_DEM-WP(C) ENERG10C--ctn Mid-C_042010 2010GRC 2" xfId="16019"/>
    <cellStyle name="_Value Copy 11 30 05 gas 12 09 05 AURORA at 12 14 05_Power Costs - Comparison bx Rbtl-Staff-Jt-PC_Electric Rev Req Model (2009 GRC) Revised 01-18-2010_DEM-WP(C) ENERG10C--ctn Mid-C_042010 2010GRC 2_Sheet3" xfId="16020"/>
    <cellStyle name="_Value Copy 11 30 05 gas 12 09 05 AURORA at 12 14 05_Power Costs - Comparison bx Rbtl-Staff-Jt-PC_Electric Rev Req Model (2009 GRC) Revised 01-18-2010_DEM-WP(C) ENERG10C--ctn Mid-C_042010 2010GRC_Sheet3" xfId="16021"/>
    <cellStyle name="_Value Copy 11 30 05 gas 12 09 05 AURORA at 12 14 05_Power Costs - Comparison bx Rbtl-Staff-Jt-PC_Electric Rev Req Model (2009 GRC) Revised 01-18-2010_Sheet3" xfId="16022"/>
    <cellStyle name="_Value Copy 11 30 05 gas 12 09 05 AURORA at 12 14 05_Power Costs - Comparison bx Rbtl-Staff-Jt-PC_Final Order Electric EXHIBIT A-1" xfId="16023"/>
    <cellStyle name="_Value Copy 11 30 05 gas 12 09 05 AURORA at 12 14 05_Power Costs - Comparison bx Rbtl-Staff-Jt-PC_Final Order Electric EXHIBIT A-1 2" xfId="16024"/>
    <cellStyle name="_Value Copy 11 30 05 gas 12 09 05 AURORA at 12 14 05_Power Costs - Comparison bx Rbtl-Staff-Jt-PC_Final Order Electric EXHIBIT A-1 2 2" xfId="16025"/>
    <cellStyle name="_Value Copy 11 30 05 gas 12 09 05 AURORA at 12 14 05_Power Costs - Comparison bx Rbtl-Staff-Jt-PC_Final Order Electric EXHIBIT A-1 2 2_Sheet3" xfId="16026"/>
    <cellStyle name="_Value Copy 11 30 05 gas 12 09 05 AURORA at 12 14 05_Power Costs - Comparison bx Rbtl-Staff-Jt-PC_Final Order Electric EXHIBIT A-1 2_Sheet3" xfId="16027"/>
    <cellStyle name="_Value Copy 11 30 05 gas 12 09 05 AURORA at 12 14 05_Power Costs - Comparison bx Rbtl-Staff-Jt-PC_Final Order Electric EXHIBIT A-1 3" xfId="16028"/>
    <cellStyle name="_Value Copy 11 30 05 gas 12 09 05 AURORA at 12 14 05_Power Costs - Comparison bx Rbtl-Staff-Jt-PC_Final Order Electric EXHIBIT A-1 3_Sheet3" xfId="16029"/>
    <cellStyle name="_Value Copy 11 30 05 gas 12 09 05 AURORA at 12 14 05_Power Costs - Comparison bx Rbtl-Staff-Jt-PC_Final Order Electric EXHIBIT A-1_Sheet3" xfId="16030"/>
    <cellStyle name="_Value Copy 11 30 05 gas 12 09 05 AURORA at 12 14 05_Power Costs - Comparison bx Rbtl-Staff-Jt-PC_Sheet3" xfId="16031"/>
    <cellStyle name="_Value Copy 11 30 05 gas 12 09 05 AURORA at 12 14 05_Rebuttal Power Costs" xfId="16032"/>
    <cellStyle name="_Value Copy 11 30 05 gas 12 09 05 AURORA at 12 14 05_Rebuttal Power Costs 2" xfId="16033"/>
    <cellStyle name="_Value Copy 11 30 05 gas 12 09 05 AURORA at 12 14 05_Rebuttal Power Costs 2 2" xfId="16034"/>
    <cellStyle name="_Value Copy 11 30 05 gas 12 09 05 AURORA at 12 14 05_Rebuttal Power Costs 2 2_Sheet3" xfId="16035"/>
    <cellStyle name="_Value Copy 11 30 05 gas 12 09 05 AURORA at 12 14 05_Rebuttal Power Costs 2_Sheet3" xfId="16036"/>
    <cellStyle name="_Value Copy 11 30 05 gas 12 09 05 AURORA at 12 14 05_Rebuttal Power Costs 3" xfId="16037"/>
    <cellStyle name="_Value Copy 11 30 05 gas 12 09 05 AURORA at 12 14 05_Rebuttal Power Costs 3 2" xfId="16038"/>
    <cellStyle name="_Value Copy 11 30 05 gas 12 09 05 AURORA at 12 14 05_Rebuttal Power Costs 3 2_Sheet3" xfId="16039"/>
    <cellStyle name="_Value Copy 11 30 05 gas 12 09 05 AURORA at 12 14 05_Rebuttal Power Costs 3_Sheet3" xfId="16040"/>
    <cellStyle name="_Value Copy 11 30 05 gas 12 09 05 AURORA at 12 14 05_Rebuttal Power Costs 4" xfId="16041"/>
    <cellStyle name="_Value Copy 11 30 05 gas 12 09 05 AURORA at 12 14 05_Rebuttal Power Costs 4_Sheet3" xfId="16042"/>
    <cellStyle name="_Value Copy 11 30 05 gas 12 09 05 AURORA at 12 14 05_Rebuttal Power Costs_Adj Bench DR 3 for Initial Briefs (Electric)" xfId="16043"/>
    <cellStyle name="_Value Copy 11 30 05 gas 12 09 05 AURORA at 12 14 05_Rebuttal Power Costs_Adj Bench DR 3 for Initial Briefs (Electric) 2" xfId="16044"/>
    <cellStyle name="_Value Copy 11 30 05 gas 12 09 05 AURORA at 12 14 05_Rebuttal Power Costs_Adj Bench DR 3 for Initial Briefs (Electric) 2 2" xfId="16045"/>
    <cellStyle name="_Value Copy 11 30 05 gas 12 09 05 AURORA at 12 14 05_Rebuttal Power Costs_Adj Bench DR 3 for Initial Briefs (Electric) 2 2_Sheet3" xfId="16046"/>
    <cellStyle name="_Value Copy 11 30 05 gas 12 09 05 AURORA at 12 14 05_Rebuttal Power Costs_Adj Bench DR 3 for Initial Briefs (Electric) 2_Sheet3" xfId="16047"/>
    <cellStyle name="_Value Copy 11 30 05 gas 12 09 05 AURORA at 12 14 05_Rebuttal Power Costs_Adj Bench DR 3 for Initial Briefs (Electric) 3" xfId="16048"/>
    <cellStyle name="_Value Copy 11 30 05 gas 12 09 05 AURORA at 12 14 05_Rebuttal Power Costs_Adj Bench DR 3 for Initial Briefs (Electric) 3 2" xfId="16049"/>
    <cellStyle name="_Value Copy 11 30 05 gas 12 09 05 AURORA at 12 14 05_Rebuttal Power Costs_Adj Bench DR 3 for Initial Briefs (Electric) 3 2_Sheet3" xfId="16050"/>
    <cellStyle name="_Value Copy 11 30 05 gas 12 09 05 AURORA at 12 14 05_Rebuttal Power Costs_Adj Bench DR 3 for Initial Briefs (Electric) 3_Sheet3" xfId="16051"/>
    <cellStyle name="_Value Copy 11 30 05 gas 12 09 05 AURORA at 12 14 05_Rebuttal Power Costs_Adj Bench DR 3 for Initial Briefs (Electric) 4" xfId="16052"/>
    <cellStyle name="_Value Copy 11 30 05 gas 12 09 05 AURORA at 12 14 05_Rebuttal Power Costs_Adj Bench DR 3 for Initial Briefs (Electric) 4_Sheet3" xfId="16053"/>
    <cellStyle name="_Value Copy 11 30 05 gas 12 09 05 AURORA at 12 14 05_Rebuttal Power Costs_Adj Bench DR 3 for Initial Briefs (Electric)_DEM-WP(C) ENERG10C--ctn Mid-C_042010 2010GRC" xfId="16054"/>
    <cellStyle name="_Value Copy 11 30 05 gas 12 09 05 AURORA at 12 14 05_Rebuttal Power Costs_Adj Bench DR 3 for Initial Briefs (Electric)_DEM-WP(C) ENERG10C--ctn Mid-C_042010 2010GRC 2" xfId="16055"/>
    <cellStyle name="_Value Copy 11 30 05 gas 12 09 05 AURORA at 12 14 05_Rebuttal Power Costs_Adj Bench DR 3 for Initial Briefs (Electric)_DEM-WP(C) ENERG10C--ctn Mid-C_042010 2010GRC 2_Sheet3" xfId="16056"/>
    <cellStyle name="_Value Copy 11 30 05 gas 12 09 05 AURORA at 12 14 05_Rebuttal Power Costs_Adj Bench DR 3 for Initial Briefs (Electric)_DEM-WP(C) ENERG10C--ctn Mid-C_042010 2010GRC_Sheet3" xfId="16057"/>
    <cellStyle name="_Value Copy 11 30 05 gas 12 09 05 AURORA at 12 14 05_Rebuttal Power Costs_Adj Bench DR 3 for Initial Briefs (Electric)_Sheet3" xfId="16058"/>
    <cellStyle name="_Value Copy 11 30 05 gas 12 09 05 AURORA at 12 14 05_Rebuttal Power Costs_DEM-WP(C) ENERG10C--ctn Mid-C_042010 2010GRC" xfId="16059"/>
    <cellStyle name="_Value Copy 11 30 05 gas 12 09 05 AURORA at 12 14 05_Rebuttal Power Costs_DEM-WP(C) ENERG10C--ctn Mid-C_042010 2010GRC 2" xfId="16060"/>
    <cellStyle name="_Value Copy 11 30 05 gas 12 09 05 AURORA at 12 14 05_Rebuttal Power Costs_DEM-WP(C) ENERG10C--ctn Mid-C_042010 2010GRC 2_Sheet3" xfId="16061"/>
    <cellStyle name="_Value Copy 11 30 05 gas 12 09 05 AURORA at 12 14 05_Rebuttal Power Costs_DEM-WP(C) ENERG10C--ctn Mid-C_042010 2010GRC_Sheet3" xfId="16062"/>
    <cellStyle name="_Value Copy 11 30 05 gas 12 09 05 AURORA at 12 14 05_Rebuttal Power Costs_Electric Rev Req Model (2009 GRC) Rebuttal" xfId="16063"/>
    <cellStyle name="_Value Copy 11 30 05 gas 12 09 05 AURORA at 12 14 05_Rebuttal Power Costs_Electric Rev Req Model (2009 GRC) Rebuttal 2" xfId="16064"/>
    <cellStyle name="_Value Copy 11 30 05 gas 12 09 05 AURORA at 12 14 05_Rebuttal Power Costs_Electric Rev Req Model (2009 GRC) Rebuttal 2 2" xfId="16065"/>
    <cellStyle name="_Value Copy 11 30 05 gas 12 09 05 AURORA at 12 14 05_Rebuttal Power Costs_Electric Rev Req Model (2009 GRC) Rebuttal 2 2_Sheet3" xfId="16066"/>
    <cellStyle name="_Value Copy 11 30 05 gas 12 09 05 AURORA at 12 14 05_Rebuttal Power Costs_Electric Rev Req Model (2009 GRC) Rebuttal 2_Sheet3" xfId="16067"/>
    <cellStyle name="_Value Copy 11 30 05 gas 12 09 05 AURORA at 12 14 05_Rebuttal Power Costs_Electric Rev Req Model (2009 GRC) Rebuttal 3" xfId="16068"/>
    <cellStyle name="_Value Copy 11 30 05 gas 12 09 05 AURORA at 12 14 05_Rebuttal Power Costs_Electric Rev Req Model (2009 GRC) Rebuttal 3_Sheet3" xfId="16069"/>
    <cellStyle name="_Value Copy 11 30 05 gas 12 09 05 AURORA at 12 14 05_Rebuttal Power Costs_Electric Rev Req Model (2009 GRC) Rebuttal REmoval of New  WH Solar AdjustMI" xfId="16070"/>
    <cellStyle name="_Value Copy 11 30 05 gas 12 09 05 AURORA at 12 14 05_Rebuttal Power Costs_Electric Rev Req Model (2009 GRC) Rebuttal REmoval of New  WH Solar AdjustMI 2" xfId="16071"/>
    <cellStyle name="_Value Copy 11 30 05 gas 12 09 05 AURORA at 12 14 05_Rebuttal Power Costs_Electric Rev Req Model (2009 GRC) Rebuttal REmoval of New  WH Solar AdjustMI 2 2" xfId="16072"/>
    <cellStyle name="_Value Copy 11 30 05 gas 12 09 05 AURORA at 12 14 05_Rebuttal Power Costs_Electric Rev Req Model (2009 GRC) Rebuttal REmoval of New  WH Solar AdjustMI 2 2_Sheet3" xfId="16073"/>
    <cellStyle name="_Value Copy 11 30 05 gas 12 09 05 AURORA at 12 14 05_Rebuttal Power Costs_Electric Rev Req Model (2009 GRC) Rebuttal REmoval of New  WH Solar AdjustMI 2_Sheet3" xfId="16074"/>
    <cellStyle name="_Value Copy 11 30 05 gas 12 09 05 AURORA at 12 14 05_Rebuttal Power Costs_Electric Rev Req Model (2009 GRC) Rebuttal REmoval of New  WH Solar AdjustMI 3" xfId="16075"/>
    <cellStyle name="_Value Copy 11 30 05 gas 12 09 05 AURORA at 12 14 05_Rebuttal Power Costs_Electric Rev Req Model (2009 GRC) Rebuttal REmoval of New  WH Solar AdjustMI 3 2" xfId="16076"/>
    <cellStyle name="_Value Copy 11 30 05 gas 12 09 05 AURORA at 12 14 05_Rebuttal Power Costs_Electric Rev Req Model (2009 GRC) Rebuttal REmoval of New  WH Solar AdjustMI 3 2_Sheet3" xfId="16077"/>
    <cellStyle name="_Value Copy 11 30 05 gas 12 09 05 AURORA at 12 14 05_Rebuttal Power Costs_Electric Rev Req Model (2009 GRC) Rebuttal REmoval of New  WH Solar AdjustMI 3_Sheet3" xfId="16078"/>
    <cellStyle name="_Value Copy 11 30 05 gas 12 09 05 AURORA at 12 14 05_Rebuttal Power Costs_Electric Rev Req Model (2009 GRC) Rebuttal REmoval of New  WH Solar AdjustMI 4" xfId="16079"/>
    <cellStyle name="_Value Copy 11 30 05 gas 12 09 05 AURORA at 12 14 05_Rebuttal Power Costs_Electric Rev Req Model (2009 GRC) Rebuttal REmoval of New  WH Solar AdjustMI 4_Sheet3" xfId="16080"/>
    <cellStyle name="_Value Copy 11 30 05 gas 12 09 05 AURORA at 12 14 05_Rebuttal Power Costs_Electric Rev Req Model (2009 GRC) Rebuttal REmoval of New  WH Solar AdjustMI_DEM-WP(C) ENERG10C--ctn Mid-C_042010 2010GRC" xfId="16081"/>
    <cellStyle name="_Value Copy 11 30 05 gas 12 09 05 AURORA at 12 14 05_Rebuttal Power Costs_Electric Rev Req Model (2009 GRC) Rebuttal REmoval of New  WH Solar AdjustMI_DEM-WP(C) ENERG10C--ctn Mid-C_042010 2010GRC 2" xfId="16082"/>
    <cellStyle name="_Value Copy 11 30 05 gas 12 09 05 AURORA at 12 14 05_Rebuttal Power Costs_Electric Rev Req Model (2009 GRC) Rebuttal REmoval of New  WH Solar AdjustMI_DEM-WP(C) ENERG10C--ctn Mid-C_042010 2010GRC 2_Sheet3" xfId="16083"/>
    <cellStyle name="_Value Copy 11 30 05 gas 12 09 05 AURORA at 12 14 05_Rebuttal Power Costs_Electric Rev Req Model (2009 GRC) Rebuttal REmoval of New  WH Solar AdjustMI_DEM-WP(C) ENERG10C--ctn Mid-C_042010 2010GRC_Sheet3" xfId="16084"/>
    <cellStyle name="_Value Copy 11 30 05 gas 12 09 05 AURORA at 12 14 05_Rebuttal Power Costs_Electric Rev Req Model (2009 GRC) Rebuttal REmoval of New  WH Solar AdjustMI_Sheet3" xfId="16085"/>
    <cellStyle name="_Value Copy 11 30 05 gas 12 09 05 AURORA at 12 14 05_Rebuttal Power Costs_Electric Rev Req Model (2009 GRC) Rebuttal_Sheet3" xfId="16086"/>
    <cellStyle name="_Value Copy 11 30 05 gas 12 09 05 AURORA at 12 14 05_Rebuttal Power Costs_Electric Rev Req Model (2009 GRC) Revised 01-18-2010" xfId="16087"/>
    <cellStyle name="_Value Copy 11 30 05 gas 12 09 05 AURORA at 12 14 05_Rebuttal Power Costs_Electric Rev Req Model (2009 GRC) Revised 01-18-2010 2" xfId="16088"/>
    <cellStyle name="_Value Copy 11 30 05 gas 12 09 05 AURORA at 12 14 05_Rebuttal Power Costs_Electric Rev Req Model (2009 GRC) Revised 01-18-2010 2 2" xfId="16089"/>
    <cellStyle name="_Value Copy 11 30 05 gas 12 09 05 AURORA at 12 14 05_Rebuttal Power Costs_Electric Rev Req Model (2009 GRC) Revised 01-18-2010 2 2_Sheet3" xfId="16090"/>
    <cellStyle name="_Value Copy 11 30 05 gas 12 09 05 AURORA at 12 14 05_Rebuttal Power Costs_Electric Rev Req Model (2009 GRC) Revised 01-18-2010 2_Sheet3" xfId="16091"/>
    <cellStyle name="_Value Copy 11 30 05 gas 12 09 05 AURORA at 12 14 05_Rebuttal Power Costs_Electric Rev Req Model (2009 GRC) Revised 01-18-2010 3" xfId="16092"/>
    <cellStyle name="_Value Copy 11 30 05 gas 12 09 05 AURORA at 12 14 05_Rebuttal Power Costs_Electric Rev Req Model (2009 GRC) Revised 01-18-2010 3 2" xfId="16093"/>
    <cellStyle name="_Value Copy 11 30 05 gas 12 09 05 AURORA at 12 14 05_Rebuttal Power Costs_Electric Rev Req Model (2009 GRC) Revised 01-18-2010 3 2_Sheet3" xfId="16094"/>
    <cellStyle name="_Value Copy 11 30 05 gas 12 09 05 AURORA at 12 14 05_Rebuttal Power Costs_Electric Rev Req Model (2009 GRC) Revised 01-18-2010 3_Sheet3" xfId="16095"/>
    <cellStyle name="_Value Copy 11 30 05 gas 12 09 05 AURORA at 12 14 05_Rebuttal Power Costs_Electric Rev Req Model (2009 GRC) Revised 01-18-2010 4" xfId="16096"/>
    <cellStyle name="_Value Copy 11 30 05 gas 12 09 05 AURORA at 12 14 05_Rebuttal Power Costs_Electric Rev Req Model (2009 GRC) Revised 01-18-2010 4_Sheet3" xfId="16097"/>
    <cellStyle name="_Value Copy 11 30 05 gas 12 09 05 AURORA at 12 14 05_Rebuttal Power Costs_Electric Rev Req Model (2009 GRC) Revised 01-18-2010_DEM-WP(C) ENERG10C--ctn Mid-C_042010 2010GRC" xfId="16098"/>
    <cellStyle name="_Value Copy 11 30 05 gas 12 09 05 AURORA at 12 14 05_Rebuttal Power Costs_Electric Rev Req Model (2009 GRC) Revised 01-18-2010_DEM-WP(C) ENERG10C--ctn Mid-C_042010 2010GRC 2" xfId="16099"/>
    <cellStyle name="_Value Copy 11 30 05 gas 12 09 05 AURORA at 12 14 05_Rebuttal Power Costs_Electric Rev Req Model (2009 GRC) Revised 01-18-2010_DEM-WP(C) ENERG10C--ctn Mid-C_042010 2010GRC 2_Sheet3" xfId="16100"/>
    <cellStyle name="_Value Copy 11 30 05 gas 12 09 05 AURORA at 12 14 05_Rebuttal Power Costs_Electric Rev Req Model (2009 GRC) Revised 01-18-2010_DEM-WP(C) ENERG10C--ctn Mid-C_042010 2010GRC_Sheet3" xfId="16101"/>
    <cellStyle name="_Value Copy 11 30 05 gas 12 09 05 AURORA at 12 14 05_Rebuttal Power Costs_Electric Rev Req Model (2009 GRC) Revised 01-18-2010_Sheet3" xfId="16102"/>
    <cellStyle name="_Value Copy 11 30 05 gas 12 09 05 AURORA at 12 14 05_Rebuttal Power Costs_Final Order Electric EXHIBIT A-1" xfId="16103"/>
    <cellStyle name="_Value Copy 11 30 05 gas 12 09 05 AURORA at 12 14 05_Rebuttal Power Costs_Final Order Electric EXHIBIT A-1 2" xfId="16104"/>
    <cellStyle name="_Value Copy 11 30 05 gas 12 09 05 AURORA at 12 14 05_Rebuttal Power Costs_Final Order Electric EXHIBIT A-1 2 2" xfId="16105"/>
    <cellStyle name="_Value Copy 11 30 05 gas 12 09 05 AURORA at 12 14 05_Rebuttal Power Costs_Final Order Electric EXHIBIT A-1 2 2_Sheet3" xfId="16106"/>
    <cellStyle name="_Value Copy 11 30 05 gas 12 09 05 AURORA at 12 14 05_Rebuttal Power Costs_Final Order Electric EXHIBIT A-1 2_Sheet3" xfId="16107"/>
    <cellStyle name="_Value Copy 11 30 05 gas 12 09 05 AURORA at 12 14 05_Rebuttal Power Costs_Final Order Electric EXHIBIT A-1 3" xfId="16108"/>
    <cellStyle name="_Value Copy 11 30 05 gas 12 09 05 AURORA at 12 14 05_Rebuttal Power Costs_Final Order Electric EXHIBIT A-1 3_Sheet3" xfId="16109"/>
    <cellStyle name="_Value Copy 11 30 05 gas 12 09 05 AURORA at 12 14 05_Rebuttal Power Costs_Final Order Electric EXHIBIT A-1_Sheet3" xfId="16110"/>
    <cellStyle name="_Value Copy 11 30 05 gas 12 09 05 AURORA at 12 14 05_Rebuttal Power Costs_Sheet3" xfId="16111"/>
    <cellStyle name="_Value Copy 11 30 05 gas 12 09 05 AURORA at 12 14 05_Sheet3" xfId="16112"/>
    <cellStyle name="_Value Copy 11 30 05 gas 12 09 05 AURORA at 12 14 05_Transmission Workbook for May BOD" xfId="16113"/>
    <cellStyle name="_Value Copy 11 30 05 gas 12 09 05 AURORA at 12 14 05_Transmission Workbook for May BOD 2" xfId="16114"/>
    <cellStyle name="_Value Copy 11 30 05 gas 12 09 05 AURORA at 12 14 05_Transmission Workbook for May BOD 2 2" xfId="16115"/>
    <cellStyle name="_Value Copy 11 30 05 gas 12 09 05 AURORA at 12 14 05_Transmission Workbook for May BOD 2 2_Sheet3" xfId="16116"/>
    <cellStyle name="_Value Copy 11 30 05 gas 12 09 05 AURORA at 12 14 05_Transmission Workbook for May BOD 2_Sheet3" xfId="16117"/>
    <cellStyle name="_Value Copy 11 30 05 gas 12 09 05 AURORA at 12 14 05_Transmission Workbook for May BOD 3" xfId="16118"/>
    <cellStyle name="_Value Copy 11 30 05 gas 12 09 05 AURORA at 12 14 05_Transmission Workbook for May BOD 3 2" xfId="16119"/>
    <cellStyle name="_Value Copy 11 30 05 gas 12 09 05 AURORA at 12 14 05_Transmission Workbook for May BOD 3 2_Sheet3" xfId="16120"/>
    <cellStyle name="_Value Copy 11 30 05 gas 12 09 05 AURORA at 12 14 05_Transmission Workbook for May BOD 3_Sheet3" xfId="16121"/>
    <cellStyle name="_Value Copy 11 30 05 gas 12 09 05 AURORA at 12 14 05_Transmission Workbook for May BOD 4" xfId="16122"/>
    <cellStyle name="_Value Copy 11 30 05 gas 12 09 05 AURORA at 12 14 05_Transmission Workbook for May BOD 4_Sheet3" xfId="16123"/>
    <cellStyle name="_Value Copy 11 30 05 gas 12 09 05 AURORA at 12 14 05_Transmission Workbook for May BOD_DEM-WP(C) ENERG10C--ctn Mid-C_042010 2010GRC" xfId="16124"/>
    <cellStyle name="_Value Copy 11 30 05 gas 12 09 05 AURORA at 12 14 05_Transmission Workbook for May BOD_DEM-WP(C) ENERG10C--ctn Mid-C_042010 2010GRC 2" xfId="16125"/>
    <cellStyle name="_Value Copy 11 30 05 gas 12 09 05 AURORA at 12 14 05_Transmission Workbook for May BOD_DEM-WP(C) ENERG10C--ctn Mid-C_042010 2010GRC 2_Sheet3" xfId="16126"/>
    <cellStyle name="_Value Copy 11 30 05 gas 12 09 05 AURORA at 12 14 05_Transmission Workbook for May BOD_DEM-WP(C) ENERG10C--ctn Mid-C_042010 2010GRC_Sheet3" xfId="16127"/>
    <cellStyle name="_Value Copy 11 30 05 gas 12 09 05 AURORA at 12 14 05_Transmission Workbook for May BOD_Sheet3" xfId="16128"/>
    <cellStyle name="_Value Copy 11 30 05 gas 12 09 05 AURORA at 12 14 05_Wind Integration 10GRC" xfId="16129"/>
    <cellStyle name="_Value Copy 11 30 05 gas 12 09 05 AURORA at 12 14 05_Wind Integration 10GRC 2" xfId="16130"/>
    <cellStyle name="_Value Copy 11 30 05 gas 12 09 05 AURORA at 12 14 05_Wind Integration 10GRC 2 2" xfId="16131"/>
    <cellStyle name="_Value Copy 11 30 05 gas 12 09 05 AURORA at 12 14 05_Wind Integration 10GRC 2 2_Sheet3" xfId="16132"/>
    <cellStyle name="_Value Copy 11 30 05 gas 12 09 05 AURORA at 12 14 05_Wind Integration 10GRC 2_Sheet3" xfId="16133"/>
    <cellStyle name="_Value Copy 11 30 05 gas 12 09 05 AURORA at 12 14 05_Wind Integration 10GRC 3" xfId="16134"/>
    <cellStyle name="_Value Copy 11 30 05 gas 12 09 05 AURORA at 12 14 05_Wind Integration 10GRC 3 2" xfId="16135"/>
    <cellStyle name="_Value Copy 11 30 05 gas 12 09 05 AURORA at 12 14 05_Wind Integration 10GRC 3 2_Sheet3" xfId="16136"/>
    <cellStyle name="_Value Copy 11 30 05 gas 12 09 05 AURORA at 12 14 05_Wind Integration 10GRC 3_Sheet3" xfId="16137"/>
    <cellStyle name="_Value Copy 11 30 05 gas 12 09 05 AURORA at 12 14 05_Wind Integration 10GRC 4" xfId="16138"/>
    <cellStyle name="_Value Copy 11 30 05 gas 12 09 05 AURORA at 12 14 05_Wind Integration 10GRC 4_Sheet3" xfId="16139"/>
    <cellStyle name="_Value Copy 11 30 05 gas 12 09 05 AURORA at 12 14 05_Wind Integration 10GRC_DEM-WP(C) ENERG10C--ctn Mid-C_042010 2010GRC" xfId="16140"/>
    <cellStyle name="_Value Copy 11 30 05 gas 12 09 05 AURORA at 12 14 05_Wind Integration 10GRC_DEM-WP(C) ENERG10C--ctn Mid-C_042010 2010GRC 2" xfId="16141"/>
    <cellStyle name="_Value Copy 11 30 05 gas 12 09 05 AURORA at 12 14 05_Wind Integration 10GRC_DEM-WP(C) ENERG10C--ctn Mid-C_042010 2010GRC 2_Sheet3" xfId="16142"/>
    <cellStyle name="_Value Copy 11 30 05 gas 12 09 05 AURORA at 12 14 05_Wind Integration 10GRC_DEM-WP(C) ENERG10C--ctn Mid-C_042010 2010GRC_Sheet3" xfId="16143"/>
    <cellStyle name="_Value Copy 11 30 05 gas 12 09 05 AURORA at 12 14 05_Wind Integration 10GRC_Sheet3" xfId="16144"/>
    <cellStyle name="_VC 2007GRC PC 10312007" xfId="16145"/>
    <cellStyle name="_VC 2007GRC PC 10312007 2" xfId="16146"/>
    <cellStyle name="_VC 2007GRC PC 10312007 2_Sheet3" xfId="16147"/>
    <cellStyle name="_VC 2007GRC PC 10312007_Sheet3" xfId="16148"/>
    <cellStyle name="_VC 6.15.06 update on 06GRC power costs.xls Chart 1" xfId="16149"/>
    <cellStyle name="_VC 6.15.06 update on 06GRC power costs.xls Chart 1 2" xfId="16150"/>
    <cellStyle name="_VC 6.15.06 update on 06GRC power costs.xls Chart 1 2 2" xfId="16151"/>
    <cellStyle name="_VC 6.15.06 update on 06GRC power costs.xls Chart 1 2 2 2" xfId="16152"/>
    <cellStyle name="_VC 6.15.06 update on 06GRC power costs.xls Chart 1 2 2 2_Sheet3" xfId="16153"/>
    <cellStyle name="_VC 6.15.06 update on 06GRC power costs.xls Chart 1 2 2_Sheet3" xfId="16154"/>
    <cellStyle name="_VC 6.15.06 update on 06GRC power costs.xls Chart 1 2 3" xfId="16155"/>
    <cellStyle name="_VC 6.15.06 update on 06GRC power costs.xls Chart 1 2 3 2" xfId="16156"/>
    <cellStyle name="_VC 6.15.06 update on 06GRC power costs.xls Chart 1 2 3 2_Sheet3" xfId="16157"/>
    <cellStyle name="_VC 6.15.06 update on 06GRC power costs.xls Chart 1 2 3_Sheet3" xfId="16158"/>
    <cellStyle name="_VC 6.15.06 update on 06GRC power costs.xls Chart 1 2 4" xfId="16159"/>
    <cellStyle name="_VC 6.15.06 update on 06GRC power costs.xls Chart 1 2 4_Sheet3" xfId="16160"/>
    <cellStyle name="_VC 6.15.06 update on 06GRC power costs.xls Chart 1 2_Sheet3" xfId="16161"/>
    <cellStyle name="_VC 6.15.06 update on 06GRC power costs.xls Chart 1 3" xfId="16162"/>
    <cellStyle name="_VC 6.15.06 update on 06GRC power costs.xls Chart 1 3 2" xfId="16163"/>
    <cellStyle name="_VC 6.15.06 update on 06GRC power costs.xls Chart 1 3 2_Sheet3" xfId="16164"/>
    <cellStyle name="_VC 6.15.06 update on 06GRC power costs.xls Chart 1 3_Sheet3" xfId="16165"/>
    <cellStyle name="_VC 6.15.06 update on 06GRC power costs.xls Chart 1 4" xfId="16166"/>
    <cellStyle name="_VC 6.15.06 update on 06GRC power costs.xls Chart 1 4 2" xfId="16167"/>
    <cellStyle name="_VC 6.15.06 update on 06GRC power costs.xls Chart 1 4 2 2" xfId="16168"/>
    <cellStyle name="_VC 6.15.06 update on 06GRC power costs.xls Chart 1 4 2 2_Sheet3" xfId="16169"/>
    <cellStyle name="_VC 6.15.06 update on 06GRC power costs.xls Chart 1 4 2_Sheet3" xfId="16170"/>
    <cellStyle name="_VC 6.15.06 update on 06GRC power costs.xls Chart 1 4 3" xfId="16171"/>
    <cellStyle name="_VC 6.15.06 update on 06GRC power costs.xls Chart 1 4 3_Sheet3" xfId="16172"/>
    <cellStyle name="_VC 6.15.06 update on 06GRC power costs.xls Chart 1 4_Sheet3" xfId="16173"/>
    <cellStyle name="_VC 6.15.06 update on 06GRC power costs.xls Chart 1 5" xfId="16174"/>
    <cellStyle name="_VC 6.15.06 update on 06GRC power costs.xls Chart 1 5 2" xfId="16175"/>
    <cellStyle name="_VC 6.15.06 update on 06GRC power costs.xls Chart 1 5 2_Sheet3" xfId="16176"/>
    <cellStyle name="_VC 6.15.06 update on 06GRC power costs.xls Chart 1 5_Sheet3" xfId="16177"/>
    <cellStyle name="_VC 6.15.06 update on 06GRC power costs.xls Chart 1 6" xfId="16178"/>
    <cellStyle name="_VC 6.15.06 update on 06GRC power costs.xls Chart 1 6 2" xfId="16179"/>
    <cellStyle name="_VC 6.15.06 update on 06GRC power costs.xls Chart 1 6 2 2" xfId="16180"/>
    <cellStyle name="_VC 6.15.06 update on 06GRC power costs.xls Chart 1 6 2 2_Sheet3" xfId="16181"/>
    <cellStyle name="_VC 6.15.06 update on 06GRC power costs.xls Chart 1 6 2_Sheet3" xfId="16182"/>
    <cellStyle name="_VC 6.15.06 update on 06GRC power costs.xls Chart 1 6 3" xfId="16183"/>
    <cellStyle name="_VC 6.15.06 update on 06GRC power costs.xls Chart 1 6 3_Sheet3" xfId="16184"/>
    <cellStyle name="_VC 6.15.06 update on 06GRC power costs.xls Chart 1 6_Sheet3" xfId="16185"/>
    <cellStyle name="_VC 6.15.06 update on 06GRC power costs.xls Chart 1 7" xfId="16186"/>
    <cellStyle name="_VC 6.15.06 update on 06GRC power costs.xls Chart 1 7 2" xfId="16187"/>
    <cellStyle name="_VC 6.15.06 update on 06GRC power costs.xls Chart 1 7 2 2" xfId="16188"/>
    <cellStyle name="_VC 6.15.06 update on 06GRC power costs.xls Chart 1 7 2 2_Sheet3" xfId="16189"/>
    <cellStyle name="_VC 6.15.06 update on 06GRC power costs.xls Chart 1 7 2_Sheet3" xfId="16190"/>
    <cellStyle name="_VC 6.15.06 update on 06GRC power costs.xls Chart 1 7 3" xfId="16191"/>
    <cellStyle name="_VC 6.15.06 update on 06GRC power costs.xls Chart 1 7 3_Sheet3" xfId="16192"/>
    <cellStyle name="_VC 6.15.06 update on 06GRC power costs.xls Chart 1 7_Sheet3" xfId="16193"/>
    <cellStyle name="_VC 6.15.06 update on 06GRC power costs.xls Chart 1 8" xfId="16194"/>
    <cellStyle name="_VC 6.15.06 update on 06GRC power costs.xls Chart 1 8_Sheet3" xfId="16195"/>
    <cellStyle name="_VC 6.15.06 update on 06GRC power costs.xls Chart 1_04 07E Wild Horse Wind Expansion (C) (2)" xfId="16196"/>
    <cellStyle name="_VC 6.15.06 update on 06GRC power costs.xls Chart 1_04 07E Wild Horse Wind Expansion (C) (2) 2" xfId="16197"/>
    <cellStyle name="_VC 6.15.06 update on 06GRC power costs.xls Chart 1_04 07E Wild Horse Wind Expansion (C) (2) 2 2" xfId="16198"/>
    <cellStyle name="_VC 6.15.06 update on 06GRC power costs.xls Chart 1_04 07E Wild Horse Wind Expansion (C) (2) 2 2_Sheet3" xfId="16199"/>
    <cellStyle name="_VC 6.15.06 update on 06GRC power costs.xls Chart 1_04 07E Wild Horse Wind Expansion (C) (2) 2_Sheet3" xfId="16200"/>
    <cellStyle name="_VC 6.15.06 update on 06GRC power costs.xls Chart 1_04 07E Wild Horse Wind Expansion (C) (2) 3" xfId="16201"/>
    <cellStyle name="_VC 6.15.06 update on 06GRC power costs.xls Chart 1_04 07E Wild Horse Wind Expansion (C) (2) 3 2" xfId="16202"/>
    <cellStyle name="_VC 6.15.06 update on 06GRC power costs.xls Chart 1_04 07E Wild Horse Wind Expansion (C) (2) 3 2_Sheet3" xfId="16203"/>
    <cellStyle name="_VC 6.15.06 update on 06GRC power costs.xls Chart 1_04 07E Wild Horse Wind Expansion (C) (2) 3_Sheet3" xfId="16204"/>
    <cellStyle name="_VC 6.15.06 update on 06GRC power costs.xls Chart 1_04 07E Wild Horse Wind Expansion (C) (2) 4" xfId="16205"/>
    <cellStyle name="_VC 6.15.06 update on 06GRC power costs.xls Chart 1_04 07E Wild Horse Wind Expansion (C) (2) 4_Sheet3" xfId="16206"/>
    <cellStyle name="_VC 6.15.06 update on 06GRC power costs.xls Chart 1_04 07E Wild Horse Wind Expansion (C) (2)_Adj Bench DR 3 for Initial Briefs (Electric)" xfId="16207"/>
    <cellStyle name="_VC 6.15.06 update on 06GRC power costs.xls Chart 1_04 07E Wild Horse Wind Expansion (C) (2)_Adj Bench DR 3 for Initial Briefs (Electric) 2" xfId="16208"/>
    <cellStyle name="_VC 6.15.06 update on 06GRC power costs.xls Chart 1_04 07E Wild Horse Wind Expansion (C) (2)_Adj Bench DR 3 for Initial Briefs (Electric) 2 2" xfId="16209"/>
    <cellStyle name="_VC 6.15.06 update on 06GRC power costs.xls Chart 1_04 07E Wild Horse Wind Expansion (C) (2)_Adj Bench DR 3 for Initial Briefs (Electric) 2 2_Sheet3" xfId="16210"/>
    <cellStyle name="_VC 6.15.06 update on 06GRC power costs.xls Chart 1_04 07E Wild Horse Wind Expansion (C) (2)_Adj Bench DR 3 for Initial Briefs (Electric) 2_Sheet3" xfId="16211"/>
    <cellStyle name="_VC 6.15.06 update on 06GRC power costs.xls Chart 1_04 07E Wild Horse Wind Expansion (C) (2)_Adj Bench DR 3 for Initial Briefs (Electric) 3" xfId="16212"/>
    <cellStyle name="_VC 6.15.06 update on 06GRC power costs.xls Chart 1_04 07E Wild Horse Wind Expansion (C) (2)_Adj Bench DR 3 for Initial Briefs (Electric) 3 2" xfId="16213"/>
    <cellStyle name="_VC 6.15.06 update on 06GRC power costs.xls Chart 1_04 07E Wild Horse Wind Expansion (C) (2)_Adj Bench DR 3 for Initial Briefs (Electric) 3 2_Sheet3" xfId="16214"/>
    <cellStyle name="_VC 6.15.06 update on 06GRC power costs.xls Chart 1_04 07E Wild Horse Wind Expansion (C) (2)_Adj Bench DR 3 for Initial Briefs (Electric) 3_Sheet3" xfId="16215"/>
    <cellStyle name="_VC 6.15.06 update on 06GRC power costs.xls Chart 1_04 07E Wild Horse Wind Expansion (C) (2)_Adj Bench DR 3 for Initial Briefs (Electric) 4" xfId="16216"/>
    <cellStyle name="_VC 6.15.06 update on 06GRC power costs.xls Chart 1_04 07E Wild Horse Wind Expansion (C) (2)_Adj Bench DR 3 for Initial Briefs (Electric) 4_Sheet3" xfId="16217"/>
    <cellStyle name="_VC 6.15.06 update on 06GRC power costs.xls Chart 1_04 07E Wild Horse Wind Expansion (C) (2)_Adj Bench DR 3 for Initial Briefs (Electric)_DEM-WP(C) ENERG10C--ctn Mid-C_042010 2010GRC" xfId="16218"/>
    <cellStyle name="_VC 6.15.06 update on 06GRC power costs.xls Chart 1_04 07E Wild Horse Wind Expansion (C) (2)_Adj Bench DR 3 for Initial Briefs (Electric)_DEM-WP(C) ENERG10C--ctn Mid-C_042010 2010GRC 2" xfId="16219"/>
    <cellStyle name="_VC 6.15.06 update on 06GRC power costs.xls Chart 1_04 07E Wild Horse Wind Expansion (C) (2)_Adj Bench DR 3 for Initial Briefs (Electric)_DEM-WP(C) ENERG10C--ctn Mid-C_042010 2010GRC 2_Sheet3" xfId="16220"/>
    <cellStyle name="_VC 6.15.06 update on 06GRC power costs.xls Chart 1_04 07E Wild Horse Wind Expansion (C) (2)_Adj Bench DR 3 for Initial Briefs (Electric)_DEM-WP(C) ENERG10C--ctn Mid-C_042010 2010GRC_Sheet3" xfId="16221"/>
    <cellStyle name="_VC 6.15.06 update on 06GRC power costs.xls Chart 1_04 07E Wild Horse Wind Expansion (C) (2)_Adj Bench DR 3 for Initial Briefs (Electric)_Sheet3" xfId="16222"/>
    <cellStyle name="_VC 6.15.06 update on 06GRC power costs.xls Chart 1_04 07E Wild Horse Wind Expansion (C) (2)_Book1" xfId="16223"/>
    <cellStyle name="_VC 6.15.06 update on 06GRC power costs.xls Chart 1_04 07E Wild Horse Wind Expansion (C) (2)_Book1 2" xfId="16224"/>
    <cellStyle name="_VC 6.15.06 update on 06GRC power costs.xls Chart 1_04 07E Wild Horse Wind Expansion (C) (2)_Book1 2_Sheet3" xfId="16225"/>
    <cellStyle name="_VC 6.15.06 update on 06GRC power costs.xls Chart 1_04 07E Wild Horse Wind Expansion (C) (2)_Book1_Sheet3" xfId="16226"/>
    <cellStyle name="_VC 6.15.06 update on 06GRC power costs.xls Chart 1_04 07E Wild Horse Wind Expansion (C) (2)_DEM-WP(C) ENERG10C--ctn Mid-C_042010 2010GRC" xfId="16227"/>
    <cellStyle name="_VC 6.15.06 update on 06GRC power costs.xls Chart 1_04 07E Wild Horse Wind Expansion (C) (2)_DEM-WP(C) ENERG10C--ctn Mid-C_042010 2010GRC 2" xfId="16228"/>
    <cellStyle name="_VC 6.15.06 update on 06GRC power costs.xls Chart 1_04 07E Wild Horse Wind Expansion (C) (2)_DEM-WP(C) ENERG10C--ctn Mid-C_042010 2010GRC 2_Sheet3" xfId="16229"/>
    <cellStyle name="_VC 6.15.06 update on 06GRC power costs.xls Chart 1_04 07E Wild Horse Wind Expansion (C) (2)_DEM-WP(C) ENERG10C--ctn Mid-C_042010 2010GRC_Sheet3" xfId="16230"/>
    <cellStyle name="_VC 6.15.06 update on 06GRC power costs.xls Chart 1_04 07E Wild Horse Wind Expansion (C) (2)_Electric Rev Req Model (2009 GRC) " xfId="16231"/>
    <cellStyle name="_VC 6.15.06 update on 06GRC power costs.xls Chart 1_04 07E Wild Horse Wind Expansion (C) (2)_Electric Rev Req Model (2009 GRC)  2" xfId="16232"/>
    <cellStyle name="_VC 6.15.06 update on 06GRC power costs.xls Chart 1_04 07E Wild Horse Wind Expansion (C) (2)_Electric Rev Req Model (2009 GRC)  2 2" xfId="16233"/>
    <cellStyle name="_VC 6.15.06 update on 06GRC power costs.xls Chart 1_04 07E Wild Horse Wind Expansion (C) (2)_Electric Rev Req Model (2009 GRC)  2 2_Sheet3" xfId="16234"/>
    <cellStyle name="_VC 6.15.06 update on 06GRC power costs.xls Chart 1_04 07E Wild Horse Wind Expansion (C) (2)_Electric Rev Req Model (2009 GRC)  2_Sheet3" xfId="16235"/>
    <cellStyle name="_VC 6.15.06 update on 06GRC power costs.xls Chart 1_04 07E Wild Horse Wind Expansion (C) (2)_Electric Rev Req Model (2009 GRC)  3" xfId="16236"/>
    <cellStyle name="_VC 6.15.06 update on 06GRC power costs.xls Chart 1_04 07E Wild Horse Wind Expansion (C) (2)_Electric Rev Req Model (2009 GRC)  3 2" xfId="16237"/>
    <cellStyle name="_VC 6.15.06 update on 06GRC power costs.xls Chart 1_04 07E Wild Horse Wind Expansion (C) (2)_Electric Rev Req Model (2009 GRC)  3 2_Sheet3" xfId="16238"/>
    <cellStyle name="_VC 6.15.06 update on 06GRC power costs.xls Chart 1_04 07E Wild Horse Wind Expansion (C) (2)_Electric Rev Req Model (2009 GRC)  3_Sheet3" xfId="16239"/>
    <cellStyle name="_VC 6.15.06 update on 06GRC power costs.xls Chart 1_04 07E Wild Horse Wind Expansion (C) (2)_Electric Rev Req Model (2009 GRC)  4" xfId="16240"/>
    <cellStyle name="_VC 6.15.06 update on 06GRC power costs.xls Chart 1_04 07E Wild Horse Wind Expansion (C) (2)_Electric Rev Req Model (2009 GRC)  4_Sheet3" xfId="16241"/>
    <cellStyle name="_VC 6.15.06 update on 06GRC power costs.xls Chart 1_04 07E Wild Horse Wind Expansion (C) (2)_Electric Rev Req Model (2009 GRC) _DEM-WP(C) ENERG10C--ctn Mid-C_042010 2010GRC" xfId="16242"/>
    <cellStyle name="_VC 6.15.06 update on 06GRC power costs.xls Chart 1_04 07E Wild Horse Wind Expansion (C) (2)_Electric Rev Req Model (2009 GRC) _DEM-WP(C) ENERG10C--ctn Mid-C_042010 2010GRC 2" xfId="16243"/>
    <cellStyle name="_VC 6.15.06 update on 06GRC power costs.xls Chart 1_04 07E Wild Horse Wind Expansion (C) (2)_Electric Rev Req Model (2009 GRC) _DEM-WP(C) ENERG10C--ctn Mid-C_042010 2010GRC 2_Sheet3" xfId="16244"/>
    <cellStyle name="_VC 6.15.06 update on 06GRC power costs.xls Chart 1_04 07E Wild Horse Wind Expansion (C) (2)_Electric Rev Req Model (2009 GRC) _DEM-WP(C) ENERG10C--ctn Mid-C_042010 2010GRC_Sheet3" xfId="16245"/>
    <cellStyle name="_VC 6.15.06 update on 06GRC power costs.xls Chart 1_04 07E Wild Horse Wind Expansion (C) (2)_Electric Rev Req Model (2009 GRC) _Sheet3" xfId="16246"/>
    <cellStyle name="_VC 6.15.06 update on 06GRC power costs.xls Chart 1_04 07E Wild Horse Wind Expansion (C) (2)_Electric Rev Req Model (2009 GRC) Rebuttal" xfId="16247"/>
    <cellStyle name="_VC 6.15.06 update on 06GRC power costs.xls Chart 1_04 07E Wild Horse Wind Expansion (C) (2)_Electric Rev Req Model (2009 GRC) Rebuttal 2" xfId="16248"/>
    <cellStyle name="_VC 6.15.06 update on 06GRC power costs.xls Chart 1_04 07E Wild Horse Wind Expansion (C) (2)_Electric Rev Req Model (2009 GRC) Rebuttal 2 2" xfId="16249"/>
    <cellStyle name="_VC 6.15.06 update on 06GRC power costs.xls Chart 1_04 07E Wild Horse Wind Expansion (C) (2)_Electric Rev Req Model (2009 GRC) Rebuttal 2 2_Sheet3" xfId="16250"/>
    <cellStyle name="_VC 6.15.06 update on 06GRC power costs.xls Chart 1_04 07E Wild Horse Wind Expansion (C) (2)_Electric Rev Req Model (2009 GRC) Rebuttal 2_Sheet3" xfId="16251"/>
    <cellStyle name="_VC 6.15.06 update on 06GRC power costs.xls Chart 1_04 07E Wild Horse Wind Expansion (C) (2)_Electric Rev Req Model (2009 GRC) Rebuttal 3" xfId="16252"/>
    <cellStyle name="_VC 6.15.06 update on 06GRC power costs.xls Chart 1_04 07E Wild Horse Wind Expansion (C) (2)_Electric Rev Req Model (2009 GRC) Rebuttal 3_Sheet3" xfId="16253"/>
    <cellStyle name="_VC 6.15.06 update on 06GRC power costs.xls Chart 1_04 07E Wild Horse Wind Expansion (C) (2)_Electric Rev Req Model (2009 GRC) Rebuttal REmoval of New  WH Solar AdjustMI" xfId="16254"/>
    <cellStyle name="_VC 6.15.06 update on 06GRC power costs.xls Chart 1_04 07E Wild Horse Wind Expansion (C) (2)_Electric Rev Req Model (2009 GRC) Rebuttal REmoval of New  WH Solar AdjustMI 2" xfId="16255"/>
    <cellStyle name="_VC 6.15.06 update on 06GRC power costs.xls Chart 1_04 07E Wild Horse Wind Expansion (C) (2)_Electric Rev Req Model (2009 GRC) Rebuttal REmoval of New  WH Solar AdjustMI 2 2" xfId="16256"/>
    <cellStyle name="_VC 6.15.06 update on 06GRC power costs.xls Chart 1_04 07E Wild Horse Wind Expansion (C) (2)_Electric Rev Req Model (2009 GRC) Rebuttal REmoval of New  WH Solar AdjustMI 2 2_Sheet3" xfId="16257"/>
    <cellStyle name="_VC 6.15.06 update on 06GRC power costs.xls Chart 1_04 07E Wild Horse Wind Expansion (C) (2)_Electric Rev Req Model (2009 GRC) Rebuttal REmoval of New  WH Solar AdjustMI 2_Sheet3" xfId="16258"/>
    <cellStyle name="_VC 6.15.06 update on 06GRC power costs.xls Chart 1_04 07E Wild Horse Wind Expansion (C) (2)_Electric Rev Req Model (2009 GRC) Rebuttal REmoval of New  WH Solar AdjustMI 3" xfId="16259"/>
    <cellStyle name="_VC 6.15.06 update on 06GRC power costs.xls Chart 1_04 07E Wild Horse Wind Expansion (C) (2)_Electric Rev Req Model (2009 GRC) Rebuttal REmoval of New  WH Solar AdjustMI 3 2" xfId="16260"/>
    <cellStyle name="_VC 6.15.06 update on 06GRC power costs.xls Chart 1_04 07E Wild Horse Wind Expansion (C) (2)_Electric Rev Req Model (2009 GRC) Rebuttal REmoval of New  WH Solar AdjustMI 3 2_Sheet3" xfId="16261"/>
    <cellStyle name="_VC 6.15.06 update on 06GRC power costs.xls Chart 1_04 07E Wild Horse Wind Expansion (C) (2)_Electric Rev Req Model (2009 GRC) Rebuttal REmoval of New  WH Solar AdjustMI 3_Sheet3" xfId="16262"/>
    <cellStyle name="_VC 6.15.06 update on 06GRC power costs.xls Chart 1_04 07E Wild Horse Wind Expansion (C) (2)_Electric Rev Req Model (2009 GRC) Rebuttal REmoval of New  WH Solar AdjustMI 4" xfId="16263"/>
    <cellStyle name="_VC 6.15.06 update on 06GRC power costs.xls Chart 1_04 07E Wild Horse Wind Expansion (C) (2)_Electric Rev Req Model (2009 GRC) Rebuttal REmoval of New  WH Solar AdjustMI 4_Sheet3" xfId="16264"/>
    <cellStyle name="_VC 6.15.06 update on 06GRC power costs.xls Chart 1_04 07E Wild Horse Wind Expansion (C) (2)_Electric Rev Req Model (2009 GRC) Rebuttal REmoval of New  WH Solar AdjustMI_DEM-WP(C) ENERG10C--ctn Mid-C_042010 2010GRC" xfId="16265"/>
    <cellStyle name="_VC 6.15.06 update on 06GRC power costs.xls Chart 1_04 07E Wild Horse Wind Expansion (C) (2)_Electric Rev Req Model (2009 GRC) Rebuttal REmoval of New  WH Solar AdjustMI_DEM-WP(C) ENERG10C--ctn Mid-C_042010 2010GRC 2" xfId="16266"/>
    <cellStyle name="_VC 6.15.06 update on 06GRC power costs.xls Chart 1_04 07E Wild Horse Wind Expansion (C) (2)_Electric Rev Req Model (2009 GRC) Rebuttal REmoval of New  WH Solar AdjustMI_DEM-WP(C) ENERG10C--ctn Mid-C_042010 2010GRC 2_Sheet3" xfId="16267"/>
    <cellStyle name="_VC 6.15.06 update on 06GRC power costs.xls Chart 1_04 07E Wild Horse Wind Expansion (C) (2)_Electric Rev Req Model (2009 GRC) Rebuttal REmoval of New  WH Solar AdjustMI_DEM-WP(C) ENERG10C--ctn Mid-C_042010 2010GRC_Sheet3" xfId="16268"/>
    <cellStyle name="_VC 6.15.06 update on 06GRC power costs.xls Chart 1_04 07E Wild Horse Wind Expansion (C) (2)_Electric Rev Req Model (2009 GRC) Rebuttal REmoval of New  WH Solar AdjustMI_Sheet3" xfId="16269"/>
    <cellStyle name="_VC 6.15.06 update on 06GRC power costs.xls Chart 1_04 07E Wild Horse Wind Expansion (C) (2)_Electric Rev Req Model (2009 GRC) Rebuttal_Sheet3" xfId="16270"/>
    <cellStyle name="_VC 6.15.06 update on 06GRC power costs.xls Chart 1_04 07E Wild Horse Wind Expansion (C) (2)_Electric Rev Req Model (2009 GRC) Revised 01-18-2010" xfId="16271"/>
    <cellStyle name="_VC 6.15.06 update on 06GRC power costs.xls Chart 1_04 07E Wild Horse Wind Expansion (C) (2)_Electric Rev Req Model (2009 GRC) Revised 01-18-2010 2" xfId="16272"/>
    <cellStyle name="_VC 6.15.06 update on 06GRC power costs.xls Chart 1_04 07E Wild Horse Wind Expansion (C) (2)_Electric Rev Req Model (2009 GRC) Revised 01-18-2010 2 2" xfId="16273"/>
    <cellStyle name="_VC 6.15.06 update on 06GRC power costs.xls Chart 1_04 07E Wild Horse Wind Expansion (C) (2)_Electric Rev Req Model (2009 GRC) Revised 01-18-2010 2 2_Sheet3" xfId="16274"/>
    <cellStyle name="_VC 6.15.06 update on 06GRC power costs.xls Chart 1_04 07E Wild Horse Wind Expansion (C) (2)_Electric Rev Req Model (2009 GRC) Revised 01-18-2010 2_Sheet3" xfId="16275"/>
    <cellStyle name="_VC 6.15.06 update on 06GRC power costs.xls Chart 1_04 07E Wild Horse Wind Expansion (C) (2)_Electric Rev Req Model (2009 GRC) Revised 01-18-2010 3" xfId="16276"/>
    <cellStyle name="_VC 6.15.06 update on 06GRC power costs.xls Chart 1_04 07E Wild Horse Wind Expansion (C) (2)_Electric Rev Req Model (2009 GRC) Revised 01-18-2010 3 2" xfId="16277"/>
    <cellStyle name="_VC 6.15.06 update on 06GRC power costs.xls Chart 1_04 07E Wild Horse Wind Expansion (C) (2)_Electric Rev Req Model (2009 GRC) Revised 01-18-2010 3 2_Sheet3" xfId="16278"/>
    <cellStyle name="_VC 6.15.06 update on 06GRC power costs.xls Chart 1_04 07E Wild Horse Wind Expansion (C) (2)_Electric Rev Req Model (2009 GRC) Revised 01-18-2010 3_Sheet3" xfId="16279"/>
    <cellStyle name="_VC 6.15.06 update on 06GRC power costs.xls Chart 1_04 07E Wild Horse Wind Expansion (C) (2)_Electric Rev Req Model (2009 GRC) Revised 01-18-2010 4" xfId="16280"/>
    <cellStyle name="_VC 6.15.06 update on 06GRC power costs.xls Chart 1_04 07E Wild Horse Wind Expansion (C) (2)_Electric Rev Req Model (2009 GRC) Revised 01-18-2010 4_Sheet3" xfId="16281"/>
    <cellStyle name="_VC 6.15.06 update on 06GRC power costs.xls Chart 1_04 07E Wild Horse Wind Expansion (C) (2)_Electric Rev Req Model (2009 GRC) Revised 01-18-2010_DEM-WP(C) ENERG10C--ctn Mid-C_042010 2010GRC" xfId="16282"/>
    <cellStyle name="_VC 6.15.06 update on 06GRC power costs.xls Chart 1_04 07E Wild Horse Wind Expansion (C) (2)_Electric Rev Req Model (2009 GRC) Revised 01-18-2010_DEM-WP(C) ENERG10C--ctn Mid-C_042010 2010GRC 2" xfId="16283"/>
    <cellStyle name="_VC 6.15.06 update on 06GRC power costs.xls Chart 1_04 07E Wild Horse Wind Expansion (C) (2)_Electric Rev Req Model (2009 GRC) Revised 01-18-2010_DEM-WP(C) ENERG10C--ctn Mid-C_042010 2010GRC 2_Sheet3" xfId="16284"/>
    <cellStyle name="_VC 6.15.06 update on 06GRC power costs.xls Chart 1_04 07E Wild Horse Wind Expansion (C) (2)_Electric Rev Req Model (2009 GRC) Revised 01-18-2010_DEM-WP(C) ENERG10C--ctn Mid-C_042010 2010GRC_Sheet3" xfId="16285"/>
    <cellStyle name="_VC 6.15.06 update on 06GRC power costs.xls Chart 1_04 07E Wild Horse Wind Expansion (C) (2)_Electric Rev Req Model (2009 GRC) Revised 01-18-2010_Sheet3" xfId="16286"/>
    <cellStyle name="_VC 6.15.06 update on 06GRC power costs.xls Chart 1_04 07E Wild Horse Wind Expansion (C) (2)_Electric Rev Req Model (2010 GRC)" xfId="16287"/>
    <cellStyle name="_VC 6.15.06 update on 06GRC power costs.xls Chart 1_04 07E Wild Horse Wind Expansion (C) (2)_Electric Rev Req Model (2010 GRC) 2" xfId="16288"/>
    <cellStyle name="_VC 6.15.06 update on 06GRC power costs.xls Chart 1_04 07E Wild Horse Wind Expansion (C) (2)_Electric Rev Req Model (2010 GRC) 2_Sheet3" xfId="16289"/>
    <cellStyle name="_VC 6.15.06 update on 06GRC power costs.xls Chart 1_04 07E Wild Horse Wind Expansion (C) (2)_Electric Rev Req Model (2010 GRC) SF" xfId="16290"/>
    <cellStyle name="_VC 6.15.06 update on 06GRC power costs.xls Chart 1_04 07E Wild Horse Wind Expansion (C) (2)_Electric Rev Req Model (2010 GRC) SF 2" xfId="16291"/>
    <cellStyle name="_VC 6.15.06 update on 06GRC power costs.xls Chart 1_04 07E Wild Horse Wind Expansion (C) (2)_Electric Rev Req Model (2010 GRC) SF 2_Sheet3" xfId="16292"/>
    <cellStyle name="_VC 6.15.06 update on 06GRC power costs.xls Chart 1_04 07E Wild Horse Wind Expansion (C) (2)_Electric Rev Req Model (2010 GRC) SF_Sheet3" xfId="16293"/>
    <cellStyle name="_VC 6.15.06 update on 06GRC power costs.xls Chart 1_04 07E Wild Horse Wind Expansion (C) (2)_Electric Rev Req Model (2010 GRC)_Sheet3" xfId="16294"/>
    <cellStyle name="_VC 6.15.06 update on 06GRC power costs.xls Chart 1_04 07E Wild Horse Wind Expansion (C) (2)_Final Order Electric EXHIBIT A-1" xfId="16295"/>
    <cellStyle name="_VC 6.15.06 update on 06GRC power costs.xls Chart 1_04 07E Wild Horse Wind Expansion (C) (2)_Final Order Electric EXHIBIT A-1 2" xfId="16296"/>
    <cellStyle name="_VC 6.15.06 update on 06GRC power costs.xls Chart 1_04 07E Wild Horse Wind Expansion (C) (2)_Final Order Electric EXHIBIT A-1 2 2" xfId="16297"/>
    <cellStyle name="_VC 6.15.06 update on 06GRC power costs.xls Chart 1_04 07E Wild Horse Wind Expansion (C) (2)_Final Order Electric EXHIBIT A-1 2 2_Sheet3" xfId="16298"/>
    <cellStyle name="_VC 6.15.06 update on 06GRC power costs.xls Chart 1_04 07E Wild Horse Wind Expansion (C) (2)_Final Order Electric EXHIBIT A-1 2_Sheet3" xfId="16299"/>
    <cellStyle name="_VC 6.15.06 update on 06GRC power costs.xls Chart 1_04 07E Wild Horse Wind Expansion (C) (2)_Final Order Electric EXHIBIT A-1 3" xfId="16300"/>
    <cellStyle name="_VC 6.15.06 update on 06GRC power costs.xls Chart 1_04 07E Wild Horse Wind Expansion (C) (2)_Final Order Electric EXHIBIT A-1 3_Sheet3" xfId="16301"/>
    <cellStyle name="_VC 6.15.06 update on 06GRC power costs.xls Chart 1_04 07E Wild Horse Wind Expansion (C) (2)_Final Order Electric EXHIBIT A-1_Sheet3" xfId="16302"/>
    <cellStyle name="_VC 6.15.06 update on 06GRC power costs.xls Chart 1_04 07E Wild Horse Wind Expansion (C) (2)_Sheet3" xfId="16303"/>
    <cellStyle name="_VC 6.15.06 update on 06GRC power costs.xls Chart 1_04 07E Wild Horse Wind Expansion (C) (2)_TENASKA REGULATORY ASSET" xfId="16304"/>
    <cellStyle name="_VC 6.15.06 update on 06GRC power costs.xls Chart 1_04 07E Wild Horse Wind Expansion (C) (2)_TENASKA REGULATORY ASSET 2" xfId="16305"/>
    <cellStyle name="_VC 6.15.06 update on 06GRC power costs.xls Chart 1_04 07E Wild Horse Wind Expansion (C) (2)_TENASKA REGULATORY ASSET 2 2" xfId="16306"/>
    <cellStyle name="_VC 6.15.06 update on 06GRC power costs.xls Chart 1_04 07E Wild Horse Wind Expansion (C) (2)_TENASKA REGULATORY ASSET 2 2_Sheet3" xfId="16307"/>
    <cellStyle name="_VC 6.15.06 update on 06GRC power costs.xls Chart 1_04 07E Wild Horse Wind Expansion (C) (2)_TENASKA REGULATORY ASSET 2_Sheet3" xfId="16308"/>
    <cellStyle name="_VC 6.15.06 update on 06GRC power costs.xls Chart 1_04 07E Wild Horse Wind Expansion (C) (2)_TENASKA REGULATORY ASSET 3" xfId="16309"/>
    <cellStyle name="_VC 6.15.06 update on 06GRC power costs.xls Chart 1_04 07E Wild Horse Wind Expansion (C) (2)_TENASKA REGULATORY ASSET 3_Sheet3" xfId="16310"/>
    <cellStyle name="_VC 6.15.06 update on 06GRC power costs.xls Chart 1_04 07E Wild Horse Wind Expansion (C) (2)_TENASKA REGULATORY ASSET_Sheet3" xfId="16311"/>
    <cellStyle name="_VC 6.15.06 update on 06GRC power costs.xls Chart 1_16.37E Wild Horse Expansion DeferralRevwrkingfile SF" xfId="16312"/>
    <cellStyle name="_VC 6.15.06 update on 06GRC power costs.xls Chart 1_16.37E Wild Horse Expansion DeferralRevwrkingfile SF 2" xfId="16313"/>
    <cellStyle name="_VC 6.15.06 update on 06GRC power costs.xls Chart 1_16.37E Wild Horse Expansion DeferralRevwrkingfile SF 2 2" xfId="16314"/>
    <cellStyle name="_VC 6.15.06 update on 06GRC power costs.xls Chart 1_16.37E Wild Horse Expansion DeferralRevwrkingfile SF 2 2_Sheet3" xfId="16315"/>
    <cellStyle name="_VC 6.15.06 update on 06GRC power costs.xls Chart 1_16.37E Wild Horse Expansion DeferralRevwrkingfile SF 2_Sheet3" xfId="16316"/>
    <cellStyle name="_VC 6.15.06 update on 06GRC power costs.xls Chart 1_16.37E Wild Horse Expansion DeferralRevwrkingfile SF 3" xfId="16317"/>
    <cellStyle name="_VC 6.15.06 update on 06GRC power costs.xls Chart 1_16.37E Wild Horse Expansion DeferralRevwrkingfile SF 3 2" xfId="16318"/>
    <cellStyle name="_VC 6.15.06 update on 06GRC power costs.xls Chart 1_16.37E Wild Horse Expansion DeferralRevwrkingfile SF 3 2_Sheet3" xfId="16319"/>
    <cellStyle name="_VC 6.15.06 update on 06GRC power costs.xls Chart 1_16.37E Wild Horse Expansion DeferralRevwrkingfile SF 3_Sheet3" xfId="16320"/>
    <cellStyle name="_VC 6.15.06 update on 06GRC power costs.xls Chart 1_16.37E Wild Horse Expansion DeferralRevwrkingfile SF 4" xfId="16321"/>
    <cellStyle name="_VC 6.15.06 update on 06GRC power costs.xls Chart 1_16.37E Wild Horse Expansion DeferralRevwrkingfile SF 4_Sheet3" xfId="16322"/>
    <cellStyle name="_VC 6.15.06 update on 06GRC power costs.xls Chart 1_16.37E Wild Horse Expansion DeferralRevwrkingfile SF_DEM-WP(C) ENERG10C--ctn Mid-C_042010 2010GRC" xfId="16323"/>
    <cellStyle name="_VC 6.15.06 update on 06GRC power costs.xls Chart 1_16.37E Wild Horse Expansion DeferralRevwrkingfile SF_DEM-WP(C) ENERG10C--ctn Mid-C_042010 2010GRC 2" xfId="16324"/>
    <cellStyle name="_VC 6.15.06 update on 06GRC power costs.xls Chart 1_16.37E Wild Horse Expansion DeferralRevwrkingfile SF_DEM-WP(C) ENERG10C--ctn Mid-C_042010 2010GRC 2_Sheet3" xfId="16325"/>
    <cellStyle name="_VC 6.15.06 update on 06GRC power costs.xls Chart 1_16.37E Wild Horse Expansion DeferralRevwrkingfile SF_DEM-WP(C) ENERG10C--ctn Mid-C_042010 2010GRC_Sheet3" xfId="16326"/>
    <cellStyle name="_VC 6.15.06 update on 06GRC power costs.xls Chart 1_16.37E Wild Horse Expansion DeferralRevwrkingfile SF_Sheet3" xfId="16327"/>
    <cellStyle name="_VC 6.15.06 update on 06GRC power costs.xls Chart 1_2009 Compliance Filing PCA Exhibits for GRC" xfId="16328"/>
    <cellStyle name="_VC 6.15.06 update on 06GRC power costs.xls Chart 1_2009 Compliance Filing PCA Exhibits for GRC 2" xfId="16329"/>
    <cellStyle name="_VC 6.15.06 update on 06GRC power costs.xls Chart 1_2009 Compliance Filing PCA Exhibits for GRC 2 2" xfId="16330"/>
    <cellStyle name="_VC 6.15.06 update on 06GRC power costs.xls Chart 1_2009 Compliance Filing PCA Exhibits for GRC 2 2_Sheet3" xfId="16331"/>
    <cellStyle name="_VC 6.15.06 update on 06GRC power costs.xls Chart 1_2009 Compliance Filing PCA Exhibits for GRC 2_Sheet3" xfId="16332"/>
    <cellStyle name="_VC 6.15.06 update on 06GRC power costs.xls Chart 1_2009 Compliance Filing PCA Exhibits for GRC 3" xfId="16333"/>
    <cellStyle name="_VC 6.15.06 update on 06GRC power costs.xls Chart 1_2009 Compliance Filing PCA Exhibits for GRC 3_Sheet3" xfId="16334"/>
    <cellStyle name="_VC 6.15.06 update on 06GRC power costs.xls Chart 1_2009 Compliance Filing PCA Exhibits for GRC_Sheet3" xfId="16335"/>
    <cellStyle name="_VC 6.15.06 update on 06GRC power costs.xls Chart 1_2009 GRC Compl Filing - Exhibit D" xfId="16336"/>
    <cellStyle name="_VC 6.15.06 update on 06GRC power costs.xls Chart 1_2009 GRC Compl Filing - Exhibit D 2" xfId="16337"/>
    <cellStyle name="_VC 6.15.06 update on 06GRC power costs.xls Chart 1_2009 GRC Compl Filing - Exhibit D 2 2" xfId="16338"/>
    <cellStyle name="_VC 6.15.06 update on 06GRC power costs.xls Chart 1_2009 GRC Compl Filing - Exhibit D 2 2_Sheet3" xfId="16339"/>
    <cellStyle name="_VC 6.15.06 update on 06GRC power costs.xls Chart 1_2009 GRC Compl Filing - Exhibit D 2_Sheet3" xfId="16340"/>
    <cellStyle name="_VC 6.15.06 update on 06GRC power costs.xls Chart 1_2009 GRC Compl Filing - Exhibit D 3" xfId="16341"/>
    <cellStyle name="_VC 6.15.06 update on 06GRC power costs.xls Chart 1_2009 GRC Compl Filing - Exhibit D 3 2" xfId="16342"/>
    <cellStyle name="_VC 6.15.06 update on 06GRC power costs.xls Chart 1_2009 GRC Compl Filing - Exhibit D 3 2_Sheet3" xfId="16343"/>
    <cellStyle name="_VC 6.15.06 update on 06GRC power costs.xls Chart 1_2009 GRC Compl Filing - Exhibit D 3_Sheet3" xfId="16344"/>
    <cellStyle name="_VC 6.15.06 update on 06GRC power costs.xls Chart 1_2009 GRC Compl Filing - Exhibit D 4" xfId="16345"/>
    <cellStyle name="_VC 6.15.06 update on 06GRC power costs.xls Chart 1_2009 GRC Compl Filing - Exhibit D 4_Sheet3" xfId="16346"/>
    <cellStyle name="_VC 6.15.06 update on 06GRC power costs.xls Chart 1_2009 GRC Compl Filing - Exhibit D_DEM-WP(C) ENERG10C--ctn Mid-C_042010 2010GRC" xfId="16347"/>
    <cellStyle name="_VC 6.15.06 update on 06GRC power costs.xls Chart 1_2009 GRC Compl Filing - Exhibit D_DEM-WP(C) ENERG10C--ctn Mid-C_042010 2010GRC 2" xfId="16348"/>
    <cellStyle name="_VC 6.15.06 update on 06GRC power costs.xls Chart 1_2009 GRC Compl Filing - Exhibit D_DEM-WP(C) ENERG10C--ctn Mid-C_042010 2010GRC 2_Sheet3" xfId="16349"/>
    <cellStyle name="_VC 6.15.06 update on 06GRC power costs.xls Chart 1_2009 GRC Compl Filing - Exhibit D_DEM-WP(C) ENERG10C--ctn Mid-C_042010 2010GRC_Sheet3" xfId="16350"/>
    <cellStyle name="_VC 6.15.06 update on 06GRC power costs.xls Chart 1_2009 GRC Compl Filing - Exhibit D_Sheet3" xfId="16351"/>
    <cellStyle name="_VC 6.15.06 update on 06GRC power costs.xls Chart 1_3.01 Income Statement" xfId="16352"/>
    <cellStyle name="_VC 6.15.06 update on 06GRC power costs.xls Chart 1_3.01 Income Statement_Sheet3" xfId="16353"/>
    <cellStyle name="_VC 6.15.06 update on 06GRC power costs.xls Chart 1_4 31 Regulatory Assets and Liabilities  7 06- Exhibit D" xfId="16354"/>
    <cellStyle name="_VC 6.15.06 update on 06GRC power costs.xls Chart 1_4 31 Regulatory Assets and Liabilities  7 06- Exhibit D 2" xfId="16355"/>
    <cellStyle name="_VC 6.15.06 update on 06GRC power costs.xls Chart 1_4 31 Regulatory Assets and Liabilities  7 06- Exhibit D 2 2" xfId="16356"/>
    <cellStyle name="_VC 6.15.06 update on 06GRC power costs.xls Chart 1_4 31 Regulatory Assets and Liabilities  7 06- Exhibit D 2 2_Sheet3" xfId="16357"/>
    <cellStyle name="_VC 6.15.06 update on 06GRC power costs.xls Chart 1_4 31 Regulatory Assets and Liabilities  7 06- Exhibit D 2_Sheet3" xfId="16358"/>
    <cellStyle name="_VC 6.15.06 update on 06GRC power costs.xls Chart 1_4 31 Regulatory Assets and Liabilities  7 06- Exhibit D 3" xfId="16359"/>
    <cellStyle name="_VC 6.15.06 update on 06GRC power costs.xls Chart 1_4 31 Regulatory Assets and Liabilities  7 06- Exhibit D 3 2" xfId="16360"/>
    <cellStyle name="_VC 6.15.06 update on 06GRC power costs.xls Chart 1_4 31 Regulatory Assets and Liabilities  7 06- Exhibit D 3 2_Sheet3" xfId="16361"/>
    <cellStyle name="_VC 6.15.06 update on 06GRC power costs.xls Chart 1_4 31 Regulatory Assets and Liabilities  7 06- Exhibit D 3_Sheet3" xfId="16362"/>
    <cellStyle name="_VC 6.15.06 update on 06GRC power costs.xls Chart 1_4 31 Regulatory Assets and Liabilities  7 06- Exhibit D 4" xfId="16363"/>
    <cellStyle name="_VC 6.15.06 update on 06GRC power costs.xls Chart 1_4 31 Regulatory Assets and Liabilities  7 06- Exhibit D 4_Sheet3" xfId="16364"/>
    <cellStyle name="_VC 6.15.06 update on 06GRC power costs.xls Chart 1_4 31 Regulatory Assets and Liabilities  7 06- Exhibit D_DEM-WP(C) ENERG10C--ctn Mid-C_042010 2010GRC" xfId="16365"/>
    <cellStyle name="_VC 6.15.06 update on 06GRC power costs.xls Chart 1_4 31 Regulatory Assets and Liabilities  7 06- Exhibit D_DEM-WP(C) ENERG10C--ctn Mid-C_042010 2010GRC 2" xfId="16366"/>
    <cellStyle name="_VC 6.15.06 update on 06GRC power costs.xls Chart 1_4 31 Regulatory Assets and Liabilities  7 06- Exhibit D_DEM-WP(C) ENERG10C--ctn Mid-C_042010 2010GRC 2_Sheet3" xfId="16367"/>
    <cellStyle name="_VC 6.15.06 update on 06GRC power costs.xls Chart 1_4 31 Regulatory Assets and Liabilities  7 06- Exhibit D_DEM-WP(C) ENERG10C--ctn Mid-C_042010 2010GRC_Sheet3" xfId="16368"/>
    <cellStyle name="_VC 6.15.06 update on 06GRC power costs.xls Chart 1_4 31 Regulatory Assets and Liabilities  7 06- Exhibit D_NIM Summary" xfId="16369"/>
    <cellStyle name="_VC 6.15.06 update on 06GRC power costs.xls Chart 1_4 31 Regulatory Assets and Liabilities  7 06- Exhibit D_NIM Summary 2" xfId="16370"/>
    <cellStyle name="_VC 6.15.06 update on 06GRC power costs.xls Chart 1_4 31 Regulatory Assets and Liabilities  7 06- Exhibit D_NIM Summary 2 2" xfId="16371"/>
    <cellStyle name="_VC 6.15.06 update on 06GRC power costs.xls Chart 1_4 31 Regulatory Assets and Liabilities  7 06- Exhibit D_NIM Summary 2 2_Sheet3" xfId="16372"/>
    <cellStyle name="_VC 6.15.06 update on 06GRC power costs.xls Chart 1_4 31 Regulatory Assets and Liabilities  7 06- Exhibit D_NIM Summary 2_Sheet3" xfId="16373"/>
    <cellStyle name="_VC 6.15.06 update on 06GRC power costs.xls Chart 1_4 31 Regulatory Assets and Liabilities  7 06- Exhibit D_NIM Summary 3" xfId="16374"/>
    <cellStyle name="_VC 6.15.06 update on 06GRC power costs.xls Chart 1_4 31 Regulatory Assets and Liabilities  7 06- Exhibit D_NIM Summary 3 2" xfId="16375"/>
    <cellStyle name="_VC 6.15.06 update on 06GRC power costs.xls Chart 1_4 31 Regulatory Assets and Liabilities  7 06- Exhibit D_NIM Summary 3 2_Sheet3" xfId="16376"/>
    <cellStyle name="_VC 6.15.06 update on 06GRC power costs.xls Chart 1_4 31 Regulatory Assets and Liabilities  7 06- Exhibit D_NIM Summary 3_Sheet3" xfId="16377"/>
    <cellStyle name="_VC 6.15.06 update on 06GRC power costs.xls Chart 1_4 31 Regulatory Assets and Liabilities  7 06- Exhibit D_NIM Summary 4" xfId="16378"/>
    <cellStyle name="_VC 6.15.06 update on 06GRC power costs.xls Chart 1_4 31 Regulatory Assets and Liabilities  7 06- Exhibit D_NIM Summary 4_Sheet3" xfId="16379"/>
    <cellStyle name="_VC 6.15.06 update on 06GRC power costs.xls Chart 1_4 31 Regulatory Assets and Liabilities  7 06- Exhibit D_NIM Summary_DEM-WP(C) ENERG10C--ctn Mid-C_042010 2010GRC" xfId="16380"/>
    <cellStyle name="_VC 6.15.06 update on 06GRC power costs.xls Chart 1_4 31 Regulatory Assets and Liabilities  7 06- Exhibit D_NIM Summary_DEM-WP(C) ENERG10C--ctn Mid-C_042010 2010GRC 2" xfId="16381"/>
    <cellStyle name="_VC 6.15.06 update on 06GRC power costs.xls Chart 1_4 31 Regulatory Assets and Liabilities  7 06- Exhibit D_NIM Summary_DEM-WP(C) ENERG10C--ctn Mid-C_042010 2010GRC 2_Sheet3" xfId="16382"/>
    <cellStyle name="_VC 6.15.06 update on 06GRC power costs.xls Chart 1_4 31 Regulatory Assets and Liabilities  7 06- Exhibit D_NIM Summary_DEM-WP(C) ENERG10C--ctn Mid-C_042010 2010GRC_Sheet3" xfId="16383"/>
    <cellStyle name="_VC 6.15.06 update on 06GRC power costs.xls Chart 1_4 31 Regulatory Assets and Liabilities  7 06- Exhibit D_NIM Summary_Sheet3" xfId="16384"/>
    <cellStyle name="_VC 6.15.06 update on 06GRC power costs.xls Chart 1_4 31 Regulatory Assets and Liabilities  7 06- Exhibit D_Sheet3" xfId="16385"/>
    <cellStyle name="_VC 6.15.06 update on 06GRC power costs.xls Chart 1_4 31E Reg Asset  Liab and EXH D" xfId="16386"/>
    <cellStyle name="_VC 6.15.06 update on 06GRC power costs.xls Chart 1_4 31E Reg Asset  Liab and EXH D _ Aug 10 Filing (2)" xfId="16387"/>
    <cellStyle name="_VC 6.15.06 update on 06GRC power costs.xls Chart 1_4 31E Reg Asset  Liab and EXH D _ Aug 10 Filing (2) 2" xfId="16388"/>
    <cellStyle name="_VC 6.15.06 update on 06GRC power costs.xls Chart 1_4 31E Reg Asset  Liab and EXH D _ Aug 10 Filing (2) 2_Sheet3" xfId="16389"/>
    <cellStyle name="_VC 6.15.06 update on 06GRC power costs.xls Chart 1_4 31E Reg Asset  Liab and EXH D _ Aug 10 Filing (2)_Sheet3" xfId="16390"/>
    <cellStyle name="_VC 6.15.06 update on 06GRC power costs.xls Chart 1_4 31E Reg Asset  Liab and EXH D 2" xfId="16391"/>
    <cellStyle name="_VC 6.15.06 update on 06GRC power costs.xls Chart 1_4 31E Reg Asset  Liab and EXH D 2_Sheet3" xfId="16392"/>
    <cellStyle name="_VC 6.15.06 update on 06GRC power costs.xls Chart 1_4 31E Reg Asset  Liab and EXH D 3" xfId="16393"/>
    <cellStyle name="_VC 6.15.06 update on 06GRC power costs.xls Chart 1_4 31E Reg Asset  Liab and EXH D 3_Sheet3" xfId="16394"/>
    <cellStyle name="_VC 6.15.06 update on 06GRC power costs.xls Chart 1_4 31E Reg Asset  Liab and EXH D_Sheet3" xfId="16395"/>
    <cellStyle name="_VC 6.15.06 update on 06GRC power costs.xls Chart 1_4 32 Regulatory Assets and Liabilities  7 06- Exhibit D" xfId="16396"/>
    <cellStyle name="_VC 6.15.06 update on 06GRC power costs.xls Chart 1_4 32 Regulatory Assets and Liabilities  7 06- Exhibit D 2" xfId="16397"/>
    <cellStyle name="_VC 6.15.06 update on 06GRC power costs.xls Chart 1_4 32 Regulatory Assets and Liabilities  7 06- Exhibit D 2 2" xfId="16398"/>
    <cellStyle name="_VC 6.15.06 update on 06GRC power costs.xls Chart 1_4 32 Regulatory Assets and Liabilities  7 06- Exhibit D 2 2_Sheet3" xfId="16399"/>
    <cellStyle name="_VC 6.15.06 update on 06GRC power costs.xls Chart 1_4 32 Regulatory Assets and Liabilities  7 06- Exhibit D 2_Sheet3" xfId="16400"/>
    <cellStyle name="_VC 6.15.06 update on 06GRC power costs.xls Chart 1_4 32 Regulatory Assets and Liabilities  7 06- Exhibit D 3" xfId="16401"/>
    <cellStyle name="_VC 6.15.06 update on 06GRC power costs.xls Chart 1_4 32 Regulatory Assets and Liabilities  7 06- Exhibit D 3 2" xfId="16402"/>
    <cellStyle name="_VC 6.15.06 update on 06GRC power costs.xls Chart 1_4 32 Regulatory Assets and Liabilities  7 06- Exhibit D 3 2_Sheet3" xfId="16403"/>
    <cellStyle name="_VC 6.15.06 update on 06GRC power costs.xls Chart 1_4 32 Regulatory Assets and Liabilities  7 06- Exhibit D 3_Sheet3" xfId="16404"/>
    <cellStyle name="_VC 6.15.06 update on 06GRC power costs.xls Chart 1_4 32 Regulatory Assets and Liabilities  7 06- Exhibit D 4" xfId="16405"/>
    <cellStyle name="_VC 6.15.06 update on 06GRC power costs.xls Chart 1_4 32 Regulatory Assets and Liabilities  7 06- Exhibit D 4_Sheet3" xfId="16406"/>
    <cellStyle name="_VC 6.15.06 update on 06GRC power costs.xls Chart 1_4 32 Regulatory Assets and Liabilities  7 06- Exhibit D_DEM-WP(C) ENERG10C--ctn Mid-C_042010 2010GRC" xfId="16407"/>
    <cellStyle name="_VC 6.15.06 update on 06GRC power costs.xls Chart 1_4 32 Regulatory Assets and Liabilities  7 06- Exhibit D_DEM-WP(C) ENERG10C--ctn Mid-C_042010 2010GRC 2" xfId="16408"/>
    <cellStyle name="_VC 6.15.06 update on 06GRC power costs.xls Chart 1_4 32 Regulatory Assets and Liabilities  7 06- Exhibit D_DEM-WP(C) ENERG10C--ctn Mid-C_042010 2010GRC 2_Sheet3" xfId="16409"/>
    <cellStyle name="_VC 6.15.06 update on 06GRC power costs.xls Chart 1_4 32 Regulatory Assets and Liabilities  7 06- Exhibit D_DEM-WP(C) ENERG10C--ctn Mid-C_042010 2010GRC_Sheet3" xfId="16410"/>
    <cellStyle name="_VC 6.15.06 update on 06GRC power costs.xls Chart 1_4 32 Regulatory Assets and Liabilities  7 06- Exhibit D_NIM Summary" xfId="16411"/>
    <cellStyle name="_VC 6.15.06 update on 06GRC power costs.xls Chart 1_4 32 Regulatory Assets and Liabilities  7 06- Exhibit D_NIM Summary 2" xfId="16412"/>
    <cellStyle name="_VC 6.15.06 update on 06GRC power costs.xls Chart 1_4 32 Regulatory Assets and Liabilities  7 06- Exhibit D_NIM Summary 2 2" xfId="16413"/>
    <cellStyle name="_VC 6.15.06 update on 06GRC power costs.xls Chart 1_4 32 Regulatory Assets and Liabilities  7 06- Exhibit D_NIM Summary 2 2_Sheet3" xfId="16414"/>
    <cellStyle name="_VC 6.15.06 update on 06GRC power costs.xls Chart 1_4 32 Regulatory Assets and Liabilities  7 06- Exhibit D_NIM Summary 2_Sheet3" xfId="16415"/>
    <cellStyle name="_VC 6.15.06 update on 06GRC power costs.xls Chart 1_4 32 Regulatory Assets and Liabilities  7 06- Exhibit D_NIM Summary 3" xfId="16416"/>
    <cellStyle name="_VC 6.15.06 update on 06GRC power costs.xls Chart 1_4 32 Regulatory Assets and Liabilities  7 06- Exhibit D_NIM Summary 3 2" xfId="16417"/>
    <cellStyle name="_VC 6.15.06 update on 06GRC power costs.xls Chart 1_4 32 Regulatory Assets and Liabilities  7 06- Exhibit D_NIM Summary 3 2_Sheet3" xfId="16418"/>
    <cellStyle name="_VC 6.15.06 update on 06GRC power costs.xls Chart 1_4 32 Regulatory Assets and Liabilities  7 06- Exhibit D_NIM Summary 3_Sheet3" xfId="16419"/>
    <cellStyle name="_VC 6.15.06 update on 06GRC power costs.xls Chart 1_4 32 Regulatory Assets and Liabilities  7 06- Exhibit D_NIM Summary 4" xfId="16420"/>
    <cellStyle name="_VC 6.15.06 update on 06GRC power costs.xls Chart 1_4 32 Regulatory Assets and Liabilities  7 06- Exhibit D_NIM Summary 4_Sheet3" xfId="16421"/>
    <cellStyle name="_VC 6.15.06 update on 06GRC power costs.xls Chart 1_4 32 Regulatory Assets and Liabilities  7 06- Exhibit D_NIM Summary_DEM-WP(C) ENERG10C--ctn Mid-C_042010 2010GRC" xfId="16422"/>
    <cellStyle name="_VC 6.15.06 update on 06GRC power costs.xls Chart 1_4 32 Regulatory Assets and Liabilities  7 06- Exhibit D_NIM Summary_DEM-WP(C) ENERG10C--ctn Mid-C_042010 2010GRC 2" xfId="16423"/>
    <cellStyle name="_VC 6.15.06 update on 06GRC power costs.xls Chart 1_4 32 Regulatory Assets and Liabilities  7 06- Exhibit D_NIM Summary_DEM-WP(C) ENERG10C--ctn Mid-C_042010 2010GRC 2_Sheet3" xfId="16424"/>
    <cellStyle name="_VC 6.15.06 update on 06GRC power costs.xls Chart 1_4 32 Regulatory Assets and Liabilities  7 06- Exhibit D_NIM Summary_DEM-WP(C) ENERG10C--ctn Mid-C_042010 2010GRC_Sheet3" xfId="16425"/>
    <cellStyle name="_VC 6.15.06 update on 06GRC power costs.xls Chart 1_4 32 Regulatory Assets and Liabilities  7 06- Exhibit D_NIM Summary_Sheet3" xfId="16426"/>
    <cellStyle name="_VC 6.15.06 update on 06GRC power costs.xls Chart 1_4 32 Regulatory Assets and Liabilities  7 06- Exhibit D_Sheet3" xfId="16427"/>
    <cellStyle name="_VC 6.15.06 update on 06GRC power costs.xls Chart 1_AURORA Total New" xfId="16428"/>
    <cellStyle name="_VC 6.15.06 update on 06GRC power costs.xls Chart 1_AURORA Total New 2" xfId="16429"/>
    <cellStyle name="_VC 6.15.06 update on 06GRC power costs.xls Chart 1_AURORA Total New 2 2" xfId="16430"/>
    <cellStyle name="_VC 6.15.06 update on 06GRC power costs.xls Chart 1_AURORA Total New 2 2_Sheet3" xfId="16431"/>
    <cellStyle name="_VC 6.15.06 update on 06GRC power costs.xls Chart 1_AURORA Total New 2_Sheet3" xfId="16432"/>
    <cellStyle name="_VC 6.15.06 update on 06GRC power costs.xls Chart 1_AURORA Total New 3" xfId="16433"/>
    <cellStyle name="_VC 6.15.06 update on 06GRC power costs.xls Chart 1_AURORA Total New 3_Sheet3" xfId="16434"/>
    <cellStyle name="_VC 6.15.06 update on 06GRC power costs.xls Chart 1_AURORA Total New_Sheet3" xfId="16435"/>
    <cellStyle name="_VC 6.15.06 update on 06GRC power costs.xls Chart 1_Book2" xfId="16436"/>
    <cellStyle name="_VC 6.15.06 update on 06GRC power costs.xls Chart 1_Book2 2" xfId="16437"/>
    <cellStyle name="_VC 6.15.06 update on 06GRC power costs.xls Chart 1_Book2 2 2" xfId="16438"/>
    <cellStyle name="_VC 6.15.06 update on 06GRC power costs.xls Chart 1_Book2 2 2_Sheet3" xfId="16439"/>
    <cellStyle name="_VC 6.15.06 update on 06GRC power costs.xls Chart 1_Book2 2_Sheet3" xfId="16440"/>
    <cellStyle name="_VC 6.15.06 update on 06GRC power costs.xls Chart 1_Book2 3" xfId="16441"/>
    <cellStyle name="_VC 6.15.06 update on 06GRC power costs.xls Chart 1_Book2 3 2" xfId="16442"/>
    <cellStyle name="_VC 6.15.06 update on 06GRC power costs.xls Chart 1_Book2 3 2_Sheet3" xfId="16443"/>
    <cellStyle name="_VC 6.15.06 update on 06GRC power costs.xls Chart 1_Book2 3_Sheet3" xfId="16444"/>
    <cellStyle name="_VC 6.15.06 update on 06GRC power costs.xls Chart 1_Book2 4" xfId="16445"/>
    <cellStyle name="_VC 6.15.06 update on 06GRC power costs.xls Chart 1_Book2 4_Sheet3" xfId="16446"/>
    <cellStyle name="_VC 6.15.06 update on 06GRC power costs.xls Chart 1_Book2_Adj Bench DR 3 for Initial Briefs (Electric)" xfId="16447"/>
    <cellStyle name="_VC 6.15.06 update on 06GRC power costs.xls Chart 1_Book2_Adj Bench DR 3 for Initial Briefs (Electric) 2" xfId="16448"/>
    <cellStyle name="_VC 6.15.06 update on 06GRC power costs.xls Chart 1_Book2_Adj Bench DR 3 for Initial Briefs (Electric) 2 2" xfId="16449"/>
    <cellStyle name="_VC 6.15.06 update on 06GRC power costs.xls Chart 1_Book2_Adj Bench DR 3 for Initial Briefs (Electric) 2 2_Sheet3" xfId="16450"/>
    <cellStyle name="_VC 6.15.06 update on 06GRC power costs.xls Chart 1_Book2_Adj Bench DR 3 for Initial Briefs (Electric) 2_Sheet3" xfId="16451"/>
    <cellStyle name="_VC 6.15.06 update on 06GRC power costs.xls Chart 1_Book2_Adj Bench DR 3 for Initial Briefs (Electric) 3" xfId="16452"/>
    <cellStyle name="_VC 6.15.06 update on 06GRC power costs.xls Chart 1_Book2_Adj Bench DR 3 for Initial Briefs (Electric) 3 2" xfId="16453"/>
    <cellStyle name="_VC 6.15.06 update on 06GRC power costs.xls Chart 1_Book2_Adj Bench DR 3 for Initial Briefs (Electric) 3 2_Sheet3" xfId="16454"/>
    <cellStyle name="_VC 6.15.06 update on 06GRC power costs.xls Chart 1_Book2_Adj Bench DR 3 for Initial Briefs (Electric) 3_Sheet3" xfId="16455"/>
    <cellStyle name="_VC 6.15.06 update on 06GRC power costs.xls Chart 1_Book2_Adj Bench DR 3 for Initial Briefs (Electric) 4" xfId="16456"/>
    <cellStyle name="_VC 6.15.06 update on 06GRC power costs.xls Chart 1_Book2_Adj Bench DR 3 for Initial Briefs (Electric) 4_Sheet3" xfId="16457"/>
    <cellStyle name="_VC 6.15.06 update on 06GRC power costs.xls Chart 1_Book2_Adj Bench DR 3 for Initial Briefs (Electric)_DEM-WP(C) ENERG10C--ctn Mid-C_042010 2010GRC" xfId="16458"/>
    <cellStyle name="_VC 6.15.06 update on 06GRC power costs.xls Chart 1_Book2_Adj Bench DR 3 for Initial Briefs (Electric)_DEM-WP(C) ENERG10C--ctn Mid-C_042010 2010GRC 2" xfId="16459"/>
    <cellStyle name="_VC 6.15.06 update on 06GRC power costs.xls Chart 1_Book2_Adj Bench DR 3 for Initial Briefs (Electric)_DEM-WP(C) ENERG10C--ctn Mid-C_042010 2010GRC 2_Sheet3" xfId="16460"/>
    <cellStyle name="_VC 6.15.06 update on 06GRC power costs.xls Chart 1_Book2_Adj Bench DR 3 for Initial Briefs (Electric)_DEM-WP(C) ENERG10C--ctn Mid-C_042010 2010GRC_Sheet3" xfId="16461"/>
    <cellStyle name="_VC 6.15.06 update on 06GRC power costs.xls Chart 1_Book2_Adj Bench DR 3 for Initial Briefs (Electric)_Sheet3" xfId="16462"/>
    <cellStyle name="_VC 6.15.06 update on 06GRC power costs.xls Chart 1_Book2_DEM-WP(C) ENERG10C--ctn Mid-C_042010 2010GRC" xfId="16463"/>
    <cellStyle name="_VC 6.15.06 update on 06GRC power costs.xls Chart 1_Book2_DEM-WP(C) ENERG10C--ctn Mid-C_042010 2010GRC 2" xfId="16464"/>
    <cellStyle name="_VC 6.15.06 update on 06GRC power costs.xls Chart 1_Book2_DEM-WP(C) ENERG10C--ctn Mid-C_042010 2010GRC 2_Sheet3" xfId="16465"/>
    <cellStyle name="_VC 6.15.06 update on 06GRC power costs.xls Chart 1_Book2_DEM-WP(C) ENERG10C--ctn Mid-C_042010 2010GRC_Sheet3" xfId="16466"/>
    <cellStyle name="_VC 6.15.06 update on 06GRC power costs.xls Chart 1_Book2_Electric Rev Req Model (2009 GRC) Rebuttal" xfId="16467"/>
    <cellStyle name="_VC 6.15.06 update on 06GRC power costs.xls Chart 1_Book2_Electric Rev Req Model (2009 GRC) Rebuttal 2" xfId="16468"/>
    <cellStyle name="_VC 6.15.06 update on 06GRC power costs.xls Chart 1_Book2_Electric Rev Req Model (2009 GRC) Rebuttal 2 2" xfId="16469"/>
    <cellStyle name="_VC 6.15.06 update on 06GRC power costs.xls Chart 1_Book2_Electric Rev Req Model (2009 GRC) Rebuttal 2 2_Sheet3" xfId="16470"/>
    <cellStyle name="_VC 6.15.06 update on 06GRC power costs.xls Chart 1_Book2_Electric Rev Req Model (2009 GRC) Rebuttal 2_Sheet3" xfId="16471"/>
    <cellStyle name="_VC 6.15.06 update on 06GRC power costs.xls Chart 1_Book2_Electric Rev Req Model (2009 GRC) Rebuttal 3" xfId="16472"/>
    <cellStyle name="_VC 6.15.06 update on 06GRC power costs.xls Chart 1_Book2_Electric Rev Req Model (2009 GRC) Rebuttal 3_Sheet3" xfId="16473"/>
    <cellStyle name="_VC 6.15.06 update on 06GRC power costs.xls Chart 1_Book2_Electric Rev Req Model (2009 GRC) Rebuttal REmoval of New  WH Solar AdjustMI" xfId="16474"/>
    <cellStyle name="_VC 6.15.06 update on 06GRC power costs.xls Chart 1_Book2_Electric Rev Req Model (2009 GRC) Rebuttal REmoval of New  WH Solar AdjustMI 2" xfId="16475"/>
    <cellStyle name="_VC 6.15.06 update on 06GRC power costs.xls Chart 1_Book2_Electric Rev Req Model (2009 GRC) Rebuttal REmoval of New  WH Solar AdjustMI 2 2" xfId="16476"/>
    <cellStyle name="_VC 6.15.06 update on 06GRC power costs.xls Chart 1_Book2_Electric Rev Req Model (2009 GRC) Rebuttal REmoval of New  WH Solar AdjustMI 2 2_Sheet3" xfId="16477"/>
    <cellStyle name="_VC 6.15.06 update on 06GRC power costs.xls Chart 1_Book2_Electric Rev Req Model (2009 GRC) Rebuttal REmoval of New  WH Solar AdjustMI 2_Sheet3" xfId="16478"/>
    <cellStyle name="_VC 6.15.06 update on 06GRC power costs.xls Chart 1_Book2_Electric Rev Req Model (2009 GRC) Rebuttal REmoval of New  WH Solar AdjustMI 3" xfId="16479"/>
    <cellStyle name="_VC 6.15.06 update on 06GRC power costs.xls Chart 1_Book2_Electric Rev Req Model (2009 GRC) Rebuttal REmoval of New  WH Solar AdjustMI 3 2" xfId="16480"/>
    <cellStyle name="_VC 6.15.06 update on 06GRC power costs.xls Chart 1_Book2_Electric Rev Req Model (2009 GRC) Rebuttal REmoval of New  WH Solar AdjustMI 3 2_Sheet3" xfId="16481"/>
    <cellStyle name="_VC 6.15.06 update on 06GRC power costs.xls Chart 1_Book2_Electric Rev Req Model (2009 GRC) Rebuttal REmoval of New  WH Solar AdjustMI 3_Sheet3" xfId="16482"/>
    <cellStyle name="_VC 6.15.06 update on 06GRC power costs.xls Chart 1_Book2_Electric Rev Req Model (2009 GRC) Rebuttal REmoval of New  WH Solar AdjustMI 4" xfId="16483"/>
    <cellStyle name="_VC 6.15.06 update on 06GRC power costs.xls Chart 1_Book2_Electric Rev Req Model (2009 GRC) Rebuttal REmoval of New  WH Solar AdjustMI 4_Sheet3" xfId="16484"/>
    <cellStyle name="_VC 6.15.06 update on 06GRC power costs.xls Chart 1_Book2_Electric Rev Req Model (2009 GRC) Rebuttal REmoval of New  WH Solar AdjustMI_DEM-WP(C) ENERG10C--ctn Mid-C_042010 2010GRC" xfId="16485"/>
    <cellStyle name="_VC 6.15.06 update on 06GRC power costs.xls Chart 1_Book2_Electric Rev Req Model (2009 GRC) Rebuttal REmoval of New  WH Solar AdjustMI_DEM-WP(C) ENERG10C--ctn Mid-C_042010 2010GRC 2" xfId="16486"/>
    <cellStyle name="_VC 6.15.06 update on 06GRC power costs.xls Chart 1_Book2_Electric Rev Req Model (2009 GRC) Rebuttal REmoval of New  WH Solar AdjustMI_DEM-WP(C) ENERG10C--ctn Mid-C_042010 2010GRC 2_Sheet3" xfId="16487"/>
    <cellStyle name="_VC 6.15.06 update on 06GRC power costs.xls Chart 1_Book2_Electric Rev Req Model (2009 GRC) Rebuttal REmoval of New  WH Solar AdjustMI_DEM-WP(C) ENERG10C--ctn Mid-C_042010 2010GRC_Sheet3" xfId="16488"/>
    <cellStyle name="_VC 6.15.06 update on 06GRC power costs.xls Chart 1_Book2_Electric Rev Req Model (2009 GRC) Rebuttal REmoval of New  WH Solar AdjustMI_Sheet3" xfId="16489"/>
    <cellStyle name="_VC 6.15.06 update on 06GRC power costs.xls Chart 1_Book2_Electric Rev Req Model (2009 GRC) Rebuttal_Sheet3" xfId="16490"/>
    <cellStyle name="_VC 6.15.06 update on 06GRC power costs.xls Chart 1_Book2_Electric Rev Req Model (2009 GRC) Revised 01-18-2010" xfId="16491"/>
    <cellStyle name="_VC 6.15.06 update on 06GRC power costs.xls Chart 1_Book2_Electric Rev Req Model (2009 GRC) Revised 01-18-2010 2" xfId="16492"/>
    <cellStyle name="_VC 6.15.06 update on 06GRC power costs.xls Chart 1_Book2_Electric Rev Req Model (2009 GRC) Revised 01-18-2010 2 2" xfId="16493"/>
    <cellStyle name="_VC 6.15.06 update on 06GRC power costs.xls Chart 1_Book2_Electric Rev Req Model (2009 GRC) Revised 01-18-2010 2 2_Sheet3" xfId="16494"/>
    <cellStyle name="_VC 6.15.06 update on 06GRC power costs.xls Chart 1_Book2_Electric Rev Req Model (2009 GRC) Revised 01-18-2010 2_Sheet3" xfId="16495"/>
    <cellStyle name="_VC 6.15.06 update on 06GRC power costs.xls Chart 1_Book2_Electric Rev Req Model (2009 GRC) Revised 01-18-2010 3" xfId="16496"/>
    <cellStyle name="_VC 6.15.06 update on 06GRC power costs.xls Chart 1_Book2_Electric Rev Req Model (2009 GRC) Revised 01-18-2010 3 2" xfId="16497"/>
    <cellStyle name="_VC 6.15.06 update on 06GRC power costs.xls Chart 1_Book2_Electric Rev Req Model (2009 GRC) Revised 01-18-2010 3 2_Sheet3" xfId="16498"/>
    <cellStyle name="_VC 6.15.06 update on 06GRC power costs.xls Chart 1_Book2_Electric Rev Req Model (2009 GRC) Revised 01-18-2010 3_Sheet3" xfId="16499"/>
    <cellStyle name="_VC 6.15.06 update on 06GRC power costs.xls Chart 1_Book2_Electric Rev Req Model (2009 GRC) Revised 01-18-2010 4" xfId="16500"/>
    <cellStyle name="_VC 6.15.06 update on 06GRC power costs.xls Chart 1_Book2_Electric Rev Req Model (2009 GRC) Revised 01-18-2010 4_Sheet3" xfId="16501"/>
    <cellStyle name="_VC 6.15.06 update on 06GRC power costs.xls Chart 1_Book2_Electric Rev Req Model (2009 GRC) Revised 01-18-2010_DEM-WP(C) ENERG10C--ctn Mid-C_042010 2010GRC" xfId="16502"/>
    <cellStyle name="_VC 6.15.06 update on 06GRC power costs.xls Chart 1_Book2_Electric Rev Req Model (2009 GRC) Revised 01-18-2010_DEM-WP(C) ENERG10C--ctn Mid-C_042010 2010GRC 2" xfId="16503"/>
    <cellStyle name="_VC 6.15.06 update on 06GRC power costs.xls Chart 1_Book2_Electric Rev Req Model (2009 GRC) Revised 01-18-2010_DEM-WP(C) ENERG10C--ctn Mid-C_042010 2010GRC 2_Sheet3" xfId="16504"/>
    <cellStyle name="_VC 6.15.06 update on 06GRC power costs.xls Chart 1_Book2_Electric Rev Req Model (2009 GRC) Revised 01-18-2010_DEM-WP(C) ENERG10C--ctn Mid-C_042010 2010GRC_Sheet3" xfId="16505"/>
    <cellStyle name="_VC 6.15.06 update on 06GRC power costs.xls Chart 1_Book2_Electric Rev Req Model (2009 GRC) Revised 01-18-2010_Sheet3" xfId="16506"/>
    <cellStyle name="_VC 6.15.06 update on 06GRC power costs.xls Chart 1_Book2_Final Order Electric EXHIBIT A-1" xfId="16507"/>
    <cellStyle name="_VC 6.15.06 update on 06GRC power costs.xls Chart 1_Book2_Final Order Electric EXHIBIT A-1 2" xfId="16508"/>
    <cellStyle name="_VC 6.15.06 update on 06GRC power costs.xls Chart 1_Book2_Final Order Electric EXHIBIT A-1 2 2" xfId="16509"/>
    <cellStyle name="_VC 6.15.06 update on 06GRC power costs.xls Chart 1_Book2_Final Order Electric EXHIBIT A-1 2 2_Sheet3" xfId="16510"/>
    <cellStyle name="_VC 6.15.06 update on 06GRC power costs.xls Chart 1_Book2_Final Order Electric EXHIBIT A-1 2_Sheet3" xfId="16511"/>
    <cellStyle name="_VC 6.15.06 update on 06GRC power costs.xls Chart 1_Book2_Final Order Electric EXHIBIT A-1 3" xfId="16512"/>
    <cellStyle name="_VC 6.15.06 update on 06GRC power costs.xls Chart 1_Book2_Final Order Electric EXHIBIT A-1 3_Sheet3" xfId="16513"/>
    <cellStyle name="_VC 6.15.06 update on 06GRC power costs.xls Chart 1_Book2_Final Order Electric EXHIBIT A-1_Sheet3" xfId="16514"/>
    <cellStyle name="_VC 6.15.06 update on 06GRC power costs.xls Chart 1_Book2_Sheet3" xfId="16515"/>
    <cellStyle name="_VC 6.15.06 update on 06GRC power costs.xls Chart 1_Book4" xfId="16516"/>
    <cellStyle name="_VC 6.15.06 update on 06GRC power costs.xls Chart 1_Book4 2" xfId="16517"/>
    <cellStyle name="_VC 6.15.06 update on 06GRC power costs.xls Chart 1_Book4 2 2" xfId="16518"/>
    <cellStyle name="_VC 6.15.06 update on 06GRC power costs.xls Chart 1_Book4 2 2_Sheet3" xfId="16519"/>
    <cellStyle name="_VC 6.15.06 update on 06GRC power costs.xls Chart 1_Book4 2_Sheet3" xfId="16520"/>
    <cellStyle name="_VC 6.15.06 update on 06GRC power costs.xls Chart 1_Book4 3" xfId="16521"/>
    <cellStyle name="_VC 6.15.06 update on 06GRC power costs.xls Chart 1_Book4 3 2" xfId="16522"/>
    <cellStyle name="_VC 6.15.06 update on 06GRC power costs.xls Chart 1_Book4 3 2_Sheet3" xfId="16523"/>
    <cellStyle name="_VC 6.15.06 update on 06GRC power costs.xls Chart 1_Book4 3_Sheet3" xfId="16524"/>
    <cellStyle name="_VC 6.15.06 update on 06GRC power costs.xls Chart 1_Book4 4" xfId="16525"/>
    <cellStyle name="_VC 6.15.06 update on 06GRC power costs.xls Chart 1_Book4 4_Sheet3" xfId="16526"/>
    <cellStyle name="_VC 6.15.06 update on 06GRC power costs.xls Chart 1_Book4_DEM-WP(C) ENERG10C--ctn Mid-C_042010 2010GRC" xfId="16527"/>
    <cellStyle name="_VC 6.15.06 update on 06GRC power costs.xls Chart 1_Book4_DEM-WP(C) ENERG10C--ctn Mid-C_042010 2010GRC 2" xfId="16528"/>
    <cellStyle name="_VC 6.15.06 update on 06GRC power costs.xls Chart 1_Book4_DEM-WP(C) ENERG10C--ctn Mid-C_042010 2010GRC 2_Sheet3" xfId="16529"/>
    <cellStyle name="_VC 6.15.06 update on 06GRC power costs.xls Chart 1_Book4_DEM-WP(C) ENERG10C--ctn Mid-C_042010 2010GRC_Sheet3" xfId="16530"/>
    <cellStyle name="_VC 6.15.06 update on 06GRC power costs.xls Chart 1_Book4_Sheet3" xfId="16531"/>
    <cellStyle name="_VC 6.15.06 update on 06GRC power costs.xls Chart 1_Book9" xfId="16532"/>
    <cellStyle name="_VC 6.15.06 update on 06GRC power costs.xls Chart 1_Book9 2" xfId="16533"/>
    <cellStyle name="_VC 6.15.06 update on 06GRC power costs.xls Chart 1_Book9 2 2" xfId="16534"/>
    <cellStyle name="_VC 6.15.06 update on 06GRC power costs.xls Chart 1_Book9 2 2_Sheet3" xfId="16535"/>
    <cellStyle name="_VC 6.15.06 update on 06GRC power costs.xls Chart 1_Book9 2_Sheet3" xfId="16536"/>
    <cellStyle name="_VC 6.15.06 update on 06GRC power costs.xls Chart 1_Book9 3" xfId="16537"/>
    <cellStyle name="_VC 6.15.06 update on 06GRC power costs.xls Chart 1_Book9 3 2" xfId="16538"/>
    <cellStyle name="_VC 6.15.06 update on 06GRC power costs.xls Chart 1_Book9 3 2_Sheet3" xfId="16539"/>
    <cellStyle name="_VC 6.15.06 update on 06GRC power costs.xls Chart 1_Book9 3_Sheet3" xfId="16540"/>
    <cellStyle name="_VC 6.15.06 update on 06GRC power costs.xls Chart 1_Book9 4" xfId="16541"/>
    <cellStyle name="_VC 6.15.06 update on 06GRC power costs.xls Chart 1_Book9 4_Sheet3" xfId="16542"/>
    <cellStyle name="_VC 6.15.06 update on 06GRC power costs.xls Chart 1_Book9_DEM-WP(C) ENERG10C--ctn Mid-C_042010 2010GRC" xfId="16543"/>
    <cellStyle name="_VC 6.15.06 update on 06GRC power costs.xls Chart 1_Book9_DEM-WP(C) ENERG10C--ctn Mid-C_042010 2010GRC 2" xfId="16544"/>
    <cellStyle name="_VC 6.15.06 update on 06GRC power costs.xls Chart 1_Book9_DEM-WP(C) ENERG10C--ctn Mid-C_042010 2010GRC 2_Sheet3" xfId="16545"/>
    <cellStyle name="_VC 6.15.06 update on 06GRC power costs.xls Chart 1_Book9_DEM-WP(C) ENERG10C--ctn Mid-C_042010 2010GRC_Sheet3" xfId="16546"/>
    <cellStyle name="_VC 6.15.06 update on 06GRC power costs.xls Chart 1_Book9_Sheet3" xfId="16547"/>
    <cellStyle name="_VC 6.15.06 update on 06GRC power costs.xls Chart 1_Chelan PUD Power Costs (8-10)" xfId="16548"/>
    <cellStyle name="_VC 6.15.06 update on 06GRC power costs.xls Chart 1_Chelan PUD Power Costs (8-10) 2" xfId="16549"/>
    <cellStyle name="_VC 6.15.06 update on 06GRC power costs.xls Chart 1_Chelan PUD Power Costs (8-10) 2_Sheet3" xfId="16550"/>
    <cellStyle name="_VC 6.15.06 update on 06GRC power costs.xls Chart 1_Chelan PUD Power Costs (8-10)_Sheet3" xfId="16551"/>
    <cellStyle name="_VC 6.15.06 update on 06GRC power costs.xls Chart 1_DEM-WP(C) Chelan Power Costs" xfId="16552"/>
    <cellStyle name="_VC 6.15.06 update on 06GRC power costs.xls Chart 1_DEM-WP(C) Chelan Power Costs 2" xfId="16553"/>
    <cellStyle name="_VC 6.15.06 update on 06GRC power costs.xls Chart 1_DEM-WP(C) Chelan Power Costs 2_Sheet3" xfId="16554"/>
    <cellStyle name="_VC 6.15.06 update on 06GRC power costs.xls Chart 1_DEM-WP(C) Chelan Power Costs_Sheet3" xfId="16555"/>
    <cellStyle name="_VC 6.15.06 update on 06GRC power costs.xls Chart 1_DEM-WP(C) ENERG10C--ctn Mid-C_042010 2010GRC" xfId="16556"/>
    <cellStyle name="_VC 6.15.06 update on 06GRC power costs.xls Chart 1_DEM-WP(C) ENERG10C--ctn Mid-C_042010 2010GRC 2" xfId="16557"/>
    <cellStyle name="_VC 6.15.06 update on 06GRC power costs.xls Chart 1_DEM-WP(C) ENERG10C--ctn Mid-C_042010 2010GRC 2_Sheet3" xfId="16558"/>
    <cellStyle name="_VC 6.15.06 update on 06GRC power costs.xls Chart 1_DEM-WP(C) ENERG10C--ctn Mid-C_042010 2010GRC_Sheet3" xfId="16559"/>
    <cellStyle name="_VC 6.15.06 update on 06GRC power costs.xls Chart 1_DEM-WP(C) Gas Transport 2010GRC" xfId="16560"/>
    <cellStyle name="_VC 6.15.06 update on 06GRC power costs.xls Chart 1_DEM-WP(C) Gas Transport 2010GRC 2" xfId="16561"/>
    <cellStyle name="_VC 6.15.06 update on 06GRC power costs.xls Chart 1_DEM-WP(C) Gas Transport 2010GRC 2_Sheet3" xfId="16562"/>
    <cellStyle name="_VC 6.15.06 update on 06GRC power costs.xls Chart 1_DEM-WP(C) Gas Transport 2010GRC_Sheet3" xfId="16563"/>
    <cellStyle name="_VC 6.15.06 update on 06GRC power costs.xls Chart 1_Exh A-1 resulting from UE-112050 effective Jan 1 2012" xfId="16564"/>
    <cellStyle name="_VC 6.15.06 update on 06GRC power costs.xls Chart 1_Exh A-1 resulting from UE-112050 effective Jan 1 2012 2" xfId="16565"/>
    <cellStyle name="_VC 6.15.06 update on 06GRC power costs.xls Chart 1_Exh A-1 resulting from UE-112050 effective Jan 1 2012 2_Sheet3" xfId="16566"/>
    <cellStyle name="_VC 6.15.06 update on 06GRC power costs.xls Chart 1_Exh A-1 resulting from UE-112050 effective Jan 1 2012_Sheet3" xfId="16567"/>
    <cellStyle name="_VC 6.15.06 update on 06GRC power costs.xls Chart 1_Exhibit A-1 effective 4-1-11 fr S Free 12-11" xfId="16568"/>
    <cellStyle name="_VC 6.15.06 update on 06GRC power costs.xls Chart 1_Exhibit A-1 effective 4-1-11 fr S Free 12-11 2" xfId="16569"/>
    <cellStyle name="_VC 6.15.06 update on 06GRC power costs.xls Chart 1_Exhibit A-1 effective 4-1-11 fr S Free 12-11 2_Sheet3" xfId="16570"/>
    <cellStyle name="_VC 6.15.06 update on 06GRC power costs.xls Chart 1_Exhibit A-1 effective 4-1-11 fr S Free 12-11_Sheet3" xfId="16571"/>
    <cellStyle name="_VC 6.15.06 update on 06GRC power costs.xls Chart 1_Mint Farm Generation BPA" xfId="16572"/>
    <cellStyle name="_VC 6.15.06 update on 06GRC power costs.xls Chart 1_Mint Farm Generation BPA_Sheet3" xfId="16573"/>
    <cellStyle name="_VC 6.15.06 update on 06GRC power costs.xls Chart 1_NIM Summary" xfId="16574"/>
    <cellStyle name="_VC 6.15.06 update on 06GRC power costs.xls Chart 1_NIM Summary 09GRC" xfId="16575"/>
    <cellStyle name="_VC 6.15.06 update on 06GRC power costs.xls Chart 1_NIM Summary 09GRC 2" xfId="16576"/>
    <cellStyle name="_VC 6.15.06 update on 06GRC power costs.xls Chart 1_NIM Summary 09GRC 2 2" xfId="16577"/>
    <cellStyle name="_VC 6.15.06 update on 06GRC power costs.xls Chart 1_NIM Summary 09GRC 2 2_Sheet3" xfId="16578"/>
    <cellStyle name="_VC 6.15.06 update on 06GRC power costs.xls Chart 1_NIM Summary 09GRC 2_Sheet3" xfId="16579"/>
    <cellStyle name="_VC 6.15.06 update on 06GRC power costs.xls Chart 1_NIM Summary 09GRC 3" xfId="16580"/>
    <cellStyle name="_VC 6.15.06 update on 06GRC power costs.xls Chart 1_NIM Summary 09GRC 3 2" xfId="16581"/>
    <cellStyle name="_VC 6.15.06 update on 06GRC power costs.xls Chart 1_NIM Summary 09GRC 3 2_Sheet3" xfId="16582"/>
    <cellStyle name="_VC 6.15.06 update on 06GRC power costs.xls Chart 1_NIM Summary 09GRC 3_Sheet3" xfId="16583"/>
    <cellStyle name="_VC 6.15.06 update on 06GRC power costs.xls Chart 1_NIM Summary 09GRC 4" xfId="16584"/>
    <cellStyle name="_VC 6.15.06 update on 06GRC power costs.xls Chart 1_NIM Summary 09GRC 4_Sheet3" xfId="16585"/>
    <cellStyle name="_VC 6.15.06 update on 06GRC power costs.xls Chart 1_NIM Summary 09GRC_DEM-WP(C) ENERG10C--ctn Mid-C_042010 2010GRC" xfId="16586"/>
    <cellStyle name="_VC 6.15.06 update on 06GRC power costs.xls Chart 1_NIM Summary 09GRC_DEM-WP(C) ENERG10C--ctn Mid-C_042010 2010GRC 2" xfId="16587"/>
    <cellStyle name="_VC 6.15.06 update on 06GRC power costs.xls Chart 1_NIM Summary 09GRC_DEM-WP(C) ENERG10C--ctn Mid-C_042010 2010GRC 2_Sheet3" xfId="16588"/>
    <cellStyle name="_VC 6.15.06 update on 06GRC power costs.xls Chart 1_NIM Summary 09GRC_DEM-WP(C) ENERG10C--ctn Mid-C_042010 2010GRC_Sheet3" xfId="16589"/>
    <cellStyle name="_VC 6.15.06 update on 06GRC power costs.xls Chart 1_NIM Summary 09GRC_Sheet3" xfId="16590"/>
    <cellStyle name="_VC 6.15.06 update on 06GRC power costs.xls Chart 1_NIM Summary 10" xfId="16591"/>
    <cellStyle name="_VC 6.15.06 update on 06GRC power costs.xls Chart 1_NIM Summary 10 2" xfId="16592"/>
    <cellStyle name="_VC 6.15.06 update on 06GRC power costs.xls Chart 1_NIM Summary 10 2_Sheet3" xfId="16593"/>
    <cellStyle name="_VC 6.15.06 update on 06GRC power costs.xls Chart 1_NIM Summary 10_Sheet3" xfId="16594"/>
    <cellStyle name="_VC 6.15.06 update on 06GRC power costs.xls Chart 1_NIM Summary 11" xfId="16595"/>
    <cellStyle name="_VC 6.15.06 update on 06GRC power costs.xls Chart 1_NIM Summary 11 2" xfId="16596"/>
    <cellStyle name="_VC 6.15.06 update on 06GRC power costs.xls Chart 1_NIM Summary 11 2_Sheet3" xfId="16597"/>
    <cellStyle name="_VC 6.15.06 update on 06GRC power costs.xls Chart 1_NIM Summary 11_Sheet3" xfId="16598"/>
    <cellStyle name="_VC 6.15.06 update on 06GRC power costs.xls Chart 1_NIM Summary 12" xfId="16599"/>
    <cellStyle name="_VC 6.15.06 update on 06GRC power costs.xls Chart 1_NIM Summary 12 2" xfId="16600"/>
    <cellStyle name="_VC 6.15.06 update on 06GRC power costs.xls Chart 1_NIM Summary 12 2_Sheet3" xfId="16601"/>
    <cellStyle name="_VC 6.15.06 update on 06GRC power costs.xls Chart 1_NIM Summary 12_Sheet3" xfId="16602"/>
    <cellStyle name="_VC 6.15.06 update on 06GRC power costs.xls Chart 1_NIM Summary 13" xfId="16603"/>
    <cellStyle name="_VC 6.15.06 update on 06GRC power costs.xls Chart 1_NIM Summary 13 2" xfId="16604"/>
    <cellStyle name="_VC 6.15.06 update on 06GRC power costs.xls Chart 1_NIM Summary 13 2_Sheet3" xfId="16605"/>
    <cellStyle name="_VC 6.15.06 update on 06GRC power costs.xls Chart 1_NIM Summary 13_Sheet3" xfId="16606"/>
    <cellStyle name="_VC 6.15.06 update on 06GRC power costs.xls Chart 1_NIM Summary 14" xfId="16607"/>
    <cellStyle name="_VC 6.15.06 update on 06GRC power costs.xls Chart 1_NIM Summary 14 2" xfId="16608"/>
    <cellStyle name="_VC 6.15.06 update on 06GRC power costs.xls Chart 1_NIM Summary 14 2_Sheet3" xfId="16609"/>
    <cellStyle name="_VC 6.15.06 update on 06GRC power costs.xls Chart 1_NIM Summary 14_Sheet3" xfId="16610"/>
    <cellStyle name="_VC 6.15.06 update on 06GRC power costs.xls Chart 1_NIM Summary 15" xfId="16611"/>
    <cellStyle name="_VC 6.15.06 update on 06GRC power costs.xls Chart 1_NIM Summary 15 2" xfId="16612"/>
    <cellStyle name="_VC 6.15.06 update on 06GRC power costs.xls Chart 1_NIM Summary 15 2_Sheet3" xfId="16613"/>
    <cellStyle name="_VC 6.15.06 update on 06GRC power costs.xls Chart 1_NIM Summary 15_Sheet3" xfId="16614"/>
    <cellStyle name="_VC 6.15.06 update on 06GRC power costs.xls Chart 1_NIM Summary 16" xfId="16615"/>
    <cellStyle name="_VC 6.15.06 update on 06GRC power costs.xls Chart 1_NIM Summary 16 2" xfId="16616"/>
    <cellStyle name="_VC 6.15.06 update on 06GRC power costs.xls Chart 1_NIM Summary 16 2_Sheet3" xfId="16617"/>
    <cellStyle name="_VC 6.15.06 update on 06GRC power costs.xls Chart 1_NIM Summary 16_Sheet3" xfId="16618"/>
    <cellStyle name="_VC 6.15.06 update on 06GRC power costs.xls Chart 1_NIM Summary 17" xfId="16619"/>
    <cellStyle name="_VC 6.15.06 update on 06GRC power costs.xls Chart 1_NIM Summary 17 2" xfId="16620"/>
    <cellStyle name="_VC 6.15.06 update on 06GRC power costs.xls Chart 1_NIM Summary 17 2_Sheet3" xfId="16621"/>
    <cellStyle name="_VC 6.15.06 update on 06GRC power costs.xls Chart 1_NIM Summary 17_Sheet3" xfId="16622"/>
    <cellStyle name="_VC 6.15.06 update on 06GRC power costs.xls Chart 1_NIM Summary 18" xfId="16623"/>
    <cellStyle name="_VC 6.15.06 update on 06GRC power costs.xls Chart 1_NIM Summary 18 2" xfId="16624"/>
    <cellStyle name="_VC 6.15.06 update on 06GRC power costs.xls Chart 1_NIM Summary 18 2_Sheet3" xfId="16625"/>
    <cellStyle name="_VC 6.15.06 update on 06GRC power costs.xls Chart 1_NIM Summary 18_Sheet3" xfId="16626"/>
    <cellStyle name="_VC 6.15.06 update on 06GRC power costs.xls Chart 1_NIM Summary 19" xfId="16627"/>
    <cellStyle name="_VC 6.15.06 update on 06GRC power costs.xls Chart 1_NIM Summary 19 2" xfId="16628"/>
    <cellStyle name="_VC 6.15.06 update on 06GRC power costs.xls Chart 1_NIM Summary 19 2_Sheet3" xfId="16629"/>
    <cellStyle name="_VC 6.15.06 update on 06GRC power costs.xls Chart 1_NIM Summary 19_Sheet3" xfId="16630"/>
    <cellStyle name="_VC 6.15.06 update on 06GRC power costs.xls Chart 1_NIM Summary 2" xfId="16631"/>
    <cellStyle name="_VC 6.15.06 update on 06GRC power costs.xls Chart 1_NIM Summary 2 2" xfId="16632"/>
    <cellStyle name="_VC 6.15.06 update on 06GRC power costs.xls Chart 1_NIM Summary 2 2_Sheet3" xfId="16633"/>
    <cellStyle name="_VC 6.15.06 update on 06GRC power costs.xls Chart 1_NIM Summary 2_Sheet3" xfId="16634"/>
    <cellStyle name="_VC 6.15.06 update on 06GRC power costs.xls Chart 1_NIM Summary 20" xfId="16635"/>
    <cellStyle name="_VC 6.15.06 update on 06GRC power costs.xls Chart 1_NIM Summary 20 2" xfId="16636"/>
    <cellStyle name="_VC 6.15.06 update on 06GRC power costs.xls Chart 1_NIM Summary 20 2_Sheet3" xfId="16637"/>
    <cellStyle name="_VC 6.15.06 update on 06GRC power costs.xls Chart 1_NIM Summary 20_Sheet3" xfId="16638"/>
    <cellStyle name="_VC 6.15.06 update on 06GRC power costs.xls Chart 1_NIM Summary 21" xfId="16639"/>
    <cellStyle name="_VC 6.15.06 update on 06GRC power costs.xls Chart 1_NIM Summary 21 2" xfId="16640"/>
    <cellStyle name="_VC 6.15.06 update on 06GRC power costs.xls Chart 1_NIM Summary 21 2_Sheet3" xfId="16641"/>
    <cellStyle name="_VC 6.15.06 update on 06GRC power costs.xls Chart 1_NIM Summary 21_Sheet3" xfId="16642"/>
    <cellStyle name="_VC 6.15.06 update on 06GRC power costs.xls Chart 1_NIM Summary 22" xfId="16643"/>
    <cellStyle name="_VC 6.15.06 update on 06GRC power costs.xls Chart 1_NIM Summary 22 2" xfId="16644"/>
    <cellStyle name="_VC 6.15.06 update on 06GRC power costs.xls Chart 1_NIM Summary 22 2_Sheet3" xfId="16645"/>
    <cellStyle name="_VC 6.15.06 update on 06GRC power costs.xls Chart 1_NIM Summary 22_Sheet3" xfId="16646"/>
    <cellStyle name="_VC 6.15.06 update on 06GRC power costs.xls Chart 1_NIM Summary 23" xfId="16647"/>
    <cellStyle name="_VC 6.15.06 update on 06GRC power costs.xls Chart 1_NIM Summary 23 2" xfId="16648"/>
    <cellStyle name="_VC 6.15.06 update on 06GRC power costs.xls Chart 1_NIM Summary 23 2_Sheet3" xfId="16649"/>
    <cellStyle name="_VC 6.15.06 update on 06GRC power costs.xls Chart 1_NIM Summary 23_Sheet3" xfId="16650"/>
    <cellStyle name="_VC 6.15.06 update on 06GRC power costs.xls Chart 1_NIM Summary 24" xfId="16651"/>
    <cellStyle name="_VC 6.15.06 update on 06GRC power costs.xls Chart 1_NIM Summary 24 2" xfId="16652"/>
    <cellStyle name="_VC 6.15.06 update on 06GRC power costs.xls Chart 1_NIM Summary 24 2_Sheet3" xfId="16653"/>
    <cellStyle name="_VC 6.15.06 update on 06GRC power costs.xls Chart 1_NIM Summary 24_Sheet3" xfId="16654"/>
    <cellStyle name="_VC 6.15.06 update on 06GRC power costs.xls Chart 1_NIM Summary 25" xfId="16655"/>
    <cellStyle name="_VC 6.15.06 update on 06GRC power costs.xls Chart 1_NIM Summary 25 2" xfId="16656"/>
    <cellStyle name="_VC 6.15.06 update on 06GRC power costs.xls Chart 1_NIM Summary 25 2_Sheet3" xfId="16657"/>
    <cellStyle name="_VC 6.15.06 update on 06GRC power costs.xls Chart 1_NIM Summary 25_Sheet3" xfId="16658"/>
    <cellStyle name="_VC 6.15.06 update on 06GRC power costs.xls Chart 1_NIM Summary 26" xfId="16659"/>
    <cellStyle name="_VC 6.15.06 update on 06GRC power costs.xls Chart 1_NIM Summary 26 2" xfId="16660"/>
    <cellStyle name="_VC 6.15.06 update on 06GRC power costs.xls Chart 1_NIM Summary 26 2_Sheet3" xfId="16661"/>
    <cellStyle name="_VC 6.15.06 update on 06GRC power costs.xls Chart 1_NIM Summary 26_Sheet3" xfId="16662"/>
    <cellStyle name="_VC 6.15.06 update on 06GRC power costs.xls Chart 1_NIM Summary 27" xfId="16663"/>
    <cellStyle name="_VC 6.15.06 update on 06GRC power costs.xls Chart 1_NIM Summary 27 2" xfId="16664"/>
    <cellStyle name="_VC 6.15.06 update on 06GRC power costs.xls Chart 1_NIM Summary 27 2_Sheet3" xfId="16665"/>
    <cellStyle name="_VC 6.15.06 update on 06GRC power costs.xls Chart 1_NIM Summary 27_Sheet3" xfId="16666"/>
    <cellStyle name="_VC 6.15.06 update on 06GRC power costs.xls Chart 1_NIM Summary 28" xfId="16667"/>
    <cellStyle name="_VC 6.15.06 update on 06GRC power costs.xls Chart 1_NIM Summary 28 2" xfId="16668"/>
    <cellStyle name="_VC 6.15.06 update on 06GRC power costs.xls Chart 1_NIM Summary 28 2_Sheet3" xfId="16669"/>
    <cellStyle name="_VC 6.15.06 update on 06GRC power costs.xls Chart 1_NIM Summary 28_Sheet3" xfId="16670"/>
    <cellStyle name="_VC 6.15.06 update on 06GRC power costs.xls Chart 1_NIM Summary 29" xfId="16671"/>
    <cellStyle name="_VC 6.15.06 update on 06GRC power costs.xls Chart 1_NIM Summary 29 2" xfId="16672"/>
    <cellStyle name="_VC 6.15.06 update on 06GRC power costs.xls Chart 1_NIM Summary 29 2_Sheet3" xfId="16673"/>
    <cellStyle name="_VC 6.15.06 update on 06GRC power costs.xls Chart 1_NIM Summary 29_Sheet3" xfId="16674"/>
    <cellStyle name="_VC 6.15.06 update on 06GRC power costs.xls Chart 1_NIM Summary 3" xfId="16675"/>
    <cellStyle name="_VC 6.15.06 update on 06GRC power costs.xls Chart 1_NIM Summary 3 2" xfId="16676"/>
    <cellStyle name="_VC 6.15.06 update on 06GRC power costs.xls Chart 1_NIM Summary 3 2_Sheet3" xfId="16677"/>
    <cellStyle name="_VC 6.15.06 update on 06GRC power costs.xls Chart 1_NIM Summary 3_Sheet3" xfId="16678"/>
    <cellStyle name="_VC 6.15.06 update on 06GRC power costs.xls Chart 1_NIM Summary 30" xfId="16679"/>
    <cellStyle name="_VC 6.15.06 update on 06GRC power costs.xls Chart 1_NIM Summary 30 2" xfId="16680"/>
    <cellStyle name="_VC 6.15.06 update on 06GRC power costs.xls Chart 1_NIM Summary 30 2_Sheet3" xfId="16681"/>
    <cellStyle name="_VC 6.15.06 update on 06GRC power costs.xls Chart 1_NIM Summary 30_Sheet3" xfId="16682"/>
    <cellStyle name="_VC 6.15.06 update on 06GRC power costs.xls Chart 1_NIM Summary 31" xfId="16683"/>
    <cellStyle name="_VC 6.15.06 update on 06GRC power costs.xls Chart 1_NIM Summary 31 2" xfId="16684"/>
    <cellStyle name="_VC 6.15.06 update on 06GRC power costs.xls Chart 1_NIM Summary 31 2_Sheet3" xfId="16685"/>
    <cellStyle name="_VC 6.15.06 update on 06GRC power costs.xls Chart 1_NIM Summary 31_Sheet3" xfId="16686"/>
    <cellStyle name="_VC 6.15.06 update on 06GRC power costs.xls Chart 1_NIM Summary 32" xfId="16687"/>
    <cellStyle name="_VC 6.15.06 update on 06GRC power costs.xls Chart 1_NIM Summary 32 2" xfId="16688"/>
    <cellStyle name="_VC 6.15.06 update on 06GRC power costs.xls Chart 1_NIM Summary 32 2_Sheet3" xfId="16689"/>
    <cellStyle name="_VC 6.15.06 update on 06GRC power costs.xls Chart 1_NIM Summary 32_Sheet3" xfId="16690"/>
    <cellStyle name="_VC 6.15.06 update on 06GRC power costs.xls Chart 1_NIM Summary 33" xfId="16691"/>
    <cellStyle name="_VC 6.15.06 update on 06GRC power costs.xls Chart 1_NIM Summary 33 2" xfId="16692"/>
    <cellStyle name="_VC 6.15.06 update on 06GRC power costs.xls Chart 1_NIM Summary 33 2_Sheet3" xfId="16693"/>
    <cellStyle name="_VC 6.15.06 update on 06GRC power costs.xls Chart 1_NIM Summary 33_Sheet3" xfId="16694"/>
    <cellStyle name="_VC 6.15.06 update on 06GRC power costs.xls Chart 1_NIM Summary 34" xfId="16695"/>
    <cellStyle name="_VC 6.15.06 update on 06GRC power costs.xls Chart 1_NIM Summary 34 2" xfId="16696"/>
    <cellStyle name="_VC 6.15.06 update on 06GRC power costs.xls Chart 1_NIM Summary 34 2_Sheet3" xfId="16697"/>
    <cellStyle name="_VC 6.15.06 update on 06GRC power costs.xls Chart 1_NIM Summary 34_Sheet3" xfId="16698"/>
    <cellStyle name="_VC 6.15.06 update on 06GRC power costs.xls Chart 1_NIM Summary 35" xfId="16699"/>
    <cellStyle name="_VC 6.15.06 update on 06GRC power costs.xls Chart 1_NIM Summary 35 2" xfId="16700"/>
    <cellStyle name="_VC 6.15.06 update on 06GRC power costs.xls Chart 1_NIM Summary 35 2_Sheet3" xfId="16701"/>
    <cellStyle name="_VC 6.15.06 update on 06GRC power costs.xls Chart 1_NIM Summary 35_Sheet3" xfId="16702"/>
    <cellStyle name="_VC 6.15.06 update on 06GRC power costs.xls Chart 1_NIM Summary 36" xfId="16703"/>
    <cellStyle name="_VC 6.15.06 update on 06GRC power costs.xls Chart 1_NIM Summary 36 2" xfId="16704"/>
    <cellStyle name="_VC 6.15.06 update on 06GRC power costs.xls Chart 1_NIM Summary 36 2_Sheet3" xfId="16705"/>
    <cellStyle name="_VC 6.15.06 update on 06GRC power costs.xls Chart 1_NIM Summary 36_Sheet3" xfId="16706"/>
    <cellStyle name="_VC 6.15.06 update on 06GRC power costs.xls Chart 1_NIM Summary 37" xfId="16707"/>
    <cellStyle name="_VC 6.15.06 update on 06GRC power costs.xls Chart 1_NIM Summary 37 2" xfId="16708"/>
    <cellStyle name="_VC 6.15.06 update on 06GRC power costs.xls Chart 1_NIM Summary 37 2_Sheet3" xfId="16709"/>
    <cellStyle name="_VC 6.15.06 update on 06GRC power costs.xls Chart 1_NIM Summary 37_Sheet3" xfId="16710"/>
    <cellStyle name="_VC 6.15.06 update on 06GRC power costs.xls Chart 1_NIM Summary 38" xfId="16711"/>
    <cellStyle name="_VC 6.15.06 update on 06GRC power costs.xls Chart 1_NIM Summary 38 2" xfId="16712"/>
    <cellStyle name="_VC 6.15.06 update on 06GRC power costs.xls Chart 1_NIM Summary 38 2_Sheet3" xfId="16713"/>
    <cellStyle name="_VC 6.15.06 update on 06GRC power costs.xls Chart 1_NIM Summary 38_Sheet3" xfId="16714"/>
    <cellStyle name="_VC 6.15.06 update on 06GRC power costs.xls Chart 1_NIM Summary 39" xfId="16715"/>
    <cellStyle name="_VC 6.15.06 update on 06GRC power costs.xls Chart 1_NIM Summary 39 2" xfId="16716"/>
    <cellStyle name="_VC 6.15.06 update on 06GRC power costs.xls Chart 1_NIM Summary 39 2_Sheet3" xfId="16717"/>
    <cellStyle name="_VC 6.15.06 update on 06GRC power costs.xls Chart 1_NIM Summary 39_Sheet3" xfId="16718"/>
    <cellStyle name="_VC 6.15.06 update on 06GRC power costs.xls Chart 1_NIM Summary 4" xfId="16719"/>
    <cellStyle name="_VC 6.15.06 update on 06GRC power costs.xls Chart 1_NIM Summary 4 2" xfId="16720"/>
    <cellStyle name="_VC 6.15.06 update on 06GRC power costs.xls Chart 1_NIM Summary 4 2_Sheet3" xfId="16721"/>
    <cellStyle name="_VC 6.15.06 update on 06GRC power costs.xls Chart 1_NIM Summary 4_Sheet3" xfId="16722"/>
    <cellStyle name="_VC 6.15.06 update on 06GRC power costs.xls Chart 1_NIM Summary 40" xfId="16723"/>
    <cellStyle name="_VC 6.15.06 update on 06GRC power costs.xls Chart 1_NIM Summary 40 2" xfId="16724"/>
    <cellStyle name="_VC 6.15.06 update on 06GRC power costs.xls Chart 1_NIM Summary 40 2_Sheet3" xfId="16725"/>
    <cellStyle name="_VC 6.15.06 update on 06GRC power costs.xls Chart 1_NIM Summary 40_Sheet3" xfId="16726"/>
    <cellStyle name="_VC 6.15.06 update on 06GRC power costs.xls Chart 1_NIM Summary 41" xfId="16727"/>
    <cellStyle name="_VC 6.15.06 update on 06GRC power costs.xls Chart 1_NIM Summary 41 2" xfId="16728"/>
    <cellStyle name="_VC 6.15.06 update on 06GRC power costs.xls Chart 1_NIM Summary 41 2_Sheet3" xfId="16729"/>
    <cellStyle name="_VC 6.15.06 update on 06GRC power costs.xls Chart 1_NIM Summary 41_Sheet3" xfId="16730"/>
    <cellStyle name="_VC 6.15.06 update on 06GRC power costs.xls Chart 1_NIM Summary 42" xfId="16731"/>
    <cellStyle name="_VC 6.15.06 update on 06GRC power costs.xls Chart 1_NIM Summary 42 2" xfId="16732"/>
    <cellStyle name="_VC 6.15.06 update on 06GRC power costs.xls Chart 1_NIM Summary 42 2_Sheet3" xfId="16733"/>
    <cellStyle name="_VC 6.15.06 update on 06GRC power costs.xls Chart 1_NIM Summary 42_Sheet3" xfId="16734"/>
    <cellStyle name="_VC 6.15.06 update on 06GRC power costs.xls Chart 1_NIM Summary 43" xfId="16735"/>
    <cellStyle name="_VC 6.15.06 update on 06GRC power costs.xls Chart 1_NIM Summary 43 2" xfId="16736"/>
    <cellStyle name="_VC 6.15.06 update on 06GRC power costs.xls Chart 1_NIM Summary 43 2_Sheet3" xfId="16737"/>
    <cellStyle name="_VC 6.15.06 update on 06GRC power costs.xls Chart 1_NIM Summary 43_Sheet3" xfId="16738"/>
    <cellStyle name="_VC 6.15.06 update on 06GRC power costs.xls Chart 1_NIM Summary 44" xfId="16739"/>
    <cellStyle name="_VC 6.15.06 update on 06GRC power costs.xls Chart 1_NIM Summary 44 2" xfId="16740"/>
    <cellStyle name="_VC 6.15.06 update on 06GRC power costs.xls Chart 1_NIM Summary 44 2_Sheet3" xfId="16741"/>
    <cellStyle name="_VC 6.15.06 update on 06GRC power costs.xls Chart 1_NIM Summary 44_Sheet3" xfId="16742"/>
    <cellStyle name="_VC 6.15.06 update on 06GRC power costs.xls Chart 1_NIM Summary 45" xfId="16743"/>
    <cellStyle name="_VC 6.15.06 update on 06GRC power costs.xls Chart 1_NIM Summary 45 2" xfId="16744"/>
    <cellStyle name="_VC 6.15.06 update on 06GRC power costs.xls Chart 1_NIM Summary 45 2_Sheet3" xfId="16745"/>
    <cellStyle name="_VC 6.15.06 update on 06GRC power costs.xls Chart 1_NIM Summary 45_Sheet3" xfId="16746"/>
    <cellStyle name="_VC 6.15.06 update on 06GRC power costs.xls Chart 1_NIM Summary 46" xfId="16747"/>
    <cellStyle name="_VC 6.15.06 update on 06GRC power costs.xls Chart 1_NIM Summary 46 2" xfId="16748"/>
    <cellStyle name="_VC 6.15.06 update on 06GRC power costs.xls Chart 1_NIM Summary 46 2_Sheet3" xfId="16749"/>
    <cellStyle name="_VC 6.15.06 update on 06GRC power costs.xls Chart 1_NIM Summary 46_Sheet3" xfId="16750"/>
    <cellStyle name="_VC 6.15.06 update on 06GRC power costs.xls Chart 1_NIM Summary 47" xfId="16751"/>
    <cellStyle name="_VC 6.15.06 update on 06GRC power costs.xls Chart 1_NIM Summary 47 2" xfId="16752"/>
    <cellStyle name="_VC 6.15.06 update on 06GRC power costs.xls Chart 1_NIM Summary 47 2_Sheet3" xfId="16753"/>
    <cellStyle name="_VC 6.15.06 update on 06GRC power costs.xls Chart 1_NIM Summary 47_Sheet3" xfId="16754"/>
    <cellStyle name="_VC 6.15.06 update on 06GRC power costs.xls Chart 1_NIM Summary 48" xfId="16755"/>
    <cellStyle name="_VC 6.15.06 update on 06GRC power costs.xls Chart 1_NIM Summary 48_Sheet3" xfId="16756"/>
    <cellStyle name="_VC 6.15.06 update on 06GRC power costs.xls Chart 1_NIM Summary 49" xfId="16757"/>
    <cellStyle name="_VC 6.15.06 update on 06GRC power costs.xls Chart 1_NIM Summary 49_Sheet3" xfId="16758"/>
    <cellStyle name="_VC 6.15.06 update on 06GRC power costs.xls Chart 1_NIM Summary 5" xfId="16759"/>
    <cellStyle name="_VC 6.15.06 update on 06GRC power costs.xls Chart 1_NIM Summary 5 2" xfId="16760"/>
    <cellStyle name="_VC 6.15.06 update on 06GRC power costs.xls Chart 1_NIM Summary 5 2_Sheet3" xfId="16761"/>
    <cellStyle name="_VC 6.15.06 update on 06GRC power costs.xls Chart 1_NIM Summary 5_Sheet3" xfId="16762"/>
    <cellStyle name="_VC 6.15.06 update on 06GRC power costs.xls Chart 1_NIM Summary 50" xfId="16763"/>
    <cellStyle name="_VC 6.15.06 update on 06GRC power costs.xls Chart 1_NIM Summary 50_Sheet3" xfId="16764"/>
    <cellStyle name="_VC 6.15.06 update on 06GRC power costs.xls Chart 1_NIM Summary 51" xfId="16765"/>
    <cellStyle name="_VC 6.15.06 update on 06GRC power costs.xls Chart 1_NIM Summary 51_Sheet3" xfId="16766"/>
    <cellStyle name="_VC 6.15.06 update on 06GRC power costs.xls Chart 1_NIM Summary 52" xfId="16767"/>
    <cellStyle name="_VC 6.15.06 update on 06GRC power costs.xls Chart 1_NIM Summary 52_Sheet3" xfId="16768"/>
    <cellStyle name="_VC 6.15.06 update on 06GRC power costs.xls Chart 1_NIM Summary 6" xfId="16769"/>
    <cellStyle name="_VC 6.15.06 update on 06GRC power costs.xls Chart 1_NIM Summary 6 2" xfId="16770"/>
    <cellStyle name="_VC 6.15.06 update on 06GRC power costs.xls Chart 1_NIM Summary 6 2_Sheet3" xfId="16771"/>
    <cellStyle name="_VC 6.15.06 update on 06GRC power costs.xls Chart 1_NIM Summary 6_Sheet3" xfId="16772"/>
    <cellStyle name="_VC 6.15.06 update on 06GRC power costs.xls Chart 1_NIM Summary 7" xfId="16773"/>
    <cellStyle name="_VC 6.15.06 update on 06GRC power costs.xls Chart 1_NIM Summary 7 2" xfId="16774"/>
    <cellStyle name="_VC 6.15.06 update on 06GRC power costs.xls Chart 1_NIM Summary 7 2_Sheet3" xfId="16775"/>
    <cellStyle name="_VC 6.15.06 update on 06GRC power costs.xls Chart 1_NIM Summary 7_Sheet3" xfId="16776"/>
    <cellStyle name="_VC 6.15.06 update on 06GRC power costs.xls Chart 1_NIM Summary 8" xfId="16777"/>
    <cellStyle name="_VC 6.15.06 update on 06GRC power costs.xls Chart 1_NIM Summary 8 2" xfId="16778"/>
    <cellStyle name="_VC 6.15.06 update on 06GRC power costs.xls Chart 1_NIM Summary 8 2_Sheet3" xfId="16779"/>
    <cellStyle name="_VC 6.15.06 update on 06GRC power costs.xls Chart 1_NIM Summary 8_Sheet3" xfId="16780"/>
    <cellStyle name="_VC 6.15.06 update on 06GRC power costs.xls Chart 1_NIM Summary 9" xfId="16781"/>
    <cellStyle name="_VC 6.15.06 update on 06GRC power costs.xls Chart 1_NIM Summary 9 2" xfId="16782"/>
    <cellStyle name="_VC 6.15.06 update on 06GRC power costs.xls Chart 1_NIM Summary 9 2_Sheet3" xfId="16783"/>
    <cellStyle name="_VC 6.15.06 update on 06GRC power costs.xls Chart 1_NIM Summary 9_Sheet3" xfId="16784"/>
    <cellStyle name="_VC 6.15.06 update on 06GRC power costs.xls Chart 1_NIM Summary_DEM-WP(C) ENERG10C--ctn Mid-C_042010 2010GRC" xfId="16785"/>
    <cellStyle name="_VC 6.15.06 update on 06GRC power costs.xls Chart 1_NIM Summary_DEM-WP(C) ENERG10C--ctn Mid-C_042010 2010GRC 2" xfId="16786"/>
    <cellStyle name="_VC 6.15.06 update on 06GRC power costs.xls Chart 1_NIM Summary_DEM-WP(C) ENERG10C--ctn Mid-C_042010 2010GRC 2_Sheet3" xfId="16787"/>
    <cellStyle name="_VC 6.15.06 update on 06GRC power costs.xls Chart 1_NIM Summary_DEM-WP(C) ENERG10C--ctn Mid-C_042010 2010GRC_Sheet3" xfId="16788"/>
    <cellStyle name="_VC 6.15.06 update on 06GRC power costs.xls Chart 1_NIM Summary_Sheet3" xfId="16789"/>
    <cellStyle name="_VC 6.15.06 update on 06GRC power costs.xls Chart 1_PCA 10 -  Exhibit D Dec 2011" xfId="16790"/>
    <cellStyle name="_VC 6.15.06 update on 06GRC power costs.xls Chart 1_PCA 10 -  Exhibit D Dec 2011 2" xfId="16791"/>
    <cellStyle name="_VC 6.15.06 update on 06GRC power costs.xls Chart 1_PCA 10 -  Exhibit D Dec 2011 2_Sheet3" xfId="16792"/>
    <cellStyle name="_VC 6.15.06 update on 06GRC power costs.xls Chart 1_PCA 10 -  Exhibit D Dec 2011_Sheet3" xfId="16793"/>
    <cellStyle name="_VC 6.15.06 update on 06GRC power costs.xls Chart 1_PCA 10 -  Exhibit D from A Kellogg Jan 2011" xfId="16794"/>
    <cellStyle name="_VC 6.15.06 update on 06GRC power costs.xls Chart 1_PCA 10 -  Exhibit D from A Kellogg Jan 2011 2" xfId="16795"/>
    <cellStyle name="_VC 6.15.06 update on 06GRC power costs.xls Chart 1_PCA 10 -  Exhibit D from A Kellogg Jan 2011 2_Sheet3" xfId="16796"/>
    <cellStyle name="_VC 6.15.06 update on 06GRC power costs.xls Chart 1_PCA 10 -  Exhibit D from A Kellogg Jan 2011_Sheet3" xfId="16797"/>
    <cellStyle name="_VC 6.15.06 update on 06GRC power costs.xls Chart 1_PCA 10 -  Exhibit D from A Kellogg July 2011" xfId="16798"/>
    <cellStyle name="_VC 6.15.06 update on 06GRC power costs.xls Chart 1_PCA 10 -  Exhibit D from A Kellogg July 2011 2" xfId="16799"/>
    <cellStyle name="_VC 6.15.06 update on 06GRC power costs.xls Chart 1_PCA 10 -  Exhibit D from A Kellogg July 2011 2_Sheet3" xfId="16800"/>
    <cellStyle name="_VC 6.15.06 update on 06GRC power costs.xls Chart 1_PCA 10 -  Exhibit D from A Kellogg July 2011_Sheet3" xfId="16801"/>
    <cellStyle name="_VC 6.15.06 update on 06GRC power costs.xls Chart 1_PCA 10 -  Exhibit D from S Free Rcv'd 12-11" xfId="16802"/>
    <cellStyle name="_VC 6.15.06 update on 06GRC power costs.xls Chart 1_PCA 10 -  Exhibit D from S Free Rcv'd 12-11 2" xfId="16803"/>
    <cellStyle name="_VC 6.15.06 update on 06GRC power costs.xls Chart 1_PCA 10 -  Exhibit D from S Free Rcv'd 12-11 2_Sheet3" xfId="16804"/>
    <cellStyle name="_VC 6.15.06 update on 06GRC power costs.xls Chart 1_PCA 10 -  Exhibit D from S Free Rcv'd 12-11_Sheet3" xfId="16805"/>
    <cellStyle name="_VC 6.15.06 update on 06GRC power costs.xls Chart 1_PCA 11 -  Exhibit D Jan 2012 fr A Kellogg" xfId="16806"/>
    <cellStyle name="_VC 6.15.06 update on 06GRC power costs.xls Chart 1_PCA 11 -  Exhibit D Jan 2012 fr A Kellogg 2" xfId="16807"/>
    <cellStyle name="_VC 6.15.06 update on 06GRC power costs.xls Chart 1_PCA 11 -  Exhibit D Jan 2012 fr A Kellogg 2_Sheet3" xfId="16808"/>
    <cellStyle name="_VC 6.15.06 update on 06GRC power costs.xls Chart 1_PCA 11 -  Exhibit D Jan 2012 fr A Kellogg_Sheet3" xfId="16809"/>
    <cellStyle name="_VC 6.15.06 update on 06GRC power costs.xls Chart 1_PCA 11 -  Exhibit D Jan 2012 WF" xfId="16810"/>
    <cellStyle name="_VC 6.15.06 update on 06GRC power costs.xls Chart 1_PCA 11 -  Exhibit D Jan 2012 WF 2" xfId="16811"/>
    <cellStyle name="_VC 6.15.06 update on 06GRC power costs.xls Chart 1_PCA 11 -  Exhibit D Jan 2012 WF 2_Sheet3" xfId="16812"/>
    <cellStyle name="_VC 6.15.06 update on 06GRC power costs.xls Chart 1_PCA 11 -  Exhibit D Jan 2012 WF_Sheet3" xfId="16813"/>
    <cellStyle name="_VC 6.15.06 update on 06GRC power costs.xls Chart 1_PCA 9 -  Exhibit D April 2010" xfId="16814"/>
    <cellStyle name="_VC 6.15.06 update on 06GRC power costs.xls Chart 1_PCA 9 -  Exhibit D April 2010 (3)" xfId="16815"/>
    <cellStyle name="_VC 6.15.06 update on 06GRC power costs.xls Chart 1_PCA 9 -  Exhibit D April 2010 (3) 2" xfId="16816"/>
    <cellStyle name="_VC 6.15.06 update on 06GRC power costs.xls Chart 1_PCA 9 -  Exhibit D April 2010 (3) 2 2" xfId="16817"/>
    <cellStyle name="_VC 6.15.06 update on 06GRC power costs.xls Chart 1_PCA 9 -  Exhibit D April 2010 (3) 2 2_Sheet3" xfId="16818"/>
    <cellStyle name="_VC 6.15.06 update on 06GRC power costs.xls Chart 1_PCA 9 -  Exhibit D April 2010 (3) 2_Sheet3" xfId="16819"/>
    <cellStyle name="_VC 6.15.06 update on 06GRC power costs.xls Chart 1_PCA 9 -  Exhibit D April 2010 (3) 3" xfId="16820"/>
    <cellStyle name="_VC 6.15.06 update on 06GRC power costs.xls Chart 1_PCA 9 -  Exhibit D April 2010 (3) 3 2" xfId="16821"/>
    <cellStyle name="_VC 6.15.06 update on 06GRC power costs.xls Chart 1_PCA 9 -  Exhibit D April 2010 (3) 3 2_Sheet3" xfId="16822"/>
    <cellStyle name="_VC 6.15.06 update on 06GRC power costs.xls Chart 1_PCA 9 -  Exhibit D April 2010 (3) 3_Sheet3" xfId="16823"/>
    <cellStyle name="_VC 6.15.06 update on 06GRC power costs.xls Chart 1_PCA 9 -  Exhibit D April 2010 (3) 4" xfId="16824"/>
    <cellStyle name="_VC 6.15.06 update on 06GRC power costs.xls Chart 1_PCA 9 -  Exhibit D April 2010 (3) 4_Sheet3" xfId="16825"/>
    <cellStyle name="_VC 6.15.06 update on 06GRC power costs.xls Chart 1_PCA 9 -  Exhibit D April 2010 (3)_DEM-WP(C) ENERG10C--ctn Mid-C_042010 2010GRC" xfId="16826"/>
    <cellStyle name="_VC 6.15.06 update on 06GRC power costs.xls Chart 1_PCA 9 -  Exhibit D April 2010 (3)_DEM-WP(C) ENERG10C--ctn Mid-C_042010 2010GRC 2" xfId="16827"/>
    <cellStyle name="_VC 6.15.06 update on 06GRC power costs.xls Chart 1_PCA 9 -  Exhibit D April 2010 (3)_DEM-WP(C) ENERG10C--ctn Mid-C_042010 2010GRC 2_Sheet3" xfId="16828"/>
    <cellStyle name="_VC 6.15.06 update on 06GRC power costs.xls Chart 1_PCA 9 -  Exhibit D April 2010 (3)_DEM-WP(C) ENERG10C--ctn Mid-C_042010 2010GRC_Sheet3" xfId="16829"/>
    <cellStyle name="_VC 6.15.06 update on 06GRC power costs.xls Chart 1_PCA 9 -  Exhibit D April 2010 (3)_Sheet3" xfId="16830"/>
    <cellStyle name="_VC 6.15.06 update on 06GRC power costs.xls Chart 1_PCA 9 -  Exhibit D April 2010 2" xfId="16831"/>
    <cellStyle name="_VC 6.15.06 update on 06GRC power costs.xls Chart 1_PCA 9 -  Exhibit D April 2010 2 2" xfId="16832"/>
    <cellStyle name="_VC 6.15.06 update on 06GRC power costs.xls Chart 1_PCA 9 -  Exhibit D April 2010 2 2_Sheet3" xfId="16833"/>
    <cellStyle name="_VC 6.15.06 update on 06GRC power costs.xls Chart 1_PCA 9 -  Exhibit D April 2010 2_Sheet3" xfId="16834"/>
    <cellStyle name="_VC 6.15.06 update on 06GRC power costs.xls Chart 1_PCA 9 -  Exhibit D April 2010 3" xfId="16835"/>
    <cellStyle name="_VC 6.15.06 update on 06GRC power costs.xls Chart 1_PCA 9 -  Exhibit D April 2010 3 2" xfId="16836"/>
    <cellStyle name="_VC 6.15.06 update on 06GRC power costs.xls Chart 1_PCA 9 -  Exhibit D April 2010 3 2_Sheet3" xfId="16837"/>
    <cellStyle name="_VC 6.15.06 update on 06GRC power costs.xls Chart 1_PCA 9 -  Exhibit D April 2010 3_Sheet3" xfId="16838"/>
    <cellStyle name="_VC 6.15.06 update on 06GRC power costs.xls Chart 1_PCA 9 -  Exhibit D April 2010 4" xfId="16839"/>
    <cellStyle name="_VC 6.15.06 update on 06GRC power costs.xls Chart 1_PCA 9 -  Exhibit D April 2010 4 2" xfId="16840"/>
    <cellStyle name="_VC 6.15.06 update on 06GRC power costs.xls Chart 1_PCA 9 -  Exhibit D April 2010 4 2_Sheet3" xfId="16841"/>
    <cellStyle name="_VC 6.15.06 update on 06GRC power costs.xls Chart 1_PCA 9 -  Exhibit D April 2010 4_Sheet3" xfId="16842"/>
    <cellStyle name="_VC 6.15.06 update on 06GRC power costs.xls Chart 1_PCA 9 -  Exhibit D April 2010 5" xfId="16843"/>
    <cellStyle name="_VC 6.15.06 update on 06GRC power costs.xls Chart 1_PCA 9 -  Exhibit D April 2010 5 2" xfId="16844"/>
    <cellStyle name="_VC 6.15.06 update on 06GRC power costs.xls Chart 1_PCA 9 -  Exhibit D April 2010 5 2_Sheet3" xfId="16845"/>
    <cellStyle name="_VC 6.15.06 update on 06GRC power costs.xls Chart 1_PCA 9 -  Exhibit D April 2010 5_Sheet3" xfId="16846"/>
    <cellStyle name="_VC 6.15.06 update on 06GRC power costs.xls Chart 1_PCA 9 -  Exhibit D April 2010 6" xfId="16847"/>
    <cellStyle name="_VC 6.15.06 update on 06GRC power costs.xls Chart 1_PCA 9 -  Exhibit D April 2010 6 2" xfId="16848"/>
    <cellStyle name="_VC 6.15.06 update on 06GRC power costs.xls Chart 1_PCA 9 -  Exhibit D April 2010 6 2_Sheet3" xfId="16849"/>
    <cellStyle name="_VC 6.15.06 update on 06GRC power costs.xls Chart 1_PCA 9 -  Exhibit D April 2010 6_Sheet3" xfId="16850"/>
    <cellStyle name="_VC 6.15.06 update on 06GRC power costs.xls Chart 1_PCA 9 -  Exhibit D April 2010 7" xfId="16851"/>
    <cellStyle name="_VC 6.15.06 update on 06GRC power costs.xls Chart 1_PCA 9 -  Exhibit D April 2010 7_Sheet3" xfId="16852"/>
    <cellStyle name="_VC 6.15.06 update on 06GRC power costs.xls Chart 1_PCA 9 -  Exhibit D April 2010_Sheet3" xfId="16853"/>
    <cellStyle name="_VC 6.15.06 update on 06GRC power costs.xls Chart 1_PCA 9 -  Exhibit D Nov 2010" xfId="16854"/>
    <cellStyle name="_VC 6.15.06 update on 06GRC power costs.xls Chart 1_PCA 9 -  Exhibit D Nov 2010 2" xfId="16855"/>
    <cellStyle name="_VC 6.15.06 update on 06GRC power costs.xls Chart 1_PCA 9 -  Exhibit D Nov 2010 2 2" xfId="16856"/>
    <cellStyle name="_VC 6.15.06 update on 06GRC power costs.xls Chart 1_PCA 9 -  Exhibit D Nov 2010 2 2_Sheet3" xfId="16857"/>
    <cellStyle name="_VC 6.15.06 update on 06GRC power costs.xls Chart 1_PCA 9 -  Exhibit D Nov 2010 2_Sheet3" xfId="16858"/>
    <cellStyle name="_VC 6.15.06 update on 06GRC power costs.xls Chart 1_PCA 9 -  Exhibit D Nov 2010 3" xfId="16859"/>
    <cellStyle name="_VC 6.15.06 update on 06GRC power costs.xls Chart 1_PCA 9 -  Exhibit D Nov 2010 3_Sheet3" xfId="16860"/>
    <cellStyle name="_VC 6.15.06 update on 06GRC power costs.xls Chart 1_PCA 9 -  Exhibit D Nov 2010_Sheet3" xfId="16861"/>
    <cellStyle name="_VC 6.15.06 update on 06GRC power costs.xls Chart 1_PCA 9 - Exhibit D at August 2010" xfId="16862"/>
    <cellStyle name="_VC 6.15.06 update on 06GRC power costs.xls Chart 1_PCA 9 - Exhibit D at August 2010 2" xfId="16863"/>
    <cellStyle name="_VC 6.15.06 update on 06GRC power costs.xls Chart 1_PCA 9 - Exhibit D at August 2010 2 2" xfId="16864"/>
    <cellStyle name="_VC 6.15.06 update on 06GRC power costs.xls Chart 1_PCA 9 - Exhibit D at August 2010 2 2_Sheet3" xfId="16865"/>
    <cellStyle name="_VC 6.15.06 update on 06GRC power costs.xls Chart 1_PCA 9 - Exhibit D at August 2010 2_Sheet3" xfId="16866"/>
    <cellStyle name="_VC 6.15.06 update on 06GRC power costs.xls Chart 1_PCA 9 - Exhibit D at August 2010 3" xfId="16867"/>
    <cellStyle name="_VC 6.15.06 update on 06GRC power costs.xls Chart 1_PCA 9 - Exhibit D at August 2010 3_Sheet3" xfId="16868"/>
    <cellStyle name="_VC 6.15.06 update on 06GRC power costs.xls Chart 1_PCA 9 - Exhibit D at August 2010_Sheet3" xfId="16869"/>
    <cellStyle name="_VC 6.15.06 update on 06GRC power costs.xls Chart 1_PCA 9 - Exhibit D June 2010 GRC" xfId="16870"/>
    <cellStyle name="_VC 6.15.06 update on 06GRC power costs.xls Chart 1_PCA 9 - Exhibit D June 2010 GRC 2" xfId="16871"/>
    <cellStyle name="_VC 6.15.06 update on 06GRC power costs.xls Chart 1_PCA 9 - Exhibit D June 2010 GRC 2 2" xfId="16872"/>
    <cellStyle name="_VC 6.15.06 update on 06GRC power costs.xls Chart 1_PCA 9 - Exhibit D June 2010 GRC 2 2_Sheet3" xfId="16873"/>
    <cellStyle name="_VC 6.15.06 update on 06GRC power costs.xls Chart 1_PCA 9 - Exhibit D June 2010 GRC 2_Sheet3" xfId="16874"/>
    <cellStyle name="_VC 6.15.06 update on 06GRC power costs.xls Chart 1_PCA 9 - Exhibit D June 2010 GRC 3" xfId="16875"/>
    <cellStyle name="_VC 6.15.06 update on 06GRC power costs.xls Chart 1_PCA 9 - Exhibit D June 2010 GRC 3_Sheet3" xfId="16876"/>
    <cellStyle name="_VC 6.15.06 update on 06GRC power costs.xls Chart 1_PCA 9 - Exhibit D June 2010 GRC_Sheet3" xfId="16877"/>
    <cellStyle name="_VC 6.15.06 update on 06GRC power costs.xls Chart 1_Power Costs - Comparison bx Rbtl-Staff-Jt-PC" xfId="16878"/>
    <cellStyle name="_VC 6.15.06 update on 06GRC power costs.xls Chart 1_Power Costs - Comparison bx Rbtl-Staff-Jt-PC 2" xfId="16879"/>
    <cellStyle name="_VC 6.15.06 update on 06GRC power costs.xls Chart 1_Power Costs - Comparison bx Rbtl-Staff-Jt-PC 2 2" xfId="16880"/>
    <cellStyle name="_VC 6.15.06 update on 06GRC power costs.xls Chart 1_Power Costs - Comparison bx Rbtl-Staff-Jt-PC 2 2_Sheet3" xfId="16881"/>
    <cellStyle name="_VC 6.15.06 update on 06GRC power costs.xls Chart 1_Power Costs - Comparison bx Rbtl-Staff-Jt-PC 2_Sheet3" xfId="16882"/>
    <cellStyle name="_VC 6.15.06 update on 06GRC power costs.xls Chart 1_Power Costs - Comparison bx Rbtl-Staff-Jt-PC 3" xfId="16883"/>
    <cellStyle name="_VC 6.15.06 update on 06GRC power costs.xls Chart 1_Power Costs - Comparison bx Rbtl-Staff-Jt-PC 3 2" xfId="16884"/>
    <cellStyle name="_VC 6.15.06 update on 06GRC power costs.xls Chart 1_Power Costs - Comparison bx Rbtl-Staff-Jt-PC 3 2_Sheet3" xfId="16885"/>
    <cellStyle name="_VC 6.15.06 update on 06GRC power costs.xls Chart 1_Power Costs - Comparison bx Rbtl-Staff-Jt-PC 3_Sheet3" xfId="16886"/>
    <cellStyle name="_VC 6.15.06 update on 06GRC power costs.xls Chart 1_Power Costs - Comparison bx Rbtl-Staff-Jt-PC 4" xfId="16887"/>
    <cellStyle name="_VC 6.15.06 update on 06GRC power costs.xls Chart 1_Power Costs - Comparison bx Rbtl-Staff-Jt-PC 4_Sheet3" xfId="16888"/>
    <cellStyle name="_VC 6.15.06 update on 06GRC power costs.xls Chart 1_Power Costs - Comparison bx Rbtl-Staff-Jt-PC_Adj Bench DR 3 for Initial Briefs (Electric)" xfId="16889"/>
    <cellStyle name="_VC 6.15.06 update on 06GRC power costs.xls Chart 1_Power Costs - Comparison bx Rbtl-Staff-Jt-PC_Adj Bench DR 3 for Initial Briefs (Electric) 2" xfId="16890"/>
    <cellStyle name="_VC 6.15.06 update on 06GRC power costs.xls Chart 1_Power Costs - Comparison bx Rbtl-Staff-Jt-PC_Adj Bench DR 3 for Initial Briefs (Electric) 2 2" xfId="16891"/>
    <cellStyle name="_VC 6.15.06 update on 06GRC power costs.xls Chart 1_Power Costs - Comparison bx Rbtl-Staff-Jt-PC_Adj Bench DR 3 for Initial Briefs (Electric) 2 2_Sheet3" xfId="16892"/>
    <cellStyle name="_VC 6.15.06 update on 06GRC power costs.xls Chart 1_Power Costs - Comparison bx Rbtl-Staff-Jt-PC_Adj Bench DR 3 for Initial Briefs (Electric) 2_Sheet3" xfId="16893"/>
    <cellStyle name="_VC 6.15.06 update on 06GRC power costs.xls Chart 1_Power Costs - Comparison bx Rbtl-Staff-Jt-PC_Adj Bench DR 3 for Initial Briefs (Electric) 3" xfId="16894"/>
    <cellStyle name="_VC 6.15.06 update on 06GRC power costs.xls Chart 1_Power Costs - Comparison bx Rbtl-Staff-Jt-PC_Adj Bench DR 3 for Initial Briefs (Electric) 3 2" xfId="16895"/>
    <cellStyle name="_VC 6.15.06 update on 06GRC power costs.xls Chart 1_Power Costs - Comparison bx Rbtl-Staff-Jt-PC_Adj Bench DR 3 for Initial Briefs (Electric) 3 2_Sheet3" xfId="16896"/>
    <cellStyle name="_VC 6.15.06 update on 06GRC power costs.xls Chart 1_Power Costs - Comparison bx Rbtl-Staff-Jt-PC_Adj Bench DR 3 for Initial Briefs (Electric) 3_Sheet3" xfId="16897"/>
    <cellStyle name="_VC 6.15.06 update on 06GRC power costs.xls Chart 1_Power Costs - Comparison bx Rbtl-Staff-Jt-PC_Adj Bench DR 3 for Initial Briefs (Electric) 4" xfId="16898"/>
    <cellStyle name="_VC 6.15.06 update on 06GRC power costs.xls Chart 1_Power Costs - Comparison bx Rbtl-Staff-Jt-PC_Adj Bench DR 3 for Initial Briefs (Electric) 4_Sheet3" xfId="16899"/>
    <cellStyle name="_VC 6.15.06 update on 06GRC power costs.xls Chart 1_Power Costs - Comparison bx Rbtl-Staff-Jt-PC_Adj Bench DR 3 for Initial Briefs (Electric)_DEM-WP(C) ENERG10C--ctn Mid-C_042010 2010GRC" xfId="16900"/>
    <cellStyle name="_VC 6.15.06 update on 06GRC power costs.xls Chart 1_Power Costs - Comparison bx Rbtl-Staff-Jt-PC_Adj Bench DR 3 for Initial Briefs (Electric)_DEM-WP(C) ENERG10C--ctn Mid-C_042010 2010GRC 2" xfId="16901"/>
    <cellStyle name="_VC 6.15.06 update on 06GRC power costs.xls Chart 1_Power Costs - Comparison bx Rbtl-Staff-Jt-PC_Adj Bench DR 3 for Initial Briefs (Electric)_DEM-WP(C) ENERG10C--ctn Mid-C_042010 2010GRC 2_Sheet3" xfId="16902"/>
    <cellStyle name="_VC 6.15.06 update on 06GRC power costs.xls Chart 1_Power Costs - Comparison bx Rbtl-Staff-Jt-PC_Adj Bench DR 3 for Initial Briefs (Electric)_DEM-WP(C) ENERG10C--ctn Mid-C_042010 2010GRC_Sheet3" xfId="16903"/>
    <cellStyle name="_VC 6.15.06 update on 06GRC power costs.xls Chart 1_Power Costs - Comparison bx Rbtl-Staff-Jt-PC_Adj Bench DR 3 for Initial Briefs (Electric)_Sheet3" xfId="16904"/>
    <cellStyle name="_VC 6.15.06 update on 06GRC power costs.xls Chart 1_Power Costs - Comparison bx Rbtl-Staff-Jt-PC_DEM-WP(C) ENERG10C--ctn Mid-C_042010 2010GRC" xfId="16905"/>
    <cellStyle name="_VC 6.15.06 update on 06GRC power costs.xls Chart 1_Power Costs - Comparison bx Rbtl-Staff-Jt-PC_DEM-WP(C) ENERG10C--ctn Mid-C_042010 2010GRC 2" xfId="16906"/>
    <cellStyle name="_VC 6.15.06 update on 06GRC power costs.xls Chart 1_Power Costs - Comparison bx Rbtl-Staff-Jt-PC_DEM-WP(C) ENERG10C--ctn Mid-C_042010 2010GRC 2_Sheet3" xfId="16907"/>
    <cellStyle name="_VC 6.15.06 update on 06GRC power costs.xls Chart 1_Power Costs - Comparison bx Rbtl-Staff-Jt-PC_DEM-WP(C) ENERG10C--ctn Mid-C_042010 2010GRC_Sheet3" xfId="16908"/>
    <cellStyle name="_VC 6.15.06 update on 06GRC power costs.xls Chart 1_Power Costs - Comparison bx Rbtl-Staff-Jt-PC_Electric Rev Req Model (2009 GRC) Rebuttal" xfId="16909"/>
    <cellStyle name="_VC 6.15.06 update on 06GRC power costs.xls Chart 1_Power Costs - Comparison bx Rbtl-Staff-Jt-PC_Electric Rev Req Model (2009 GRC) Rebuttal 2" xfId="16910"/>
    <cellStyle name="_VC 6.15.06 update on 06GRC power costs.xls Chart 1_Power Costs - Comparison bx Rbtl-Staff-Jt-PC_Electric Rev Req Model (2009 GRC) Rebuttal 2 2" xfId="16911"/>
    <cellStyle name="_VC 6.15.06 update on 06GRC power costs.xls Chart 1_Power Costs - Comparison bx Rbtl-Staff-Jt-PC_Electric Rev Req Model (2009 GRC) Rebuttal 2 2_Sheet3" xfId="16912"/>
    <cellStyle name="_VC 6.15.06 update on 06GRC power costs.xls Chart 1_Power Costs - Comparison bx Rbtl-Staff-Jt-PC_Electric Rev Req Model (2009 GRC) Rebuttal 2_Sheet3" xfId="16913"/>
    <cellStyle name="_VC 6.15.06 update on 06GRC power costs.xls Chart 1_Power Costs - Comparison bx Rbtl-Staff-Jt-PC_Electric Rev Req Model (2009 GRC) Rebuttal 3" xfId="16914"/>
    <cellStyle name="_VC 6.15.06 update on 06GRC power costs.xls Chart 1_Power Costs - Comparison bx Rbtl-Staff-Jt-PC_Electric Rev Req Model (2009 GRC) Rebuttal 3_Sheet3" xfId="16915"/>
    <cellStyle name="_VC 6.15.06 update on 06GRC power costs.xls Chart 1_Power Costs - Comparison bx Rbtl-Staff-Jt-PC_Electric Rev Req Model (2009 GRC) Rebuttal REmoval of New  WH Solar AdjustMI" xfId="16916"/>
    <cellStyle name="_VC 6.15.06 update on 06GRC power costs.xls Chart 1_Power Costs - Comparison bx Rbtl-Staff-Jt-PC_Electric Rev Req Model (2009 GRC) Rebuttal REmoval of New  WH Solar AdjustMI 2" xfId="16917"/>
    <cellStyle name="_VC 6.15.06 update on 06GRC power costs.xls Chart 1_Power Costs - Comparison bx Rbtl-Staff-Jt-PC_Electric Rev Req Model (2009 GRC) Rebuttal REmoval of New  WH Solar AdjustMI 2 2" xfId="16918"/>
    <cellStyle name="_VC 6.15.06 update on 06GRC power costs.xls Chart 1_Power Costs - Comparison bx Rbtl-Staff-Jt-PC_Electric Rev Req Model (2009 GRC) Rebuttal REmoval of New  WH Solar AdjustMI 2 2_Sheet3" xfId="16919"/>
    <cellStyle name="_VC 6.15.06 update on 06GRC power costs.xls Chart 1_Power Costs - Comparison bx Rbtl-Staff-Jt-PC_Electric Rev Req Model (2009 GRC) Rebuttal REmoval of New  WH Solar AdjustMI 2_Sheet3" xfId="16920"/>
    <cellStyle name="_VC 6.15.06 update on 06GRC power costs.xls Chart 1_Power Costs - Comparison bx Rbtl-Staff-Jt-PC_Electric Rev Req Model (2009 GRC) Rebuttal REmoval of New  WH Solar AdjustMI 3" xfId="16921"/>
    <cellStyle name="_VC 6.15.06 update on 06GRC power costs.xls Chart 1_Power Costs - Comparison bx Rbtl-Staff-Jt-PC_Electric Rev Req Model (2009 GRC) Rebuttal REmoval of New  WH Solar AdjustMI 3 2" xfId="16922"/>
    <cellStyle name="_VC 6.15.06 update on 06GRC power costs.xls Chart 1_Power Costs - Comparison bx Rbtl-Staff-Jt-PC_Electric Rev Req Model (2009 GRC) Rebuttal REmoval of New  WH Solar AdjustMI 3 2_Sheet3" xfId="16923"/>
    <cellStyle name="_VC 6.15.06 update on 06GRC power costs.xls Chart 1_Power Costs - Comparison bx Rbtl-Staff-Jt-PC_Electric Rev Req Model (2009 GRC) Rebuttal REmoval of New  WH Solar AdjustMI 3_Sheet3" xfId="16924"/>
    <cellStyle name="_VC 6.15.06 update on 06GRC power costs.xls Chart 1_Power Costs - Comparison bx Rbtl-Staff-Jt-PC_Electric Rev Req Model (2009 GRC) Rebuttal REmoval of New  WH Solar AdjustMI 4" xfId="16925"/>
    <cellStyle name="_VC 6.15.06 update on 06GRC power costs.xls Chart 1_Power Costs - Comparison bx Rbtl-Staff-Jt-PC_Electric Rev Req Model (2009 GRC) Rebuttal REmoval of New  WH Solar AdjustMI 4_Sheet3" xfId="16926"/>
    <cellStyle name="_VC 6.15.06 update on 06GRC power costs.xls Chart 1_Power Costs - Comparison bx Rbtl-Staff-Jt-PC_Electric Rev Req Model (2009 GRC) Rebuttal REmoval of New  WH Solar AdjustMI_DEM-WP(C) ENERG10C--ctn Mid-C_042010 2010GRC" xfId="16927"/>
    <cellStyle name="_VC 6.15.06 update on 06GRC power costs.xls Chart 1_Power Costs - Comparison bx Rbtl-Staff-Jt-PC_Electric Rev Req Model (2009 GRC) Rebuttal REmoval of New  WH Solar AdjustMI_DEM-WP(C) ENERG10C--ctn Mid-C_042010 2010GRC 2" xfId="16928"/>
    <cellStyle name="_VC 6.15.06 update on 06GRC power costs.xls Chart 1_Power Costs - Comparison bx Rbtl-Staff-Jt-PC_Electric Rev Req Model (2009 GRC) Rebuttal REmoval of New  WH Solar AdjustMI_DEM-WP(C) ENERG10C--ctn Mid-C_042010 2010GRC 2_Sheet3" xfId="16929"/>
    <cellStyle name="_VC 6.15.06 update on 06GRC power costs.xls Chart 1_Power Costs - Comparison bx Rbtl-Staff-Jt-PC_Electric Rev Req Model (2009 GRC) Rebuttal REmoval of New  WH Solar AdjustMI_DEM-WP(C) ENERG10C--ctn Mid-C_042010 2010GRC_Sheet3" xfId="16930"/>
    <cellStyle name="_VC 6.15.06 update on 06GRC power costs.xls Chart 1_Power Costs - Comparison bx Rbtl-Staff-Jt-PC_Electric Rev Req Model (2009 GRC) Rebuttal REmoval of New  WH Solar AdjustMI_Sheet3" xfId="16931"/>
    <cellStyle name="_VC 6.15.06 update on 06GRC power costs.xls Chart 1_Power Costs - Comparison bx Rbtl-Staff-Jt-PC_Electric Rev Req Model (2009 GRC) Rebuttal_Sheet3" xfId="16932"/>
    <cellStyle name="_VC 6.15.06 update on 06GRC power costs.xls Chart 1_Power Costs - Comparison bx Rbtl-Staff-Jt-PC_Electric Rev Req Model (2009 GRC) Revised 01-18-2010" xfId="16933"/>
    <cellStyle name="_VC 6.15.06 update on 06GRC power costs.xls Chart 1_Power Costs - Comparison bx Rbtl-Staff-Jt-PC_Electric Rev Req Model (2009 GRC) Revised 01-18-2010 2" xfId="16934"/>
    <cellStyle name="_VC 6.15.06 update on 06GRC power costs.xls Chart 1_Power Costs - Comparison bx Rbtl-Staff-Jt-PC_Electric Rev Req Model (2009 GRC) Revised 01-18-2010 2 2" xfId="16935"/>
    <cellStyle name="_VC 6.15.06 update on 06GRC power costs.xls Chart 1_Power Costs - Comparison bx Rbtl-Staff-Jt-PC_Electric Rev Req Model (2009 GRC) Revised 01-18-2010 2 2_Sheet3" xfId="16936"/>
    <cellStyle name="_VC 6.15.06 update on 06GRC power costs.xls Chart 1_Power Costs - Comparison bx Rbtl-Staff-Jt-PC_Electric Rev Req Model (2009 GRC) Revised 01-18-2010 2_Sheet3" xfId="16937"/>
    <cellStyle name="_VC 6.15.06 update on 06GRC power costs.xls Chart 1_Power Costs - Comparison bx Rbtl-Staff-Jt-PC_Electric Rev Req Model (2009 GRC) Revised 01-18-2010 3" xfId="16938"/>
    <cellStyle name="_VC 6.15.06 update on 06GRC power costs.xls Chart 1_Power Costs - Comparison bx Rbtl-Staff-Jt-PC_Electric Rev Req Model (2009 GRC) Revised 01-18-2010 3 2" xfId="16939"/>
    <cellStyle name="_VC 6.15.06 update on 06GRC power costs.xls Chart 1_Power Costs - Comparison bx Rbtl-Staff-Jt-PC_Electric Rev Req Model (2009 GRC) Revised 01-18-2010 3 2_Sheet3" xfId="16940"/>
    <cellStyle name="_VC 6.15.06 update on 06GRC power costs.xls Chart 1_Power Costs - Comparison bx Rbtl-Staff-Jt-PC_Electric Rev Req Model (2009 GRC) Revised 01-18-2010 3_Sheet3" xfId="16941"/>
    <cellStyle name="_VC 6.15.06 update on 06GRC power costs.xls Chart 1_Power Costs - Comparison bx Rbtl-Staff-Jt-PC_Electric Rev Req Model (2009 GRC) Revised 01-18-2010 4" xfId="16942"/>
    <cellStyle name="_VC 6.15.06 update on 06GRC power costs.xls Chart 1_Power Costs - Comparison bx Rbtl-Staff-Jt-PC_Electric Rev Req Model (2009 GRC) Revised 01-18-2010 4_Sheet3" xfId="16943"/>
    <cellStyle name="_VC 6.15.06 update on 06GRC power costs.xls Chart 1_Power Costs - Comparison bx Rbtl-Staff-Jt-PC_Electric Rev Req Model (2009 GRC) Revised 01-18-2010_DEM-WP(C) ENERG10C--ctn Mid-C_042010 2010GRC" xfId="16944"/>
    <cellStyle name="_VC 6.15.06 update on 06GRC power costs.xls Chart 1_Power Costs - Comparison bx Rbtl-Staff-Jt-PC_Electric Rev Req Model (2009 GRC) Revised 01-18-2010_DEM-WP(C) ENERG10C--ctn Mid-C_042010 2010GRC 2" xfId="16945"/>
    <cellStyle name="_VC 6.15.06 update on 06GRC power costs.xls Chart 1_Power Costs - Comparison bx Rbtl-Staff-Jt-PC_Electric Rev Req Model (2009 GRC) Revised 01-18-2010_DEM-WP(C) ENERG10C--ctn Mid-C_042010 2010GRC 2_Sheet3" xfId="16946"/>
    <cellStyle name="_VC 6.15.06 update on 06GRC power costs.xls Chart 1_Power Costs - Comparison bx Rbtl-Staff-Jt-PC_Electric Rev Req Model (2009 GRC) Revised 01-18-2010_DEM-WP(C) ENERG10C--ctn Mid-C_042010 2010GRC_Sheet3" xfId="16947"/>
    <cellStyle name="_VC 6.15.06 update on 06GRC power costs.xls Chart 1_Power Costs - Comparison bx Rbtl-Staff-Jt-PC_Electric Rev Req Model (2009 GRC) Revised 01-18-2010_Sheet3" xfId="16948"/>
    <cellStyle name="_VC 6.15.06 update on 06GRC power costs.xls Chart 1_Power Costs - Comparison bx Rbtl-Staff-Jt-PC_Final Order Electric EXHIBIT A-1" xfId="16949"/>
    <cellStyle name="_VC 6.15.06 update on 06GRC power costs.xls Chart 1_Power Costs - Comparison bx Rbtl-Staff-Jt-PC_Final Order Electric EXHIBIT A-1 2" xfId="16950"/>
    <cellStyle name="_VC 6.15.06 update on 06GRC power costs.xls Chart 1_Power Costs - Comparison bx Rbtl-Staff-Jt-PC_Final Order Electric EXHIBIT A-1 2 2" xfId="16951"/>
    <cellStyle name="_VC 6.15.06 update on 06GRC power costs.xls Chart 1_Power Costs - Comparison bx Rbtl-Staff-Jt-PC_Final Order Electric EXHIBIT A-1 2 2_Sheet3" xfId="16952"/>
    <cellStyle name="_VC 6.15.06 update on 06GRC power costs.xls Chart 1_Power Costs - Comparison bx Rbtl-Staff-Jt-PC_Final Order Electric EXHIBIT A-1 2_Sheet3" xfId="16953"/>
    <cellStyle name="_VC 6.15.06 update on 06GRC power costs.xls Chart 1_Power Costs - Comparison bx Rbtl-Staff-Jt-PC_Final Order Electric EXHIBIT A-1 3" xfId="16954"/>
    <cellStyle name="_VC 6.15.06 update on 06GRC power costs.xls Chart 1_Power Costs - Comparison bx Rbtl-Staff-Jt-PC_Final Order Electric EXHIBIT A-1 3_Sheet3" xfId="16955"/>
    <cellStyle name="_VC 6.15.06 update on 06GRC power costs.xls Chart 1_Power Costs - Comparison bx Rbtl-Staff-Jt-PC_Final Order Electric EXHIBIT A-1_Sheet3" xfId="16956"/>
    <cellStyle name="_VC 6.15.06 update on 06GRC power costs.xls Chart 1_Power Costs - Comparison bx Rbtl-Staff-Jt-PC_Sheet3" xfId="16957"/>
    <cellStyle name="_VC 6.15.06 update on 06GRC power costs.xls Chart 1_Rebuttal Power Costs" xfId="16958"/>
    <cellStyle name="_VC 6.15.06 update on 06GRC power costs.xls Chart 1_Rebuttal Power Costs 2" xfId="16959"/>
    <cellStyle name="_VC 6.15.06 update on 06GRC power costs.xls Chart 1_Rebuttal Power Costs 2 2" xfId="16960"/>
    <cellStyle name="_VC 6.15.06 update on 06GRC power costs.xls Chart 1_Rebuttal Power Costs 2 2_Sheet3" xfId="16961"/>
    <cellStyle name="_VC 6.15.06 update on 06GRC power costs.xls Chart 1_Rebuttal Power Costs 2_Sheet3" xfId="16962"/>
    <cellStyle name="_VC 6.15.06 update on 06GRC power costs.xls Chart 1_Rebuttal Power Costs 3" xfId="16963"/>
    <cellStyle name="_VC 6.15.06 update on 06GRC power costs.xls Chart 1_Rebuttal Power Costs 3 2" xfId="16964"/>
    <cellStyle name="_VC 6.15.06 update on 06GRC power costs.xls Chart 1_Rebuttal Power Costs 3 2_Sheet3" xfId="16965"/>
    <cellStyle name="_VC 6.15.06 update on 06GRC power costs.xls Chart 1_Rebuttal Power Costs 3_Sheet3" xfId="16966"/>
    <cellStyle name="_VC 6.15.06 update on 06GRC power costs.xls Chart 1_Rebuttal Power Costs 4" xfId="16967"/>
    <cellStyle name="_VC 6.15.06 update on 06GRC power costs.xls Chart 1_Rebuttal Power Costs 4_Sheet3" xfId="16968"/>
    <cellStyle name="_VC 6.15.06 update on 06GRC power costs.xls Chart 1_Rebuttal Power Costs_Adj Bench DR 3 for Initial Briefs (Electric)" xfId="16969"/>
    <cellStyle name="_VC 6.15.06 update on 06GRC power costs.xls Chart 1_Rebuttal Power Costs_Adj Bench DR 3 for Initial Briefs (Electric) 2" xfId="16970"/>
    <cellStyle name="_VC 6.15.06 update on 06GRC power costs.xls Chart 1_Rebuttal Power Costs_Adj Bench DR 3 for Initial Briefs (Electric) 2 2" xfId="16971"/>
    <cellStyle name="_VC 6.15.06 update on 06GRC power costs.xls Chart 1_Rebuttal Power Costs_Adj Bench DR 3 for Initial Briefs (Electric) 2 2_Sheet3" xfId="16972"/>
    <cellStyle name="_VC 6.15.06 update on 06GRC power costs.xls Chart 1_Rebuttal Power Costs_Adj Bench DR 3 for Initial Briefs (Electric) 2_Sheet3" xfId="16973"/>
    <cellStyle name="_VC 6.15.06 update on 06GRC power costs.xls Chart 1_Rebuttal Power Costs_Adj Bench DR 3 for Initial Briefs (Electric) 3" xfId="16974"/>
    <cellStyle name="_VC 6.15.06 update on 06GRC power costs.xls Chart 1_Rebuttal Power Costs_Adj Bench DR 3 for Initial Briefs (Electric) 3 2" xfId="16975"/>
    <cellStyle name="_VC 6.15.06 update on 06GRC power costs.xls Chart 1_Rebuttal Power Costs_Adj Bench DR 3 for Initial Briefs (Electric) 3 2_Sheet3" xfId="16976"/>
    <cellStyle name="_VC 6.15.06 update on 06GRC power costs.xls Chart 1_Rebuttal Power Costs_Adj Bench DR 3 for Initial Briefs (Electric) 3_Sheet3" xfId="16977"/>
    <cellStyle name="_VC 6.15.06 update on 06GRC power costs.xls Chart 1_Rebuttal Power Costs_Adj Bench DR 3 for Initial Briefs (Electric) 4" xfId="16978"/>
    <cellStyle name="_VC 6.15.06 update on 06GRC power costs.xls Chart 1_Rebuttal Power Costs_Adj Bench DR 3 for Initial Briefs (Electric) 4_Sheet3" xfId="16979"/>
    <cellStyle name="_VC 6.15.06 update on 06GRC power costs.xls Chart 1_Rebuttal Power Costs_Adj Bench DR 3 for Initial Briefs (Electric)_DEM-WP(C) ENERG10C--ctn Mid-C_042010 2010GRC" xfId="16980"/>
    <cellStyle name="_VC 6.15.06 update on 06GRC power costs.xls Chart 1_Rebuttal Power Costs_Adj Bench DR 3 for Initial Briefs (Electric)_DEM-WP(C) ENERG10C--ctn Mid-C_042010 2010GRC 2" xfId="16981"/>
    <cellStyle name="_VC 6.15.06 update on 06GRC power costs.xls Chart 1_Rebuttal Power Costs_Adj Bench DR 3 for Initial Briefs (Electric)_DEM-WP(C) ENERG10C--ctn Mid-C_042010 2010GRC 2_Sheet3" xfId="16982"/>
    <cellStyle name="_VC 6.15.06 update on 06GRC power costs.xls Chart 1_Rebuttal Power Costs_Adj Bench DR 3 for Initial Briefs (Electric)_DEM-WP(C) ENERG10C--ctn Mid-C_042010 2010GRC_Sheet3" xfId="16983"/>
    <cellStyle name="_VC 6.15.06 update on 06GRC power costs.xls Chart 1_Rebuttal Power Costs_Adj Bench DR 3 for Initial Briefs (Electric)_Sheet3" xfId="16984"/>
    <cellStyle name="_VC 6.15.06 update on 06GRC power costs.xls Chart 1_Rebuttal Power Costs_DEM-WP(C) ENERG10C--ctn Mid-C_042010 2010GRC" xfId="16985"/>
    <cellStyle name="_VC 6.15.06 update on 06GRC power costs.xls Chart 1_Rebuttal Power Costs_DEM-WP(C) ENERG10C--ctn Mid-C_042010 2010GRC 2" xfId="16986"/>
    <cellStyle name="_VC 6.15.06 update on 06GRC power costs.xls Chart 1_Rebuttal Power Costs_DEM-WP(C) ENERG10C--ctn Mid-C_042010 2010GRC 2_Sheet3" xfId="16987"/>
    <cellStyle name="_VC 6.15.06 update on 06GRC power costs.xls Chart 1_Rebuttal Power Costs_DEM-WP(C) ENERG10C--ctn Mid-C_042010 2010GRC_Sheet3" xfId="16988"/>
    <cellStyle name="_VC 6.15.06 update on 06GRC power costs.xls Chart 1_Rebuttal Power Costs_Electric Rev Req Model (2009 GRC) Rebuttal" xfId="16989"/>
    <cellStyle name="_VC 6.15.06 update on 06GRC power costs.xls Chart 1_Rebuttal Power Costs_Electric Rev Req Model (2009 GRC) Rebuttal 2" xfId="16990"/>
    <cellStyle name="_VC 6.15.06 update on 06GRC power costs.xls Chart 1_Rebuttal Power Costs_Electric Rev Req Model (2009 GRC) Rebuttal 2 2" xfId="16991"/>
    <cellStyle name="_VC 6.15.06 update on 06GRC power costs.xls Chart 1_Rebuttal Power Costs_Electric Rev Req Model (2009 GRC) Rebuttal 2 2_Sheet3" xfId="16992"/>
    <cellStyle name="_VC 6.15.06 update on 06GRC power costs.xls Chart 1_Rebuttal Power Costs_Electric Rev Req Model (2009 GRC) Rebuttal 2_Sheet3" xfId="16993"/>
    <cellStyle name="_VC 6.15.06 update on 06GRC power costs.xls Chart 1_Rebuttal Power Costs_Electric Rev Req Model (2009 GRC) Rebuttal 3" xfId="16994"/>
    <cellStyle name="_VC 6.15.06 update on 06GRC power costs.xls Chart 1_Rebuttal Power Costs_Electric Rev Req Model (2009 GRC) Rebuttal 3_Sheet3" xfId="16995"/>
    <cellStyle name="_VC 6.15.06 update on 06GRC power costs.xls Chart 1_Rebuttal Power Costs_Electric Rev Req Model (2009 GRC) Rebuttal REmoval of New  WH Solar AdjustMI" xfId="16996"/>
    <cellStyle name="_VC 6.15.06 update on 06GRC power costs.xls Chart 1_Rebuttal Power Costs_Electric Rev Req Model (2009 GRC) Rebuttal REmoval of New  WH Solar AdjustMI 2" xfId="16997"/>
    <cellStyle name="_VC 6.15.06 update on 06GRC power costs.xls Chart 1_Rebuttal Power Costs_Electric Rev Req Model (2009 GRC) Rebuttal REmoval of New  WH Solar AdjustMI 2 2" xfId="16998"/>
    <cellStyle name="_VC 6.15.06 update on 06GRC power costs.xls Chart 1_Rebuttal Power Costs_Electric Rev Req Model (2009 GRC) Rebuttal REmoval of New  WH Solar AdjustMI 2 2_Sheet3" xfId="16999"/>
    <cellStyle name="_VC 6.15.06 update on 06GRC power costs.xls Chart 1_Rebuttal Power Costs_Electric Rev Req Model (2009 GRC) Rebuttal REmoval of New  WH Solar AdjustMI 2_Sheet3" xfId="17000"/>
    <cellStyle name="_VC 6.15.06 update on 06GRC power costs.xls Chart 1_Rebuttal Power Costs_Electric Rev Req Model (2009 GRC) Rebuttal REmoval of New  WH Solar AdjustMI 3" xfId="17001"/>
    <cellStyle name="_VC 6.15.06 update on 06GRC power costs.xls Chart 1_Rebuttal Power Costs_Electric Rev Req Model (2009 GRC) Rebuttal REmoval of New  WH Solar AdjustMI 3 2" xfId="17002"/>
    <cellStyle name="_VC 6.15.06 update on 06GRC power costs.xls Chart 1_Rebuttal Power Costs_Electric Rev Req Model (2009 GRC) Rebuttal REmoval of New  WH Solar AdjustMI 3 2_Sheet3" xfId="17003"/>
    <cellStyle name="_VC 6.15.06 update on 06GRC power costs.xls Chart 1_Rebuttal Power Costs_Electric Rev Req Model (2009 GRC) Rebuttal REmoval of New  WH Solar AdjustMI 3_Sheet3" xfId="17004"/>
    <cellStyle name="_VC 6.15.06 update on 06GRC power costs.xls Chart 1_Rebuttal Power Costs_Electric Rev Req Model (2009 GRC) Rebuttal REmoval of New  WH Solar AdjustMI 4" xfId="17005"/>
    <cellStyle name="_VC 6.15.06 update on 06GRC power costs.xls Chart 1_Rebuttal Power Costs_Electric Rev Req Model (2009 GRC) Rebuttal REmoval of New  WH Solar AdjustMI 4_Sheet3" xfId="17006"/>
    <cellStyle name="_VC 6.15.06 update on 06GRC power costs.xls Chart 1_Rebuttal Power Costs_Electric Rev Req Model (2009 GRC) Rebuttal REmoval of New  WH Solar AdjustMI_DEM-WP(C) ENERG10C--ctn Mid-C_042010 2010GRC" xfId="17007"/>
    <cellStyle name="_VC 6.15.06 update on 06GRC power costs.xls Chart 1_Rebuttal Power Costs_Electric Rev Req Model (2009 GRC) Rebuttal REmoval of New  WH Solar AdjustMI_DEM-WP(C) ENERG10C--ctn Mid-C_042010 2010GRC 2" xfId="17008"/>
    <cellStyle name="_VC 6.15.06 update on 06GRC power costs.xls Chart 1_Rebuttal Power Costs_Electric Rev Req Model (2009 GRC) Rebuttal REmoval of New  WH Solar AdjustMI_DEM-WP(C) ENERG10C--ctn Mid-C_042010 2010GRC 2_Sheet3" xfId="17009"/>
    <cellStyle name="_VC 6.15.06 update on 06GRC power costs.xls Chart 1_Rebuttal Power Costs_Electric Rev Req Model (2009 GRC) Rebuttal REmoval of New  WH Solar AdjustMI_DEM-WP(C) ENERG10C--ctn Mid-C_042010 2010GRC_Sheet3" xfId="17010"/>
    <cellStyle name="_VC 6.15.06 update on 06GRC power costs.xls Chart 1_Rebuttal Power Costs_Electric Rev Req Model (2009 GRC) Rebuttal REmoval of New  WH Solar AdjustMI_Sheet3" xfId="17011"/>
    <cellStyle name="_VC 6.15.06 update on 06GRC power costs.xls Chart 1_Rebuttal Power Costs_Electric Rev Req Model (2009 GRC) Rebuttal_Sheet3" xfId="17012"/>
    <cellStyle name="_VC 6.15.06 update on 06GRC power costs.xls Chart 1_Rebuttal Power Costs_Electric Rev Req Model (2009 GRC) Revised 01-18-2010" xfId="17013"/>
    <cellStyle name="_VC 6.15.06 update on 06GRC power costs.xls Chart 1_Rebuttal Power Costs_Electric Rev Req Model (2009 GRC) Revised 01-18-2010 2" xfId="17014"/>
    <cellStyle name="_VC 6.15.06 update on 06GRC power costs.xls Chart 1_Rebuttal Power Costs_Electric Rev Req Model (2009 GRC) Revised 01-18-2010 2 2" xfId="17015"/>
    <cellStyle name="_VC 6.15.06 update on 06GRC power costs.xls Chart 1_Rebuttal Power Costs_Electric Rev Req Model (2009 GRC) Revised 01-18-2010 2 2_Sheet3" xfId="17016"/>
    <cellStyle name="_VC 6.15.06 update on 06GRC power costs.xls Chart 1_Rebuttal Power Costs_Electric Rev Req Model (2009 GRC) Revised 01-18-2010 2_Sheet3" xfId="17017"/>
    <cellStyle name="_VC 6.15.06 update on 06GRC power costs.xls Chart 1_Rebuttal Power Costs_Electric Rev Req Model (2009 GRC) Revised 01-18-2010 3" xfId="17018"/>
    <cellStyle name="_VC 6.15.06 update on 06GRC power costs.xls Chart 1_Rebuttal Power Costs_Electric Rev Req Model (2009 GRC) Revised 01-18-2010 3 2" xfId="17019"/>
    <cellStyle name="_VC 6.15.06 update on 06GRC power costs.xls Chart 1_Rebuttal Power Costs_Electric Rev Req Model (2009 GRC) Revised 01-18-2010 3 2_Sheet3" xfId="17020"/>
    <cellStyle name="_VC 6.15.06 update on 06GRC power costs.xls Chart 1_Rebuttal Power Costs_Electric Rev Req Model (2009 GRC) Revised 01-18-2010 3_Sheet3" xfId="17021"/>
    <cellStyle name="_VC 6.15.06 update on 06GRC power costs.xls Chart 1_Rebuttal Power Costs_Electric Rev Req Model (2009 GRC) Revised 01-18-2010 4" xfId="17022"/>
    <cellStyle name="_VC 6.15.06 update on 06GRC power costs.xls Chart 1_Rebuttal Power Costs_Electric Rev Req Model (2009 GRC) Revised 01-18-2010 4_Sheet3" xfId="17023"/>
    <cellStyle name="_VC 6.15.06 update on 06GRC power costs.xls Chart 1_Rebuttal Power Costs_Electric Rev Req Model (2009 GRC) Revised 01-18-2010_DEM-WP(C) ENERG10C--ctn Mid-C_042010 2010GRC" xfId="17024"/>
    <cellStyle name="_VC 6.15.06 update on 06GRC power costs.xls Chart 1_Rebuttal Power Costs_Electric Rev Req Model (2009 GRC) Revised 01-18-2010_DEM-WP(C) ENERG10C--ctn Mid-C_042010 2010GRC 2" xfId="17025"/>
    <cellStyle name="_VC 6.15.06 update on 06GRC power costs.xls Chart 1_Rebuttal Power Costs_Electric Rev Req Model (2009 GRC) Revised 01-18-2010_DEM-WP(C) ENERG10C--ctn Mid-C_042010 2010GRC 2_Sheet3" xfId="17026"/>
    <cellStyle name="_VC 6.15.06 update on 06GRC power costs.xls Chart 1_Rebuttal Power Costs_Electric Rev Req Model (2009 GRC) Revised 01-18-2010_DEM-WP(C) ENERG10C--ctn Mid-C_042010 2010GRC_Sheet3" xfId="17027"/>
    <cellStyle name="_VC 6.15.06 update on 06GRC power costs.xls Chart 1_Rebuttal Power Costs_Electric Rev Req Model (2009 GRC) Revised 01-18-2010_Sheet3" xfId="17028"/>
    <cellStyle name="_VC 6.15.06 update on 06GRC power costs.xls Chart 1_Rebuttal Power Costs_Final Order Electric EXHIBIT A-1" xfId="17029"/>
    <cellStyle name="_VC 6.15.06 update on 06GRC power costs.xls Chart 1_Rebuttal Power Costs_Final Order Electric EXHIBIT A-1 2" xfId="17030"/>
    <cellStyle name="_VC 6.15.06 update on 06GRC power costs.xls Chart 1_Rebuttal Power Costs_Final Order Electric EXHIBIT A-1 2 2" xfId="17031"/>
    <cellStyle name="_VC 6.15.06 update on 06GRC power costs.xls Chart 1_Rebuttal Power Costs_Final Order Electric EXHIBIT A-1 2 2_Sheet3" xfId="17032"/>
    <cellStyle name="_VC 6.15.06 update on 06GRC power costs.xls Chart 1_Rebuttal Power Costs_Final Order Electric EXHIBIT A-1 2_Sheet3" xfId="17033"/>
    <cellStyle name="_VC 6.15.06 update on 06GRC power costs.xls Chart 1_Rebuttal Power Costs_Final Order Electric EXHIBIT A-1 3" xfId="17034"/>
    <cellStyle name="_VC 6.15.06 update on 06GRC power costs.xls Chart 1_Rebuttal Power Costs_Final Order Electric EXHIBIT A-1 3_Sheet3" xfId="17035"/>
    <cellStyle name="_VC 6.15.06 update on 06GRC power costs.xls Chart 1_Rebuttal Power Costs_Final Order Electric EXHIBIT A-1_Sheet3" xfId="17036"/>
    <cellStyle name="_VC 6.15.06 update on 06GRC power costs.xls Chart 1_Rebuttal Power Costs_Sheet3" xfId="17037"/>
    <cellStyle name="_VC 6.15.06 update on 06GRC power costs.xls Chart 1_Sheet3" xfId="17038"/>
    <cellStyle name="_VC 6.15.06 update on 06GRC power costs.xls Chart 1_Wind Integration 10GRC" xfId="17039"/>
    <cellStyle name="_VC 6.15.06 update on 06GRC power costs.xls Chart 1_Wind Integration 10GRC 2" xfId="17040"/>
    <cellStyle name="_VC 6.15.06 update on 06GRC power costs.xls Chart 1_Wind Integration 10GRC 2 2" xfId="17041"/>
    <cellStyle name="_VC 6.15.06 update on 06GRC power costs.xls Chart 1_Wind Integration 10GRC 2 2_Sheet3" xfId="17042"/>
    <cellStyle name="_VC 6.15.06 update on 06GRC power costs.xls Chart 1_Wind Integration 10GRC 2_Sheet3" xfId="17043"/>
    <cellStyle name="_VC 6.15.06 update on 06GRC power costs.xls Chart 1_Wind Integration 10GRC 3" xfId="17044"/>
    <cellStyle name="_VC 6.15.06 update on 06GRC power costs.xls Chart 1_Wind Integration 10GRC 3 2" xfId="17045"/>
    <cellStyle name="_VC 6.15.06 update on 06GRC power costs.xls Chart 1_Wind Integration 10GRC 3 2_Sheet3" xfId="17046"/>
    <cellStyle name="_VC 6.15.06 update on 06GRC power costs.xls Chart 1_Wind Integration 10GRC 3_Sheet3" xfId="17047"/>
    <cellStyle name="_VC 6.15.06 update on 06GRC power costs.xls Chart 1_Wind Integration 10GRC 4" xfId="17048"/>
    <cellStyle name="_VC 6.15.06 update on 06GRC power costs.xls Chart 1_Wind Integration 10GRC 4_Sheet3" xfId="17049"/>
    <cellStyle name="_VC 6.15.06 update on 06GRC power costs.xls Chart 1_Wind Integration 10GRC_DEM-WP(C) ENERG10C--ctn Mid-C_042010 2010GRC" xfId="17050"/>
    <cellStyle name="_VC 6.15.06 update on 06GRC power costs.xls Chart 1_Wind Integration 10GRC_DEM-WP(C) ENERG10C--ctn Mid-C_042010 2010GRC 2" xfId="17051"/>
    <cellStyle name="_VC 6.15.06 update on 06GRC power costs.xls Chart 1_Wind Integration 10GRC_DEM-WP(C) ENERG10C--ctn Mid-C_042010 2010GRC 2_Sheet3" xfId="17052"/>
    <cellStyle name="_VC 6.15.06 update on 06GRC power costs.xls Chart 1_Wind Integration 10GRC_DEM-WP(C) ENERG10C--ctn Mid-C_042010 2010GRC_Sheet3" xfId="17053"/>
    <cellStyle name="_VC 6.15.06 update on 06GRC power costs.xls Chart 1_Wind Integration 10GRC_Sheet3" xfId="17054"/>
    <cellStyle name="_VC 6.15.06 update on 06GRC power costs.xls Chart 2" xfId="17055"/>
    <cellStyle name="_VC 6.15.06 update on 06GRC power costs.xls Chart 2 2" xfId="17056"/>
    <cellStyle name="_VC 6.15.06 update on 06GRC power costs.xls Chart 2 2 2" xfId="17057"/>
    <cellStyle name="_VC 6.15.06 update on 06GRC power costs.xls Chart 2 2 2 2" xfId="17058"/>
    <cellStyle name="_VC 6.15.06 update on 06GRC power costs.xls Chart 2 2 2 2_Sheet3" xfId="17059"/>
    <cellStyle name="_VC 6.15.06 update on 06GRC power costs.xls Chart 2 2 2_Sheet3" xfId="17060"/>
    <cellStyle name="_VC 6.15.06 update on 06GRC power costs.xls Chart 2 2 3" xfId="17061"/>
    <cellStyle name="_VC 6.15.06 update on 06GRC power costs.xls Chart 2 2 3 2" xfId="17062"/>
    <cellStyle name="_VC 6.15.06 update on 06GRC power costs.xls Chart 2 2 3 2_Sheet3" xfId="17063"/>
    <cellStyle name="_VC 6.15.06 update on 06GRC power costs.xls Chart 2 2 3_Sheet3" xfId="17064"/>
    <cellStyle name="_VC 6.15.06 update on 06GRC power costs.xls Chart 2 2 4" xfId="17065"/>
    <cellStyle name="_VC 6.15.06 update on 06GRC power costs.xls Chart 2 2 4_Sheet3" xfId="17066"/>
    <cellStyle name="_VC 6.15.06 update on 06GRC power costs.xls Chart 2 2_Sheet3" xfId="17067"/>
    <cellStyle name="_VC 6.15.06 update on 06GRC power costs.xls Chart 2 3" xfId="17068"/>
    <cellStyle name="_VC 6.15.06 update on 06GRC power costs.xls Chart 2 3 2" xfId="17069"/>
    <cellStyle name="_VC 6.15.06 update on 06GRC power costs.xls Chart 2 3 2_Sheet3" xfId="17070"/>
    <cellStyle name="_VC 6.15.06 update on 06GRC power costs.xls Chart 2 3_Sheet3" xfId="17071"/>
    <cellStyle name="_VC 6.15.06 update on 06GRC power costs.xls Chart 2 4" xfId="17072"/>
    <cellStyle name="_VC 6.15.06 update on 06GRC power costs.xls Chart 2 4 2" xfId="17073"/>
    <cellStyle name="_VC 6.15.06 update on 06GRC power costs.xls Chart 2 4 2 2" xfId="17074"/>
    <cellStyle name="_VC 6.15.06 update on 06GRC power costs.xls Chart 2 4 2 2_Sheet3" xfId="17075"/>
    <cellStyle name="_VC 6.15.06 update on 06GRC power costs.xls Chart 2 4 2_Sheet3" xfId="17076"/>
    <cellStyle name="_VC 6.15.06 update on 06GRC power costs.xls Chart 2 4 3" xfId="17077"/>
    <cellStyle name="_VC 6.15.06 update on 06GRC power costs.xls Chart 2 4 3_Sheet3" xfId="17078"/>
    <cellStyle name="_VC 6.15.06 update on 06GRC power costs.xls Chart 2 4_Sheet3" xfId="17079"/>
    <cellStyle name="_VC 6.15.06 update on 06GRC power costs.xls Chart 2 5" xfId="17080"/>
    <cellStyle name="_VC 6.15.06 update on 06GRC power costs.xls Chart 2 5 2" xfId="17081"/>
    <cellStyle name="_VC 6.15.06 update on 06GRC power costs.xls Chart 2 5 2_Sheet3" xfId="17082"/>
    <cellStyle name="_VC 6.15.06 update on 06GRC power costs.xls Chart 2 5_Sheet3" xfId="17083"/>
    <cellStyle name="_VC 6.15.06 update on 06GRC power costs.xls Chart 2 6" xfId="17084"/>
    <cellStyle name="_VC 6.15.06 update on 06GRC power costs.xls Chart 2 6 2" xfId="17085"/>
    <cellStyle name="_VC 6.15.06 update on 06GRC power costs.xls Chart 2 6 2 2" xfId="17086"/>
    <cellStyle name="_VC 6.15.06 update on 06GRC power costs.xls Chart 2 6 2 2_Sheet3" xfId="17087"/>
    <cellStyle name="_VC 6.15.06 update on 06GRC power costs.xls Chart 2 6 2_Sheet3" xfId="17088"/>
    <cellStyle name="_VC 6.15.06 update on 06GRC power costs.xls Chart 2 6 3" xfId="17089"/>
    <cellStyle name="_VC 6.15.06 update on 06GRC power costs.xls Chart 2 6 3_Sheet3" xfId="17090"/>
    <cellStyle name="_VC 6.15.06 update on 06GRC power costs.xls Chart 2 6_Sheet3" xfId="17091"/>
    <cellStyle name="_VC 6.15.06 update on 06GRC power costs.xls Chart 2 7" xfId="17092"/>
    <cellStyle name="_VC 6.15.06 update on 06GRC power costs.xls Chart 2 7 2" xfId="17093"/>
    <cellStyle name="_VC 6.15.06 update on 06GRC power costs.xls Chart 2 7 2 2" xfId="17094"/>
    <cellStyle name="_VC 6.15.06 update on 06GRC power costs.xls Chart 2 7 2 2_Sheet3" xfId="17095"/>
    <cellStyle name="_VC 6.15.06 update on 06GRC power costs.xls Chart 2 7 2_Sheet3" xfId="17096"/>
    <cellStyle name="_VC 6.15.06 update on 06GRC power costs.xls Chart 2 7 3" xfId="17097"/>
    <cellStyle name="_VC 6.15.06 update on 06GRC power costs.xls Chart 2 7 3_Sheet3" xfId="17098"/>
    <cellStyle name="_VC 6.15.06 update on 06GRC power costs.xls Chart 2 7_Sheet3" xfId="17099"/>
    <cellStyle name="_VC 6.15.06 update on 06GRC power costs.xls Chart 2 8" xfId="17100"/>
    <cellStyle name="_VC 6.15.06 update on 06GRC power costs.xls Chart 2 8_Sheet3" xfId="17101"/>
    <cellStyle name="_VC 6.15.06 update on 06GRC power costs.xls Chart 2_04 07E Wild Horse Wind Expansion (C) (2)" xfId="17102"/>
    <cellStyle name="_VC 6.15.06 update on 06GRC power costs.xls Chart 2_04 07E Wild Horse Wind Expansion (C) (2) 2" xfId="17103"/>
    <cellStyle name="_VC 6.15.06 update on 06GRC power costs.xls Chart 2_04 07E Wild Horse Wind Expansion (C) (2) 2 2" xfId="17104"/>
    <cellStyle name="_VC 6.15.06 update on 06GRC power costs.xls Chart 2_04 07E Wild Horse Wind Expansion (C) (2) 2 2_Sheet3" xfId="17105"/>
    <cellStyle name="_VC 6.15.06 update on 06GRC power costs.xls Chart 2_04 07E Wild Horse Wind Expansion (C) (2) 2_Sheet3" xfId="17106"/>
    <cellStyle name="_VC 6.15.06 update on 06GRC power costs.xls Chart 2_04 07E Wild Horse Wind Expansion (C) (2) 3" xfId="17107"/>
    <cellStyle name="_VC 6.15.06 update on 06GRC power costs.xls Chart 2_04 07E Wild Horse Wind Expansion (C) (2) 3 2" xfId="17108"/>
    <cellStyle name="_VC 6.15.06 update on 06GRC power costs.xls Chart 2_04 07E Wild Horse Wind Expansion (C) (2) 3 2_Sheet3" xfId="17109"/>
    <cellStyle name="_VC 6.15.06 update on 06GRC power costs.xls Chart 2_04 07E Wild Horse Wind Expansion (C) (2) 3_Sheet3" xfId="17110"/>
    <cellStyle name="_VC 6.15.06 update on 06GRC power costs.xls Chart 2_04 07E Wild Horse Wind Expansion (C) (2) 4" xfId="17111"/>
    <cellStyle name="_VC 6.15.06 update on 06GRC power costs.xls Chart 2_04 07E Wild Horse Wind Expansion (C) (2) 4_Sheet3" xfId="17112"/>
    <cellStyle name="_VC 6.15.06 update on 06GRC power costs.xls Chart 2_04 07E Wild Horse Wind Expansion (C) (2)_Adj Bench DR 3 for Initial Briefs (Electric)" xfId="17113"/>
    <cellStyle name="_VC 6.15.06 update on 06GRC power costs.xls Chart 2_04 07E Wild Horse Wind Expansion (C) (2)_Adj Bench DR 3 for Initial Briefs (Electric) 2" xfId="17114"/>
    <cellStyle name="_VC 6.15.06 update on 06GRC power costs.xls Chart 2_04 07E Wild Horse Wind Expansion (C) (2)_Adj Bench DR 3 for Initial Briefs (Electric) 2 2" xfId="17115"/>
    <cellStyle name="_VC 6.15.06 update on 06GRC power costs.xls Chart 2_04 07E Wild Horse Wind Expansion (C) (2)_Adj Bench DR 3 for Initial Briefs (Electric) 2 2_Sheet3" xfId="17116"/>
    <cellStyle name="_VC 6.15.06 update on 06GRC power costs.xls Chart 2_04 07E Wild Horse Wind Expansion (C) (2)_Adj Bench DR 3 for Initial Briefs (Electric) 2_Sheet3" xfId="17117"/>
    <cellStyle name="_VC 6.15.06 update on 06GRC power costs.xls Chart 2_04 07E Wild Horse Wind Expansion (C) (2)_Adj Bench DR 3 for Initial Briefs (Electric) 3" xfId="17118"/>
    <cellStyle name="_VC 6.15.06 update on 06GRC power costs.xls Chart 2_04 07E Wild Horse Wind Expansion (C) (2)_Adj Bench DR 3 for Initial Briefs (Electric) 3 2" xfId="17119"/>
    <cellStyle name="_VC 6.15.06 update on 06GRC power costs.xls Chart 2_04 07E Wild Horse Wind Expansion (C) (2)_Adj Bench DR 3 for Initial Briefs (Electric) 3 2_Sheet3" xfId="17120"/>
    <cellStyle name="_VC 6.15.06 update on 06GRC power costs.xls Chart 2_04 07E Wild Horse Wind Expansion (C) (2)_Adj Bench DR 3 for Initial Briefs (Electric) 3_Sheet3" xfId="17121"/>
    <cellStyle name="_VC 6.15.06 update on 06GRC power costs.xls Chart 2_04 07E Wild Horse Wind Expansion (C) (2)_Adj Bench DR 3 for Initial Briefs (Electric) 4" xfId="17122"/>
    <cellStyle name="_VC 6.15.06 update on 06GRC power costs.xls Chart 2_04 07E Wild Horse Wind Expansion (C) (2)_Adj Bench DR 3 for Initial Briefs (Electric) 4_Sheet3" xfId="17123"/>
    <cellStyle name="_VC 6.15.06 update on 06GRC power costs.xls Chart 2_04 07E Wild Horse Wind Expansion (C) (2)_Adj Bench DR 3 for Initial Briefs (Electric)_DEM-WP(C) ENERG10C--ctn Mid-C_042010 2010GRC" xfId="17124"/>
    <cellStyle name="_VC 6.15.06 update on 06GRC power costs.xls Chart 2_04 07E Wild Horse Wind Expansion (C) (2)_Adj Bench DR 3 for Initial Briefs (Electric)_DEM-WP(C) ENERG10C--ctn Mid-C_042010 2010GRC 2" xfId="17125"/>
    <cellStyle name="_VC 6.15.06 update on 06GRC power costs.xls Chart 2_04 07E Wild Horse Wind Expansion (C) (2)_Adj Bench DR 3 for Initial Briefs (Electric)_DEM-WP(C) ENERG10C--ctn Mid-C_042010 2010GRC 2_Sheet3" xfId="17126"/>
    <cellStyle name="_VC 6.15.06 update on 06GRC power costs.xls Chart 2_04 07E Wild Horse Wind Expansion (C) (2)_Adj Bench DR 3 for Initial Briefs (Electric)_DEM-WP(C) ENERG10C--ctn Mid-C_042010 2010GRC_Sheet3" xfId="17127"/>
    <cellStyle name="_VC 6.15.06 update on 06GRC power costs.xls Chart 2_04 07E Wild Horse Wind Expansion (C) (2)_Adj Bench DR 3 for Initial Briefs (Electric)_Sheet3" xfId="17128"/>
    <cellStyle name="_VC 6.15.06 update on 06GRC power costs.xls Chart 2_04 07E Wild Horse Wind Expansion (C) (2)_Book1" xfId="17129"/>
    <cellStyle name="_VC 6.15.06 update on 06GRC power costs.xls Chart 2_04 07E Wild Horse Wind Expansion (C) (2)_Book1 2" xfId="17130"/>
    <cellStyle name="_VC 6.15.06 update on 06GRC power costs.xls Chart 2_04 07E Wild Horse Wind Expansion (C) (2)_Book1 2_Sheet3" xfId="17131"/>
    <cellStyle name="_VC 6.15.06 update on 06GRC power costs.xls Chart 2_04 07E Wild Horse Wind Expansion (C) (2)_Book1_Sheet3" xfId="17132"/>
    <cellStyle name="_VC 6.15.06 update on 06GRC power costs.xls Chart 2_04 07E Wild Horse Wind Expansion (C) (2)_DEM-WP(C) ENERG10C--ctn Mid-C_042010 2010GRC" xfId="17133"/>
    <cellStyle name="_VC 6.15.06 update on 06GRC power costs.xls Chart 2_04 07E Wild Horse Wind Expansion (C) (2)_DEM-WP(C) ENERG10C--ctn Mid-C_042010 2010GRC 2" xfId="17134"/>
    <cellStyle name="_VC 6.15.06 update on 06GRC power costs.xls Chart 2_04 07E Wild Horse Wind Expansion (C) (2)_DEM-WP(C) ENERG10C--ctn Mid-C_042010 2010GRC 2_Sheet3" xfId="17135"/>
    <cellStyle name="_VC 6.15.06 update on 06GRC power costs.xls Chart 2_04 07E Wild Horse Wind Expansion (C) (2)_DEM-WP(C) ENERG10C--ctn Mid-C_042010 2010GRC_Sheet3" xfId="17136"/>
    <cellStyle name="_VC 6.15.06 update on 06GRC power costs.xls Chart 2_04 07E Wild Horse Wind Expansion (C) (2)_Electric Rev Req Model (2009 GRC) " xfId="17137"/>
    <cellStyle name="_VC 6.15.06 update on 06GRC power costs.xls Chart 2_04 07E Wild Horse Wind Expansion (C) (2)_Electric Rev Req Model (2009 GRC)  2" xfId="17138"/>
    <cellStyle name="_VC 6.15.06 update on 06GRC power costs.xls Chart 2_04 07E Wild Horse Wind Expansion (C) (2)_Electric Rev Req Model (2009 GRC)  2 2" xfId="17139"/>
    <cellStyle name="_VC 6.15.06 update on 06GRC power costs.xls Chart 2_04 07E Wild Horse Wind Expansion (C) (2)_Electric Rev Req Model (2009 GRC)  2 2_Sheet3" xfId="17140"/>
    <cellStyle name="_VC 6.15.06 update on 06GRC power costs.xls Chart 2_04 07E Wild Horse Wind Expansion (C) (2)_Electric Rev Req Model (2009 GRC)  2_Sheet3" xfId="17141"/>
    <cellStyle name="_VC 6.15.06 update on 06GRC power costs.xls Chart 2_04 07E Wild Horse Wind Expansion (C) (2)_Electric Rev Req Model (2009 GRC)  3" xfId="17142"/>
    <cellStyle name="_VC 6.15.06 update on 06GRC power costs.xls Chart 2_04 07E Wild Horse Wind Expansion (C) (2)_Electric Rev Req Model (2009 GRC)  3 2" xfId="17143"/>
    <cellStyle name="_VC 6.15.06 update on 06GRC power costs.xls Chart 2_04 07E Wild Horse Wind Expansion (C) (2)_Electric Rev Req Model (2009 GRC)  3 2_Sheet3" xfId="17144"/>
    <cellStyle name="_VC 6.15.06 update on 06GRC power costs.xls Chart 2_04 07E Wild Horse Wind Expansion (C) (2)_Electric Rev Req Model (2009 GRC)  3_Sheet3" xfId="17145"/>
    <cellStyle name="_VC 6.15.06 update on 06GRC power costs.xls Chart 2_04 07E Wild Horse Wind Expansion (C) (2)_Electric Rev Req Model (2009 GRC)  4" xfId="17146"/>
    <cellStyle name="_VC 6.15.06 update on 06GRC power costs.xls Chart 2_04 07E Wild Horse Wind Expansion (C) (2)_Electric Rev Req Model (2009 GRC)  4_Sheet3" xfId="17147"/>
    <cellStyle name="_VC 6.15.06 update on 06GRC power costs.xls Chart 2_04 07E Wild Horse Wind Expansion (C) (2)_Electric Rev Req Model (2009 GRC) _DEM-WP(C) ENERG10C--ctn Mid-C_042010 2010GRC" xfId="17148"/>
    <cellStyle name="_VC 6.15.06 update on 06GRC power costs.xls Chart 2_04 07E Wild Horse Wind Expansion (C) (2)_Electric Rev Req Model (2009 GRC) _DEM-WP(C) ENERG10C--ctn Mid-C_042010 2010GRC 2" xfId="17149"/>
    <cellStyle name="_VC 6.15.06 update on 06GRC power costs.xls Chart 2_04 07E Wild Horse Wind Expansion (C) (2)_Electric Rev Req Model (2009 GRC) _DEM-WP(C) ENERG10C--ctn Mid-C_042010 2010GRC 2_Sheet3" xfId="17150"/>
    <cellStyle name="_VC 6.15.06 update on 06GRC power costs.xls Chart 2_04 07E Wild Horse Wind Expansion (C) (2)_Electric Rev Req Model (2009 GRC) _DEM-WP(C) ENERG10C--ctn Mid-C_042010 2010GRC_Sheet3" xfId="17151"/>
    <cellStyle name="_VC 6.15.06 update on 06GRC power costs.xls Chart 2_04 07E Wild Horse Wind Expansion (C) (2)_Electric Rev Req Model (2009 GRC) _Sheet3" xfId="17152"/>
    <cellStyle name="_VC 6.15.06 update on 06GRC power costs.xls Chart 2_04 07E Wild Horse Wind Expansion (C) (2)_Electric Rev Req Model (2009 GRC) Rebuttal" xfId="17153"/>
    <cellStyle name="_VC 6.15.06 update on 06GRC power costs.xls Chart 2_04 07E Wild Horse Wind Expansion (C) (2)_Electric Rev Req Model (2009 GRC) Rebuttal 2" xfId="17154"/>
    <cellStyle name="_VC 6.15.06 update on 06GRC power costs.xls Chart 2_04 07E Wild Horse Wind Expansion (C) (2)_Electric Rev Req Model (2009 GRC) Rebuttal 2 2" xfId="17155"/>
    <cellStyle name="_VC 6.15.06 update on 06GRC power costs.xls Chart 2_04 07E Wild Horse Wind Expansion (C) (2)_Electric Rev Req Model (2009 GRC) Rebuttal 2 2_Sheet3" xfId="17156"/>
    <cellStyle name="_VC 6.15.06 update on 06GRC power costs.xls Chart 2_04 07E Wild Horse Wind Expansion (C) (2)_Electric Rev Req Model (2009 GRC) Rebuttal 2_Sheet3" xfId="17157"/>
    <cellStyle name="_VC 6.15.06 update on 06GRC power costs.xls Chart 2_04 07E Wild Horse Wind Expansion (C) (2)_Electric Rev Req Model (2009 GRC) Rebuttal 3" xfId="17158"/>
    <cellStyle name="_VC 6.15.06 update on 06GRC power costs.xls Chart 2_04 07E Wild Horse Wind Expansion (C) (2)_Electric Rev Req Model (2009 GRC) Rebuttal 3_Sheet3" xfId="17159"/>
    <cellStyle name="_VC 6.15.06 update on 06GRC power costs.xls Chart 2_04 07E Wild Horse Wind Expansion (C) (2)_Electric Rev Req Model (2009 GRC) Rebuttal REmoval of New  WH Solar AdjustMI" xfId="17160"/>
    <cellStyle name="_VC 6.15.06 update on 06GRC power costs.xls Chart 2_04 07E Wild Horse Wind Expansion (C) (2)_Electric Rev Req Model (2009 GRC) Rebuttal REmoval of New  WH Solar AdjustMI 2" xfId="17161"/>
    <cellStyle name="_VC 6.15.06 update on 06GRC power costs.xls Chart 2_04 07E Wild Horse Wind Expansion (C) (2)_Electric Rev Req Model (2009 GRC) Rebuttal REmoval of New  WH Solar AdjustMI 2 2" xfId="17162"/>
    <cellStyle name="_VC 6.15.06 update on 06GRC power costs.xls Chart 2_04 07E Wild Horse Wind Expansion (C) (2)_Electric Rev Req Model (2009 GRC) Rebuttal REmoval of New  WH Solar AdjustMI 2 2_Sheet3" xfId="17163"/>
    <cellStyle name="_VC 6.15.06 update on 06GRC power costs.xls Chart 2_04 07E Wild Horse Wind Expansion (C) (2)_Electric Rev Req Model (2009 GRC) Rebuttal REmoval of New  WH Solar AdjustMI 2_Sheet3" xfId="17164"/>
    <cellStyle name="_VC 6.15.06 update on 06GRC power costs.xls Chart 2_04 07E Wild Horse Wind Expansion (C) (2)_Electric Rev Req Model (2009 GRC) Rebuttal REmoval of New  WH Solar AdjustMI 3" xfId="17165"/>
    <cellStyle name="_VC 6.15.06 update on 06GRC power costs.xls Chart 2_04 07E Wild Horse Wind Expansion (C) (2)_Electric Rev Req Model (2009 GRC) Rebuttal REmoval of New  WH Solar AdjustMI 3 2" xfId="17166"/>
    <cellStyle name="_VC 6.15.06 update on 06GRC power costs.xls Chart 2_04 07E Wild Horse Wind Expansion (C) (2)_Electric Rev Req Model (2009 GRC) Rebuttal REmoval of New  WH Solar AdjustMI 3 2_Sheet3" xfId="17167"/>
    <cellStyle name="_VC 6.15.06 update on 06GRC power costs.xls Chart 2_04 07E Wild Horse Wind Expansion (C) (2)_Electric Rev Req Model (2009 GRC) Rebuttal REmoval of New  WH Solar AdjustMI 3_Sheet3" xfId="17168"/>
    <cellStyle name="_VC 6.15.06 update on 06GRC power costs.xls Chart 2_04 07E Wild Horse Wind Expansion (C) (2)_Electric Rev Req Model (2009 GRC) Rebuttal REmoval of New  WH Solar AdjustMI 4" xfId="17169"/>
    <cellStyle name="_VC 6.15.06 update on 06GRC power costs.xls Chart 2_04 07E Wild Horse Wind Expansion (C) (2)_Electric Rev Req Model (2009 GRC) Rebuttal REmoval of New  WH Solar AdjustMI 4_Sheet3" xfId="17170"/>
    <cellStyle name="_VC 6.15.06 update on 06GRC power costs.xls Chart 2_04 07E Wild Horse Wind Expansion (C) (2)_Electric Rev Req Model (2009 GRC) Rebuttal REmoval of New  WH Solar AdjustMI_DEM-WP(C) ENERG10C--ctn Mid-C_042010 2010GRC" xfId="17171"/>
    <cellStyle name="_VC 6.15.06 update on 06GRC power costs.xls Chart 2_04 07E Wild Horse Wind Expansion (C) (2)_Electric Rev Req Model (2009 GRC) Rebuttal REmoval of New  WH Solar AdjustMI_DEM-WP(C) ENERG10C--ctn Mid-C_042010 2010GRC 2" xfId="17172"/>
    <cellStyle name="_VC 6.15.06 update on 06GRC power costs.xls Chart 2_04 07E Wild Horse Wind Expansion (C) (2)_Electric Rev Req Model (2009 GRC) Rebuttal REmoval of New  WH Solar AdjustMI_DEM-WP(C) ENERG10C--ctn Mid-C_042010 2010GRC 2_Sheet3" xfId="17173"/>
    <cellStyle name="_VC 6.15.06 update on 06GRC power costs.xls Chart 2_04 07E Wild Horse Wind Expansion (C) (2)_Electric Rev Req Model (2009 GRC) Rebuttal REmoval of New  WH Solar AdjustMI_DEM-WP(C) ENERG10C--ctn Mid-C_042010 2010GRC_Sheet3" xfId="17174"/>
    <cellStyle name="_VC 6.15.06 update on 06GRC power costs.xls Chart 2_04 07E Wild Horse Wind Expansion (C) (2)_Electric Rev Req Model (2009 GRC) Rebuttal REmoval of New  WH Solar AdjustMI_Sheet3" xfId="17175"/>
    <cellStyle name="_VC 6.15.06 update on 06GRC power costs.xls Chart 2_04 07E Wild Horse Wind Expansion (C) (2)_Electric Rev Req Model (2009 GRC) Rebuttal_Sheet3" xfId="17176"/>
    <cellStyle name="_VC 6.15.06 update on 06GRC power costs.xls Chart 2_04 07E Wild Horse Wind Expansion (C) (2)_Electric Rev Req Model (2009 GRC) Revised 01-18-2010" xfId="17177"/>
    <cellStyle name="_VC 6.15.06 update on 06GRC power costs.xls Chart 2_04 07E Wild Horse Wind Expansion (C) (2)_Electric Rev Req Model (2009 GRC) Revised 01-18-2010 2" xfId="17178"/>
    <cellStyle name="_VC 6.15.06 update on 06GRC power costs.xls Chart 2_04 07E Wild Horse Wind Expansion (C) (2)_Electric Rev Req Model (2009 GRC) Revised 01-18-2010 2 2" xfId="17179"/>
    <cellStyle name="_VC 6.15.06 update on 06GRC power costs.xls Chart 2_04 07E Wild Horse Wind Expansion (C) (2)_Electric Rev Req Model (2009 GRC) Revised 01-18-2010 2 2_Sheet3" xfId="17180"/>
    <cellStyle name="_VC 6.15.06 update on 06GRC power costs.xls Chart 2_04 07E Wild Horse Wind Expansion (C) (2)_Electric Rev Req Model (2009 GRC) Revised 01-18-2010 2_Sheet3" xfId="17181"/>
    <cellStyle name="_VC 6.15.06 update on 06GRC power costs.xls Chart 2_04 07E Wild Horse Wind Expansion (C) (2)_Electric Rev Req Model (2009 GRC) Revised 01-18-2010 3" xfId="17182"/>
    <cellStyle name="_VC 6.15.06 update on 06GRC power costs.xls Chart 2_04 07E Wild Horse Wind Expansion (C) (2)_Electric Rev Req Model (2009 GRC) Revised 01-18-2010 3 2" xfId="17183"/>
    <cellStyle name="_VC 6.15.06 update on 06GRC power costs.xls Chart 2_04 07E Wild Horse Wind Expansion (C) (2)_Electric Rev Req Model (2009 GRC) Revised 01-18-2010 3 2_Sheet3" xfId="17184"/>
    <cellStyle name="_VC 6.15.06 update on 06GRC power costs.xls Chart 2_04 07E Wild Horse Wind Expansion (C) (2)_Electric Rev Req Model (2009 GRC) Revised 01-18-2010 3_Sheet3" xfId="17185"/>
    <cellStyle name="_VC 6.15.06 update on 06GRC power costs.xls Chart 2_04 07E Wild Horse Wind Expansion (C) (2)_Electric Rev Req Model (2009 GRC) Revised 01-18-2010 4" xfId="17186"/>
    <cellStyle name="_VC 6.15.06 update on 06GRC power costs.xls Chart 2_04 07E Wild Horse Wind Expansion (C) (2)_Electric Rev Req Model (2009 GRC) Revised 01-18-2010 4_Sheet3" xfId="17187"/>
    <cellStyle name="_VC 6.15.06 update on 06GRC power costs.xls Chart 2_04 07E Wild Horse Wind Expansion (C) (2)_Electric Rev Req Model (2009 GRC) Revised 01-18-2010_DEM-WP(C) ENERG10C--ctn Mid-C_042010 2010GRC" xfId="17188"/>
    <cellStyle name="_VC 6.15.06 update on 06GRC power costs.xls Chart 2_04 07E Wild Horse Wind Expansion (C) (2)_Electric Rev Req Model (2009 GRC) Revised 01-18-2010_DEM-WP(C) ENERG10C--ctn Mid-C_042010 2010GRC 2" xfId="17189"/>
    <cellStyle name="_VC 6.15.06 update on 06GRC power costs.xls Chart 2_04 07E Wild Horse Wind Expansion (C) (2)_Electric Rev Req Model (2009 GRC) Revised 01-18-2010_DEM-WP(C) ENERG10C--ctn Mid-C_042010 2010GRC 2_Sheet3" xfId="17190"/>
    <cellStyle name="_VC 6.15.06 update on 06GRC power costs.xls Chart 2_04 07E Wild Horse Wind Expansion (C) (2)_Electric Rev Req Model (2009 GRC) Revised 01-18-2010_DEM-WP(C) ENERG10C--ctn Mid-C_042010 2010GRC_Sheet3" xfId="17191"/>
    <cellStyle name="_VC 6.15.06 update on 06GRC power costs.xls Chart 2_04 07E Wild Horse Wind Expansion (C) (2)_Electric Rev Req Model (2009 GRC) Revised 01-18-2010_Sheet3" xfId="17192"/>
    <cellStyle name="_VC 6.15.06 update on 06GRC power costs.xls Chart 2_04 07E Wild Horse Wind Expansion (C) (2)_Electric Rev Req Model (2010 GRC)" xfId="17193"/>
    <cellStyle name="_VC 6.15.06 update on 06GRC power costs.xls Chart 2_04 07E Wild Horse Wind Expansion (C) (2)_Electric Rev Req Model (2010 GRC) 2" xfId="17194"/>
    <cellStyle name="_VC 6.15.06 update on 06GRC power costs.xls Chart 2_04 07E Wild Horse Wind Expansion (C) (2)_Electric Rev Req Model (2010 GRC) 2_Sheet3" xfId="17195"/>
    <cellStyle name="_VC 6.15.06 update on 06GRC power costs.xls Chart 2_04 07E Wild Horse Wind Expansion (C) (2)_Electric Rev Req Model (2010 GRC) SF" xfId="17196"/>
    <cellStyle name="_VC 6.15.06 update on 06GRC power costs.xls Chart 2_04 07E Wild Horse Wind Expansion (C) (2)_Electric Rev Req Model (2010 GRC) SF 2" xfId="17197"/>
    <cellStyle name="_VC 6.15.06 update on 06GRC power costs.xls Chart 2_04 07E Wild Horse Wind Expansion (C) (2)_Electric Rev Req Model (2010 GRC) SF 2_Sheet3" xfId="17198"/>
    <cellStyle name="_VC 6.15.06 update on 06GRC power costs.xls Chart 2_04 07E Wild Horse Wind Expansion (C) (2)_Electric Rev Req Model (2010 GRC) SF_Sheet3" xfId="17199"/>
    <cellStyle name="_VC 6.15.06 update on 06GRC power costs.xls Chart 2_04 07E Wild Horse Wind Expansion (C) (2)_Electric Rev Req Model (2010 GRC)_Sheet3" xfId="17200"/>
    <cellStyle name="_VC 6.15.06 update on 06GRC power costs.xls Chart 2_04 07E Wild Horse Wind Expansion (C) (2)_Final Order Electric EXHIBIT A-1" xfId="17201"/>
    <cellStyle name="_VC 6.15.06 update on 06GRC power costs.xls Chart 2_04 07E Wild Horse Wind Expansion (C) (2)_Final Order Electric EXHIBIT A-1 2" xfId="17202"/>
    <cellStyle name="_VC 6.15.06 update on 06GRC power costs.xls Chart 2_04 07E Wild Horse Wind Expansion (C) (2)_Final Order Electric EXHIBIT A-1 2 2" xfId="17203"/>
    <cellStyle name="_VC 6.15.06 update on 06GRC power costs.xls Chart 2_04 07E Wild Horse Wind Expansion (C) (2)_Final Order Electric EXHIBIT A-1 2 2_Sheet3" xfId="17204"/>
    <cellStyle name="_VC 6.15.06 update on 06GRC power costs.xls Chart 2_04 07E Wild Horse Wind Expansion (C) (2)_Final Order Electric EXHIBIT A-1 2_Sheet3" xfId="17205"/>
    <cellStyle name="_VC 6.15.06 update on 06GRC power costs.xls Chart 2_04 07E Wild Horse Wind Expansion (C) (2)_Final Order Electric EXHIBIT A-1 3" xfId="17206"/>
    <cellStyle name="_VC 6.15.06 update on 06GRC power costs.xls Chart 2_04 07E Wild Horse Wind Expansion (C) (2)_Final Order Electric EXHIBIT A-1 3_Sheet3" xfId="17207"/>
    <cellStyle name="_VC 6.15.06 update on 06GRC power costs.xls Chart 2_04 07E Wild Horse Wind Expansion (C) (2)_Final Order Electric EXHIBIT A-1_Sheet3" xfId="17208"/>
    <cellStyle name="_VC 6.15.06 update on 06GRC power costs.xls Chart 2_04 07E Wild Horse Wind Expansion (C) (2)_Sheet3" xfId="17209"/>
    <cellStyle name="_VC 6.15.06 update on 06GRC power costs.xls Chart 2_04 07E Wild Horse Wind Expansion (C) (2)_TENASKA REGULATORY ASSET" xfId="17210"/>
    <cellStyle name="_VC 6.15.06 update on 06GRC power costs.xls Chart 2_04 07E Wild Horse Wind Expansion (C) (2)_TENASKA REGULATORY ASSET 2" xfId="17211"/>
    <cellStyle name="_VC 6.15.06 update on 06GRC power costs.xls Chart 2_04 07E Wild Horse Wind Expansion (C) (2)_TENASKA REGULATORY ASSET 2 2" xfId="17212"/>
    <cellStyle name="_VC 6.15.06 update on 06GRC power costs.xls Chart 2_04 07E Wild Horse Wind Expansion (C) (2)_TENASKA REGULATORY ASSET 2 2_Sheet3" xfId="17213"/>
    <cellStyle name="_VC 6.15.06 update on 06GRC power costs.xls Chart 2_04 07E Wild Horse Wind Expansion (C) (2)_TENASKA REGULATORY ASSET 2_Sheet3" xfId="17214"/>
    <cellStyle name="_VC 6.15.06 update on 06GRC power costs.xls Chart 2_04 07E Wild Horse Wind Expansion (C) (2)_TENASKA REGULATORY ASSET 3" xfId="17215"/>
    <cellStyle name="_VC 6.15.06 update on 06GRC power costs.xls Chart 2_04 07E Wild Horse Wind Expansion (C) (2)_TENASKA REGULATORY ASSET 3_Sheet3" xfId="17216"/>
    <cellStyle name="_VC 6.15.06 update on 06GRC power costs.xls Chart 2_04 07E Wild Horse Wind Expansion (C) (2)_TENASKA REGULATORY ASSET_Sheet3" xfId="17217"/>
    <cellStyle name="_VC 6.15.06 update on 06GRC power costs.xls Chart 2_16.37E Wild Horse Expansion DeferralRevwrkingfile SF" xfId="17218"/>
    <cellStyle name="_VC 6.15.06 update on 06GRC power costs.xls Chart 2_16.37E Wild Horse Expansion DeferralRevwrkingfile SF 2" xfId="17219"/>
    <cellStyle name="_VC 6.15.06 update on 06GRC power costs.xls Chart 2_16.37E Wild Horse Expansion DeferralRevwrkingfile SF 2 2" xfId="17220"/>
    <cellStyle name="_VC 6.15.06 update on 06GRC power costs.xls Chart 2_16.37E Wild Horse Expansion DeferralRevwrkingfile SF 2 2_Sheet3" xfId="17221"/>
    <cellStyle name="_VC 6.15.06 update on 06GRC power costs.xls Chart 2_16.37E Wild Horse Expansion DeferralRevwrkingfile SF 2_Sheet3" xfId="17222"/>
    <cellStyle name="_VC 6.15.06 update on 06GRC power costs.xls Chart 2_16.37E Wild Horse Expansion DeferralRevwrkingfile SF 3" xfId="17223"/>
    <cellStyle name="_VC 6.15.06 update on 06GRC power costs.xls Chart 2_16.37E Wild Horse Expansion DeferralRevwrkingfile SF 3 2" xfId="17224"/>
    <cellStyle name="_VC 6.15.06 update on 06GRC power costs.xls Chart 2_16.37E Wild Horse Expansion DeferralRevwrkingfile SF 3 2_Sheet3" xfId="17225"/>
    <cellStyle name="_VC 6.15.06 update on 06GRC power costs.xls Chart 2_16.37E Wild Horse Expansion DeferralRevwrkingfile SF 3_Sheet3" xfId="17226"/>
    <cellStyle name="_VC 6.15.06 update on 06GRC power costs.xls Chart 2_16.37E Wild Horse Expansion DeferralRevwrkingfile SF 4" xfId="17227"/>
    <cellStyle name="_VC 6.15.06 update on 06GRC power costs.xls Chart 2_16.37E Wild Horse Expansion DeferralRevwrkingfile SF 4_Sheet3" xfId="17228"/>
    <cellStyle name="_VC 6.15.06 update on 06GRC power costs.xls Chart 2_16.37E Wild Horse Expansion DeferralRevwrkingfile SF_DEM-WP(C) ENERG10C--ctn Mid-C_042010 2010GRC" xfId="17229"/>
    <cellStyle name="_VC 6.15.06 update on 06GRC power costs.xls Chart 2_16.37E Wild Horse Expansion DeferralRevwrkingfile SF_DEM-WP(C) ENERG10C--ctn Mid-C_042010 2010GRC 2" xfId="17230"/>
    <cellStyle name="_VC 6.15.06 update on 06GRC power costs.xls Chart 2_16.37E Wild Horse Expansion DeferralRevwrkingfile SF_DEM-WP(C) ENERG10C--ctn Mid-C_042010 2010GRC 2_Sheet3" xfId="17231"/>
    <cellStyle name="_VC 6.15.06 update on 06GRC power costs.xls Chart 2_16.37E Wild Horse Expansion DeferralRevwrkingfile SF_DEM-WP(C) ENERG10C--ctn Mid-C_042010 2010GRC_Sheet3" xfId="17232"/>
    <cellStyle name="_VC 6.15.06 update on 06GRC power costs.xls Chart 2_16.37E Wild Horse Expansion DeferralRevwrkingfile SF_Sheet3" xfId="17233"/>
    <cellStyle name="_VC 6.15.06 update on 06GRC power costs.xls Chart 2_2009 Compliance Filing PCA Exhibits for GRC" xfId="17234"/>
    <cellStyle name="_VC 6.15.06 update on 06GRC power costs.xls Chart 2_2009 Compliance Filing PCA Exhibits for GRC 2" xfId="17235"/>
    <cellStyle name="_VC 6.15.06 update on 06GRC power costs.xls Chart 2_2009 Compliance Filing PCA Exhibits for GRC 2 2" xfId="17236"/>
    <cellStyle name="_VC 6.15.06 update on 06GRC power costs.xls Chart 2_2009 Compliance Filing PCA Exhibits for GRC 2 2_Sheet3" xfId="17237"/>
    <cellStyle name="_VC 6.15.06 update on 06GRC power costs.xls Chart 2_2009 Compliance Filing PCA Exhibits for GRC 2_Sheet3" xfId="17238"/>
    <cellStyle name="_VC 6.15.06 update on 06GRC power costs.xls Chart 2_2009 Compliance Filing PCA Exhibits for GRC 3" xfId="17239"/>
    <cellStyle name="_VC 6.15.06 update on 06GRC power costs.xls Chart 2_2009 Compliance Filing PCA Exhibits for GRC 3_Sheet3" xfId="17240"/>
    <cellStyle name="_VC 6.15.06 update on 06GRC power costs.xls Chart 2_2009 Compliance Filing PCA Exhibits for GRC_Sheet3" xfId="17241"/>
    <cellStyle name="_VC 6.15.06 update on 06GRC power costs.xls Chart 2_2009 GRC Compl Filing - Exhibit D" xfId="17242"/>
    <cellStyle name="_VC 6.15.06 update on 06GRC power costs.xls Chart 2_2009 GRC Compl Filing - Exhibit D 2" xfId="17243"/>
    <cellStyle name="_VC 6.15.06 update on 06GRC power costs.xls Chart 2_2009 GRC Compl Filing - Exhibit D 2 2" xfId="17244"/>
    <cellStyle name="_VC 6.15.06 update on 06GRC power costs.xls Chart 2_2009 GRC Compl Filing - Exhibit D 2 2_Sheet3" xfId="17245"/>
    <cellStyle name="_VC 6.15.06 update on 06GRC power costs.xls Chart 2_2009 GRC Compl Filing - Exhibit D 2_Sheet3" xfId="17246"/>
    <cellStyle name="_VC 6.15.06 update on 06GRC power costs.xls Chart 2_2009 GRC Compl Filing - Exhibit D 3" xfId="17247"/>
    <cellStyle name="_VC 6.15.06 update on 06GRC power costs.xls Chart 2_2009 GRC Compl Filing - Exhibit D 3 2" xfId="17248"/>
    <cellStyle name="_VC 6.15.06 update on 06GRC power costs.xls Chart 2_2009 GRC Compl Filing - Exhibit D 3 2_Sheet3" xfId="17249"/>
    <cellStyle name="_VC 6.15.06 update on 06GRC power costs.xls Chart 2_2009 GRC Compl Filing - Exhibit D 3_Sheet3" xfId="17250"/>
    <cellStyle name="_VC 6.15.06 update on 06GRC power costs.xls Chart 2_2009 GRC Compl Filing - Exhibit D 4" xfId="17251"/>
    <cellStyle name="_VC 6.15.06 update on 06GRC power costs.xls Chart 2_2009 GRC Compl Filing - Exhibit D 4_Sheet3" xfId="17252"/>
    <cellStyle name="_VC 6.15.06 update on 06GRC power costs.xls Chart 2_2009 GRC Compl Filing - Exhibit D_DEM-WP(C) ENERG10C--ctn Mid-C_042010 2010GRC" xfId="17253"/>
    <cellStyle name="_VC 6.15.06 update on 06GRC power costs.xls Chart 2_2009 GRC Compl Filing - Exhibit D_DEM-WP(C) ENERG10C--ctn Mid-C_042010 2010GRC 2" xfId="17254"/>
    <cellStyle name="_VC 6.15.06 update on 06GRC power costs.xls Chart 2_2009 GRC Compl Filing - Exhibit D_DEM-WP(C) ENERG10C--ctn Mid-C_042010 2010GRC 2_Sheet3" xfId="17255"/>
    <cellStyle name="_VC 6.15.06 update on 06GRC power costs.xls Chart 2_2009 GRC Compl Filing - Exhibit D_DEM-WP(C) ENERG10C--ctn Mid-C_042010 2010GRC_Sheet3" xfId="17256"/>
    <cellStyle name="_VC 6.15.06 update on 06GRC power costs.xls Chart 2_2009 GRC Compl Filing - Exhibit D_Sheet3" xfId="17257"/>
    <cellStyle name="_VC 6.15.06 update on 06GRC power costs.xls Chart 2_3.01 Income Statement" xfId="17258"/>
    <cellStyle name="_VC 6.15.06 update on 06GRC power costs.xls Chart 2_3.01 Income Statement_Sheet3" xfId="17259"/>
    <cellStyle name="_VC 6.15.06 update on 06GRC power costs.xls Chart 2_4 31 Regulatory Assets and Liabilities  7 06- Exhibit D" xfId="17260"/>
    <cellStyle name="_VC 6.15.06 update on 06GRC power costs.xls Chart 2_4 31 Regulatory Assets and Liabilities  7 06- Exhibit D 2" xfId="17261"/>
    <cellStyle name="_VC 6.15.06 update on 06GRC power costs.xls Chart 2_4 31 Regulatory Assets and Liabilities  7 06- Exhibit D 2 2" xfId="17262"/>
    <cellStyle name="_VC 6.15.06 update on 06GRC power costs.xls Chart 2_4 31 Regulatory Assets and Liabilities  7 06- Exhibit D 2 2_Sheet3" xfId="17263"/>
    <cellStyle name="_VC 6.15.06 update on 06GRC power costs.xls Chart 2_4 31 Regulatory Assets and Liabilities  7 06- Exhibit D 2_Sheet3" xfId="17264"/>
    <cellStyle name="_VC 6.15.06 update on 06GRC power costs.xls Chart 2_4 31 Regulatory Assets and Liabilities  7 06- Exhibit D 3" xfId="17265"/>
    <cellStyle name="_VC 6.15.06 update on 06GRC power costs.xls Chart 2_4 31 Regulatory Assets and Liabilities  7 06- Exhibit D 3 2" xfId="17266"/>
    <cellStyle name="_VC 6.15.06 update on 06GRC power costs.xls Chart 2_4 31 Regulatory Assets and Liabilities  7 06- Exhibit D 3 2_Sheet3" xfId="17267"/>
    <cellStyle name="_VC 6.15.06 update on 06GRC power costs.xls Chart 2_4 31 Regulatory Assets and Liabilities  7 06- Exhibit D 3_Sheet3" xfId="17268"/>
    <cellStyle name="_VC 6.15.06 update on 06GRC power costs.xls Chart 2_4 31 Regulatory Assets and Liabilities  7 06- Exhibit D 4" xfId="17269"/>
    <cellStyle name="_VC 6.15.06 update on 06GRC power costs.xls Chart 2_4 31 Regulatory Assets and Liabilities  7 06- Exhibit D 4_Sheet3" xfId="17270"/>
    <cellStyle name="_VC 6.15.06 update on 06GRC power costs.xls Chart 2_4 31 Regulatory Assets and Liabilities  7 06- Exhibit D_DEM-WP(C) ENERG10C--ctn Mid-C_042010 2010GRC" xfId="17271"/>
    <cellStyle name="_VC 6.15.06 update on 06GRC power costs.xls Chart 2_4 31 Regulatory Assets and Liabilities  7 06- Exhibit D_DEM-WP(C) ENERG10C--ctn Mid-C_042010 2010GRC 2" xfId="17272"/>
    <cellStyle name="_VC 6.15.06 update on 06GRC power costs.xls Chart 2_4 31 Regulatory Assets and Liabilities  7 06- Exhibit D_DEM-WP(C) ENERG10C--ctn Mid-C_042010 2010GRC 2_Sheet3" xfId="17273"/>
    <cellStyle name="_VC 6.15.06 update on 06GRC power costs.xls Chart 2_4 31 Regulatory Assets and Liabilities  7 06- Exhibit D_DEM-WP(C) ENERG10C--ctn Mid-C_042010 2010GRC_Sheet3" xfId="17274"/>
    <cellStyle name="_VC 6.15.06 update on 06GRC power costs.xls Chart 2_4 31 Regulatory Assets and Liabilities  7 06- Exhibit D_NIM Summary" xfId="17275"/>
    <cellStyle name="_VC 6.15.06 update on 06GRC power costs.xls Chart 2_4 31 Regulatory Assets and Liabilities  7 06- Exhibit D_NIM Summary 2" xfId="17276"/>
    <cellStyle name="_VC 6.15.06 update on 06GRC power costs.xls Chart 2_4 31 Regulatory Assets and Liabilities  7 06- Exhibit D_NIM Summary 2 2" xfId="17277"/>
    <cellStyle name="_VC 6.15.06 update on 06GRC power costs.xls Chart 2_4 31 Regulatory Assets and Liabilities  7 06- Exhibit D_NIM Summary 2 2_Sheet3" xfId="17278"/>
    <cellStyle name="_VC 6.15.06 update on 06GRC power costs.xls Chart 2_4 31 Regulatory Assets and Liabilities  7 06- Exhibit D_NIM Summary 2_Sheet3" xfId="17279"/>
    <cellStyle name="_VC 6.15.06 update on 06GRC power costs.xls Chart 2_4 31 Regulatory Assets and Liabilities  7 06- Exhibit D_NIM Summary 3" xfId="17280"/>
    <cellStyle name="_VC 6.15.06 update on 06GRC power costs.xls Chart 2_4 31 Regulatory Assets and Liabilities  7 06- Exhibit D_NIM Summary 3 2" xfId="17281"/>
    <cellStyle name="_VC 6.15.06 update on 06GRC power costs.xls Chart 2_4 31 Regulatory Assets and Liabilities  7 06- Exhibit D_NIM Summary 3 2_Sheet3" xfId="17282"/>
    <cellStyle name="_VC 6.15.06 update on 06GRC power costs.xls Chart 2_4 31 Regulatory Assets and Liabilities  7 06- Exhibit D_NIM Summary 3_Sheet3" xfId="17283"/>
    <cellStyle name="_VC 6.15.06 update on 06GRC power costs.xls Chart 2_4 31 Regulatory Assets and Liabilities  7 06- Exhibit D_NIM Summary 4" xfId="17284"/>
    <cellStyle name="_VC 6.15.06 update on 06GRC power costs.xls Chart 2_4 31 Regulatory Assets and Liabilities  7 06- Exhibit D_NIM Summary 4_Sheet3" xfId="17285"/>
    <cellStyle name="_VC 6.15.06 update on 06GRC power costs.xls Chart 2_4 31 Regulatory Assets and Liabilities  7 06- Exhibit D_NIM Summary_DEM-WP(C) ENERG10C--ctn Mid-C_042010 2010GRC" xfId="17286"/>
    <cellStyle name="_VC 6.15.06 update on 06GRC power costs.xls Chart 2_4 31 Regulatory Assets and Liabilities  7 06- Exhibit D_NIM Summary_DEM-WP(C) ENERG10C--ctn Mid-C_042010 2010GRC 2" xfId="17287"/>
    <cellStyle name="_VC 6.15.06 update on 06GRC power costs.xls Chart 2_4 31 Regulatory Assets and Liabilities  7 06- Exhibit D_NIM Summary_DEM-WP(C) ENERG10C--ctn Mid-C_042010 2010GRC 2_Sheet3" xfId="17288"/>
    <cellStyle name="_VC 6.15.06 update on 06GRC power costs.xls Chart 2_4 31 Regulatory Assets and Liabilities  7 06- Exhibit D_NIM Summary_DEM-WP(C) ENERG10C--ctn Mid-C_042010 2010GRC_Sheet3" xfId="17289"/>
    <cellStyle name="_VC 6.15.06 update on 06GRC power costs.xls Chart 2_4 31 Regulatory Assets and Liabilities  7 06- Exhibit D_NIM Summary_Sheet3" xfId="17290"/>
    <cellStyle name="_VC 6.15.06 update on 06GRC power costs.xls Chart 2_4 31 Regulatory Assets and Liabilities  7 06- Exhibit D_Sheet3" xfId="17291"/>
    <cellStyle name="_VC 6.15.06 update on 06GRC power costs.xls Chart 2_4 31E Reg Asset  Liab and EXH D" xfId="17292"/>
    <cellStyle name="_VC 6.15.06 update on 06GRC power costs.xls Chart 2_4 31E Reg Asset  Liab and EXH D _ Aug 10 Filing (2)" xfId="17293"/>
    <cellStyle name="_VC 6.15.06 update on 06GRC power costs.xls Chart 2_4 31E Reg Asset  Liab and EXH D _ Aug 10 Filing (2) 2" xfId="17294"/>
    <cellStyle name="_VC 6.15.06 update on 06GRC power costs.xls Chart 2_4 31E Reg Asset  Liab and EXH D _ Aug 10 Filing (2) 2_Sheet3" xfId="17295"/>
    <cellStyle name="_VC 6.15.06 update on 06GRC power costs.xls Chart 2_4 31E Reg Asset  Liab and EXH D _ Aug 10 Filing (2)_Sheet3" xfId="17296"/>
    <cellStyle name="_VC 6.15.06 update on 06GRC power costs.xls Chart 2_4 31E Reg Asset  Liab and EXH D 2" xfId="17297"/>
    <cellStyle name="_VC 6.15.06 update on 06GRC power costs.xls Chart 2_4 31E Reg Asset  Liab and EXH D 2_Sheet3" xfId="17298"/>
    <cellStyle name="_VC 6.15.06 update on 06GRC power costs.xls Chart 2_4 31E Reg Asset  Liab and EXH D 3" xfId="17299"/>
    <cellStyle name="_VC 6.15.06 update on 06GRC power costs.xls Chart 2_4 31E Reg Asset  Liab and EXH D 3_Sheet3" xfId="17300"/>
    <cellStyle name="_VC 6.15.06 update on 06GRC power costs.xls Chart 2_4 31E Reg Asset  Liab and EXH D_Sheet3" xfId="17301"/>
    <cellStyle name="_VC 6.15.06 update on 06GRC power costs.xls Chart 2_4 32 Regulatory Assets and Liabilities  7 06- Exhibit D" xfId="17302"/>
    <cellStyle name="_VC 6.15.06 update on 06GRC power costs.xls Chart 2_4 32 Regulatory Assets and Liabilities  7 06- Exhibit D 2" xfId="17303"/>
    <cellStyle name="_VC 6.15.06 update on 06GRC power costs.xls Chart 2_4 32 Regulatory Assets and Liabilities  7 06- Exhibit D 2 2" xfId="17304"/>
    <cellStyle name="_VC 6.15.06 update on 06GRC power costs.xls Chart 2_4 32 Regulatory Assets and Liabilities  7 06- Exhibit D 2 2_Sheet3" xfId="17305"/>
    <cellStyle name="_VC 6.15.06 update on 06GRC power costs.xls Chart 2_4 32 Regulatory Assets and Liabilities  7 06- Exhibit D 2_Sheet3" xfId="17306"/>
    <cellStyle name="_VC 6.15.06 update on 06GRC power costs.xls Chart 2_4 32 Regulatory Assets and Liabilities  7 06- Exhibit D 3" xfId="17307"/>
    <cellStyle name="_VC 6.15.06 update on 06GRC power costs.xls Chart 2_4 32 Regulatory Assets and Liabilities  7 06- Exhibit D 3 2" xfId="17308"/>
    <cellStyle name="_VC 6.15.06 update on 06GRC power costs.xls Chart 2_4 32 Regulatory Assets and Liabilities  7 06- Exhibit D 3 2_Sheet3" xfId="17309"/>
    <cellStyle name="_VC 6.15.06 update on 06GRC power costs.xls Chart 2_4 32 Regulatory Assets and Liabilities  7 06- Exhibit D 3_Sheet3" xfId="17310"/>
    <cellStyle name="_VC 6.15.06 update on 06GRC power costs.xls Chart 2_4 32 Regulatory Assets and Liabilities  7 06- Exhibit D 4" xfId="17311"/>
    <cellStyle name="_VC 6.15.06 update on 06GRC power costs.xls Chart 2_4 32 Regulatory Assets and Liabilities  7 06- Exhibit D 4_Sheet3" xfId="17312"/>
    <cellStyle name="_VC 6.15.06 update on 06GRC power costs.xls Chart 2_4 32 Regulatory Assets and Liabilities  7 06- Exhibit D_DEM-WP(C) ENERG10C--ctn Mid-C_042010 2010GRC" xfId="17313"/>
    <cellStyle name="_VC 6.15.06 update on 06GRC power costs.xls Chart 2_4 32 Regulatory Assets and Liabilities  7 06- Exhibit D_DEM-WP(C) ENERG10C--ctn Mid-C_042010 2010GRC 2" xfId="17314"/>
    <cellStyle name="_VC 6.15.06 update on 06GRC power costs.xls Chart 2_4 32 Regulatory Assets and Liabilities  7 06- Exhibit D_DEM-WP(C) ENERG10C--ctn Mid-C_042010 2010GRC 2_Sheet3" xfId="17315"/>
    <cellStyle name="_VC 6.15.06 update on 06GRC power costs.xls Chart 2_4 32 Regulatory Assets and Liabilities  7 06- Exhibit D_DEM-WP(C) ENERG10C--ctn Mid-C_042010 2010GRC_Sheet3" xfId="17316"/>
    <cellStyle name="_VC 6.15.06 update on 06GRC power costs.xls Chart 2_4 32 Regulatory Assets and Liabilities  7 06- Exhibit D_NIM Summary" xfId="17317"/>
    <cellStyle name="_VC 6.15.06 update on 06GRC power costs.xls Chart 2_4 32 Regulatory Assets and Liabilities  7 06- Exhibit D_NIM Summary 2" xfId="17318"/>
    <cellStyle name="_VC 6.15.06 update on 06GRC power costs.xls Chart 2_4 32 Regulatory Assets and Liabilities  7 06- Exhibit D_NIM Summary 2 2" xfId="17319"/>
    <cellStyle name="_VC 6.15.06 update on 06GRC power costs.xls Chart 2_4 32 Regulatory Assets and Liabilities  7 06- Exhibit D_NIM Summary 2 2_Sheet3" xfId="17320"/>
    <cellStyle name="_VC 6.15.06 update on 06GRC power costs.xls Chart 2_4 32 Regulatory Assets and Liabilities  7 06- Exhibit D_NIM Summary 2_Sheet3" xfId="17321"/>
    <cellStyle name="_VC 6.15.06 update on 06GRC power costs.xls Chart 2_4 32 Regulatory Assets and Liabilities  7 06- Exhibit D_NIM Summary 3" xfId="17322"/>
    <cellStyle name="_VC 6.15.06 update on 06GRC power costs.xls Chart 2_4 32 Regulatory Assets and Liabilities  7 06- Exhibit D_NIM Summary 3 2" xfId="17323"/>
    <cellStyle name="_VC 6.15.06 update on 06GRC power costs.xls Chart 2_4 32 Regulatory Assets and Liabilities  7 06- Exhibit D_NIM Summary 3 2_Sheet3" xfId="17324"/>
    <cellStyle name="_VC 6.15.06 update on 06GRC power costs.xls Chart 2_4 32 Regulatory Assets and Liabilities  7 06- Exhibit D_NIM Summary 3_Sheet3" xfId="17325"/>
    <cellStyle name="_VC 6.15.06 update on 06GRC power costs.xls Chart 2_4 32 Regulatory Assets and Liabilities  7 06- Exhibit D_NIM Summary 4" xfId="17326"/>
    <cellStyle name="_VC 6.15.06 update on 06GRC power costs.xls Chart 2_4 32 Regulatory Assets and Liabilities  7 06- Exhibit D_NIM Summary 4_Sheet3" xfId="17327"/>
    <cellStyle name="_VC 6.15.06 update on 06GRC power costs.xls Chart 2_4 32 Regulatory Assets and Liabilities  7 06- Exhibit D_NIM Summary_DEM-WP(C) ENERG10C--ctn Mid-C_042010 2010GRC" xfId="17328"/>
    <cellStyle name="_VC 6.15.06 update on 06GRC power costs.xls Chart 2_4 32 Regulatory Assets and Liabilities  7 06- Exhibit D_NIM Summary_DEM-WP(C) ENERG10C--ctn Mid-C_042010 2010GRC 2" xfId="17329"/>
    <cellStyle name="_VC 6.15.06 update on 06GRC power costs.xls Chart 2_4 32 Regulatory Assets and Liabilities  7 06- Exhibit D_NIM Summary_DEM-WP(C) ENERG10C--ctn Mid-C_042010 2010GRC 2_Sheet3" xfId="17330"/>
    <cellStyle name="_VC 6.15.06 update on 06GRC power costs.xls Chart 2_4 32 Regulatory Assets and Liabilities  7 06- Exhibit D_NIM Summary_DEM-WP(C) ENERG10C--ctn Mid-C_042010 2010GRC_Sheet3" xfId="17331"/>
    <cellStyle name="_VC 6.15.06 update on 06GRC power costs.xls Chart 2_4 32 Regulatory Assets and Liabilities  7 06- Exhibit D_NIM Summary_Sheet3" xfId="17332"/>
    <cellStyle name="_VC 6.15.06 update on 06GRC power costs.xls Chart 2_4 32 Regulatory Assets and Liabilities  7 06- Exhibit D_Sheet3" xfId="17333"/>
    <cellStyle name="_VC 6.15.06 update on 06GRC power costs.xls Chart 2_AURORA Total New" xfId="17334"/>
    <cellStyle name="_VC 6.15.06 update on 06GRC power costs.xls Chart 2_AURORA Total New 2" xfId="17335"/>
    <cellStyle name="_VC 6.15.06 update on 06GRC power costs.xls Chart 2_AURORA Total New 2 2" xfId="17336"/>
    <cellStyle name="_VC 6.15.06 update on 06GRC power costs.xls Chart 2_AURORA Total New 2 2_Sheet3" xfId="17337"/>
    <cellStyle name="_VC 6.15.06 update on 06GRC power costs.xls Chart 2_AURORA Total New 2_Sheet3" xfId="17338"/>
    <cellStyle name="_VC 6.15.06 update on 06GRC power costs.xls Chart 2_AURORA Total New 3" xfId="17339"/>
    <cellStyle name="_VC 6.15.06 update on 06GRC power costs.xls Chart 2_AURORA Total New 3_Sheet3" xfId="17340"/>
    <cellStyle name="_VC 6.15.06 update on 06GRC power costs.xls Chart 2_AURORA Total New_Sheet3" xfId="17341"/>
    <cellStyle name="_VC 6.15.06 update on 06GRC power costs.xls Chart 2_Book2" xfId="17342"/>
    <cellStyle name="_VC 6.15.06 update on 06GRC power costs.xls Chart 2_Book2 2" xfId="17343"/>
    <cellStyle name="_VC 6.15.06 update on 06GRC power costs.xls Chart 2_Book2 2 2" xfId="17344"/>
    <cellStyle name="_VC 6.15.06 update on 06GRC power costs.xls Chart 2_Book2 2 2_Sheet3" xfId="17345"/>
    <cellStyle name="_VC 6.15.06 update on 06GRC power costs.xls Chart 2_Book2 2_Sheet3" xfId="17346"/>
    <cellStyle name="_VC 6.15.06 update on 06GRC power costs.xls Chart 2_Book2 3" xfId="17347"/>
    <cellStyle name="_VC 6.15.06 update on 06GRC power costs.xls Chart 2_Book2 3 2" xfId="17348"/>
    <cellStyle name="_VC 6.15.06 update on 06GRC power costs.xls Chart 2_Book2 3 2_Sheet3" xfId="17349"/>
    <cellStyle name="_VC 6.15.06 update on 06GRC power costs.xls Chart 2_Book2 3_Sheet3" xfId="17350"/>
    <cellStyle name="_VC 6.15.06 update on 06GRC power costs.xls Chart 2_Book2 4" xfId="17351"/>
    <cellStyle name="_VC 6.15.06 update on 06GRC power costs.xls Chart 2_Book2 4_Sheet3" xfId="17352"/>
    <cellStyle name="_VC 6.15.06 update on 06GRC power costs.xls Chart 2_Book2_Adj Bench DR 3 for Initial Briefs (Electric)" xfId="17353"/>
    <cellStyle name="_VC 6.15.06 update on 06GRC power costs.xls Chart 2_Book2_Adj Bench DR 3 for Initial Briefs (Electric) 2" xfId="17354"/>
    <cellStyle name="_VC 6.15.06 update on 06GRC power costs.xls Chart 2_Book2_Adj Bench DR 3 for Initial Briefs (Electric) 2 2" xfId="17355"/>
    <cellStyle name="_VC 6.15.06 update on 06GRC power costs.xls Chart 2_Book2_Adj Bench DR 3 for Initial Briefs (Electric) 2 2_Sheet3" xfId="17356"/>
    <cellStyle name="_VC 6.15.06 update on 06GRC power costs.xls Chart 2_Book2_Adj Bench DR 3 for Initial Briefs (Electric) 2_Sheet3" xfId="17357"/>
    <cellStyle name="_VC 6.15.06 update on 06GRC power costs.xls Chart 2_Book2_Adj Bench DR 3 for Initial Briefs (Electric) 3" xfId="17358"/>
    <cellStyle name="_VC 6.15.06 update on 06GRC power costs.xls Chart 2_Book2_Adj Bench DR 3 for Initial Briefs (Electric) 3 2" xfId="17359"/>
    <cellStyle name="_VC 6.15.06 update on 06GRC power costs.xls Chart 2_Book2_Adj Bench DR 3 for Initial Briefs (Electric) 3 2_Sheet3" xfId="17360"/>
    <cellStyle name="_VC 6.15.06 update on 06GRC power costs.xls Chart 2_Book2_Adj Bench DR 3 for Initial Briefs (Electric) 3_Sheet3" xfId="17361"/>
    <cellStyle name="_VC 6.15.06 update on 06GRC power costs.xls Chart 2_Book2_Adj Bench DR 3 for Initial Briefs (Electric) 4" xfId="17362"/>
    <cellStyle name="_VC 6.15.06 update on 06GRC power costs.xls Chart 2_Book2_Adj Bench DR 3 for Initial Briefs (Electric) 4_Sheet3" xfId="17363"/>
    <cellStyle name="_VC 6.15.06 update on 06GRC power costs.xls Chart 2_Book2_Adj Bench DR 3 for Initial Briefs (Electric)_DEM-WP(C) ENERG10C--ctn Mid-C_042010 2010GRC" xfId="17364"/>
    <cellStyle name="_VC 6.15.06 update on 06GRC power costs.xls Chart 2_Book2_Adj Bench DR 3 for Initial Briefs (Electric)_DEM-WP(C) ENERG10C--ctn Mid-C_042010 2010GRC 2" xfId="17365"/>
    <cellStyle name="_VC 6.15.06 update on 06GRC power costs.xls Chart 2_Book2_Adj Bench DR 3 for Initial Briefs (Electric)_DEM-WP(C) ENERG10C--ctn Mid-C_042010 2010GRC 2_Sheet3" xfId="17366"/>
    <cellStyle name="_VC 6.15.06 update on 06GRC power costs.xls Chart 2_Book2_Adj Bench DR 3 for Initial Briefs (Electric)_DEM-WP(C) ENERG10C--ctn Mid-C_042010 2010GRC_Sheet3" xfId="17367"/>
    <cellStyle name="_VC 6.15.06 update on 06GRC power costs.xls Chart 2_Book2_Adj Bench DR 3 for Initial Briefs (Electric)_Sheet3" xfId="17368"/>
    <cellStyle name="_VC 6.15.06 update on 06GRC power costs.xls Chart 2_Book2_DEM-WP(C) ENERG10C--ctn Mid-C_042010 2010GRC" xfId="17369"/>
    <cellStyle name="_VC 6.15.06 update on 06GRC power costs.xls Chart 2_Book2_DEM-WP(C) ENERG10C--ctn Mid-C_042010 2010GRC 2" xfId="17370"/>
    <cellStyle name="_VC 6.15.06 update on 06GRC power costs.xls Chart 2_Book2_DEM-WP(C) ENERG10C--ctn Mid-C_042010 2010GRC 2_Sheet3" xfId="17371"/>
    <cellStyle name="_VC 6.15.06 update on 06GRC power costs.xls Chart 2_Book2_DEM-WP(C) ENERG10C--ctn Mid-C_042010 2010GRC_Sheet3" xfId="17372"/>
    <cellStyle name="_VC 6.15.06 update on 06GRC power costs.xls Chart 2_Book2_Electric Rev Req Model (2009 GRC) Rebuttal" xfId="17373"/>
    <cellStyle name="_VC 6.15.06 update on 06GRC power costs.xls Chart 2_Book2_Electric Rev Req Model (2009 GRC) Rebuttal 2" xfId="17374"/>
    <cellStyle name="_VC 6.15.06 update on 06GRC power costs.xls Chart 2_Book2_Electric Rev Req Model (2009 GRC) Rebuttal 2 2" xfId="17375"/>
    <cellStyle name="_VC 6.15.06 update on 06GRC power costs.xls Chart 2_Book2_Electric Rev Req Model (2009 GRC) Rebuttal 2 2_Sheet3" xfId="17376"/>
    <cellStyle name="_VC 6.15.06 update on 06GRC power costs.xls Chart 2_Book2_Electric Rev Req Model (2009 GRC) Rebuttal 2_Sheet3" xfId="17377"/>
    <cellStyle name="_VC 6.15.06 update on 06GRC power costs.xls Chart 2_Book2_Electric Rev Req Model (2009 GRC) Rebuttal 3" xfId="17378"/>
    <cellStyle name="_VC 6.15.06 update on 06GRC power costs.xls Chart 2_Book2_Electric Rev Req Model (2009 GRC) Rebuttal 3_Sheet3" xfId="17379"/>
    <cellStyle name="_VC 6.15.06 update on 06GRC power costs.xls Chart 2_Book2_Electric Rev Req Model (2009 GRC) Rebuttal REmoval of New  WH Solar AdjustMI" xfId="17380"/>
    <cellStyle name="_VC 6.15.06 update on 06GRC power costs.xls Chart 2_Book2_Electric Rev Req Model (2009 GRC) Rebuttal REmoval of New  WH Solar AdjustMI 2" xfId="17381"/>
    <cellStyle name="_VC 6.15.06 update on 06GRC power costs.xls Chart 2_Book2_Electric Rev Req Model (2009 GRC) Rebuttal REmoval of New  WH Solar AdjustMI 2 2" xfId="17382"/>
    <cellStyle name="_VC 6.15.06 update on 06GRC power costs.xls Chart 2_Book2_Electric Rev Req Model (2009 GRC) Rebuttal REmoval of New  WH Solar AdjustMI 2 2_Sheet3" xfId="17383"/>
    <cellStyle name="_VC 6.15.06 update on 06GRC power costs.xls Chart 2_Book2_Electric Rev Req Model (2009 GRC) Rebuttal REmoval of New  WH Solar AdjustMI 2_Sheet3" xfId="17384"/>
    <cellStyle name="_VC 6.15.06 update on 06GRC power costs.xls Chart 2_Book2_Electric Rev Req Model (2009 GRC) Rebuttal REmoval of New  WH Solar AdjustMI 3" xfId="17385"/>
    <cellStyle name="_VC 6.15.06 update on 06GRC power costs.xls Chart 2_Book2_Electric Rev Req Model (2009 GRC) Rebuttal REmoval of New  WH Solar AdjustMI 3 2" xfId="17386"/>
    <cellStyle name="_VC 6.15.06 update on 06GRC power costs.xls Chart 2_Book2_Electric Rev Req Model (2009 GRC) Rebuttal REmoval of New  WH Solar AdjustMI 3 2_Sheet3" xfId="17387"/>
    <cellStyle name="_VC 6.15.06 update on 06GRC power costs.xls Chart 2_Book2_Electric Rev Req Model (2009 GRC) Rebuttal REmoval of New  WH Solar AdjustMI 3_Sheet3" xfId="17388"/>
    <cellStyle name="_VC 6.15.06 update on 06GRC power costs.xls Chart 2_Book2_Electric Rev Req Model (2009 GRC) Rebuttal REmoval of New  WH Solar AdjustMI 4" xfId="17389"/>
    <cellStyle name="_VC 6.15.06 update on 06GRC power costs.xls Chart 2_Book2_Electric Rev Req Model (2009 GRC) Rebuttal REmoval of New  WH Solar AdjustMI 4_Sheet3" xfId="17390"/>
    <cellStyle name="_VC 6.15.06 update on 06GRC power costs.xls Chart 2_Book2_Electric Rev Req Model (2009 GRC) Rebuttal REmoval of New  WH Solar AdjustMI_DEM-WP(C) ENERG10C--ctn Mid-C_042010 2010GRC" xfId="17391"/>
    <cellStyle name="_VC 6.15.06 update on 06GRC power costs.xls Chart 2_Book2_Electric Rev Req Model (2009 GRC) Rebuttal REmoval of New  WH Solar AdjustMI_DEM-WP(C) ENERG10C--ctn Mid-C_042010 2010GRC 2" xfId="17392"/>
    <cellStyle name="_VC 6.15.06 update on 06GRC power costs.xls Chart 2_Book2_Electric Rev Req Model (2009 GRC) Rebuttal REmoval of New  WH Solar AdjustMI_DEM-WP(C) ENERG10C--ctn Mid-C_042010 2010GRC 2_Sheet3" xfId="17393"/>
    <cellStyle name="_VC 6.15.06 update on 06GRC power costs.xls Chart 2_Book2_Electric Rev Req Model (2009 GRC) Rebuttal REmoval of New  WH Solar AdjustMI_DEM-WP(C) ENERG10C--ctn Mid-C_042010 2010GRC_Sheet3" xfId="17394"/>
    <cellStyle name="_VC 6.15.06 update on 06GRC power costs.xls Chart 2_Book2_Electric Rev Req Model (2009 GRC) Rebuttal REmoval of New  WH Solar AdjustMI_Sheet3" xfId="17395"/>
    <cellStyle name="_VC 6.15.06 update on 06GRC power costs.xls Chart 2_Book2_Electric Rev Req Model (2009 GRC) Rebuttal_Sheet3" xfId="17396"/>
    <cellStyle name="_VC 6.15.06 update on 06GRC power costs.xls Chart 2_Book2_Electric Rev Req Model (2009 GRC) Revised 01-18-2010" xfId="17397"/>
    <cellStyle name="_VC 6.15.06 update on 06GRC power costs.xls Chart 2_Book2_Electric Rev Req Model (2009 GRC) Revised 01-18-2010 2" xfId="17398"/>
    <cellStyle name="_VC 6.15.06 update on 06GRC power costs.xls Chart 2_Book2_Electric Rev Req Model (2009 GRC) Revised 01-18-2010 2 2" xfId="17399"/>
    <cellStyle name="_VC 6.15.06 update on 06GRC power costs.xls Chart 2_Book2_Electric Rev Req Model (2009 GRC) Revised 01-18-2010 2 2_Sheet3" xfId="17400"/>
    <cellStyle name="_VC 6.15.06 update on 06GRC power costs.xls Chart 2_Book2_Electric Rev Req Model (2009 GRC) Revised 01-18-2010 2_Sheet3" xfId="17401"/>
    <cellStyle name="_VC 6.15.06 update on 06GRC power costs.xls Chart 2_Book2_Electric Rev Req Model (2009 GRC) Revised 01-18-2010 3" xfId="17402"/>
    <cellStyle name="_VC 6.15.06 update on 06GRC power costs.xls Chart 2_Book2_Electric Rev Req Model (2009 GRC) Revised 01-18-2010 3 2" xfId="17403"/>
    <cellStyle name="_VC 6.15.06 update on 06GRC power costs.xls Chart 2_Book2_Electric Rev Req Model (2009 GRC) Revised 01-18-2010 3 2_Sheet3" xfId="17404"/>
    <cellStyle name="_VC 6.15.06 update on 06GRC power costs.xls Chart 2_Book2_Electric Rev Req Model (2009 GRC) Revised 01-18-2010 3_Sheet3" xfId="17405"/>
    <cellStyle name="_VC 6.15.06 update on 06GRC power costs.xls Chart 2_Book2_Electric Rev Req Model (2009 GRC) Revised 01-18-2010 4" xfId="17406"/>
    <cellStyle name="_VC 6.15.06 update on 06GRC power costs.xls Chart 2_Book2_Electric Rev Req Model (2009 GRC) Revised 01-18-2010 4_Sheet3" xfId="17407"/>
    <cellStyle name="_VC 6.15.06 update on 06GRC power costs.xls Chart 2_Book2_Electric Rev Req Model (2009 GRC) Revised 01-18-2010_DEM-WP(C) ENERG10C--ctn Mid-C_042010 2010GRC" xfId="17408"/>
    <cellStyle name="_VC 6.15.06 update on 06GRC power costs.xls Chart 2_Book2_Electric Rev Req Model (2009 GRC) Revised 01-18-2010_DEM-WP(C) ENERG10C--ctn Mid-C_042010 2010GRC 2" xfId="17409"/>
    <cellStyle name="_VC 6.15.06 update on 06GRC power costs.xls Chart 2_Book2_Electric Rev Req Model (2009 GRC) Revised 01-18-2010_DEM-WP(C) ENERG10C--ctn Mid-C_042010 2010GRC 2_Sheet3" xfId="17410"/>
    <cellStyle name="_VC 6.15.06 update on 06GRC power costs.xls Chart 2_Book2_Electric Rev Req Model (2009 GRC) Revised 01-18-2010_DEM-WP(C) ENERG10C--ctn Mid-C_042010 2010GRC_Sheet3" xfId="17411"/>
    <cellStyle name="_VC 6.15.06 update on 06GRC power costs.xls Chart 2_Book2_Electric Rev Req Model (2009 GRC) Revised 01-18-2010_Sheet3" xfId="17412"/>
    <cellStyle name="_VC 6.15.06 update on 06GRC power costs.xls Chart 2_Book2_Final Order Electric EXHIBIT A-1" xfId="17413"/>
    <cellStyle name="_VC 6.15.06 update on 06GRC power costs.xls Chart 2_Book2_Final Order Electric EXHIBIT A-1 2" xfId="17414"/>
    <cellStyle name="_VC 6.15.06 update on 06GRC power costs.xls Chart 2_Book2_Final Order Electric EXHIBIT A-1 2 2" xfId="17415"/>
    <cellStyle name="_VC 6.15.06 update on 06GRC power costs.xls Chart 2_Book2_Final Order Electric EXHIBIT A-1 2 2_Sheet3" xfId="17416"/>
    <cellStyle name="_VC 6.15.06 update on 06GRC power costs.xls Chart 2_Book2_Final Order Electric EXHIBIT A-1 2_Sheet3" xfId="17417"/>
    <cellStyle name="_VC 6.15.06 update on 06GRC power costs.xls Chart 2_Book2_Final Order Electric EXHIBIT A-1 3" xfId="17418"/>
    <cellStyle name="_VC 6.15.06 update on 06GRC power costs.xls Chart 2_Book2_Final Order Electric EXHIBIT A-1 3_Sheet3" xfId="17419"/>
    <cellStyle name="_VC 6.15.06 update on 06GRC power costs.xls Chart 2_Book2_Final Order Electric EXHIBIT A-1_Sheet3" xfId="17420"/>
    <cellStyle name="_VC 6.15.06 update on 06GRC power costs.xls Chart 2_Book2_Sheet3" xfId="17421"/>
    <cellStyle name="_VC 6.15.06 update on 06GRC power costs.xls Chart 2_Book4" xfId="17422"/>
    <cellStyle name="_VC 6.15.06 update on 06GRC power costs.xls Chart 2_Book4 2" xfId="17423"/>
    <cellStyle name="_VC 6.15.06 update on 06GRC power costs.xls Chart 2_Book4 2 2" xfId="17424"/>
    <cellStyle name="_VC 6.15.06 update on 06GRC power costs.xls Chart 2_Book4 2 2_Sheet3" xfId="17425"/>
    <cellStyle name="_VC 6.15.06 update on 06GRC power costs.xls Chart 2_Book4 2_Sheet3" xfId="17426"/>
    <cellStyle name="_VC 6.15.06 update on 06GRC power costs.xls Chart 2_Book4 3" xfId="17427"/>
    <cellStyle name="_VC 6.15.06 update on 06GRC power costs.xls Chart 2_Book4 3 2" xfId="17428"/>
    <cellStyle name="_VC 6.15.06 update on 06GRC power costs.xls Chart 2_Book4 3 2_Sheet3" xfId="17429"/>
    <cellStyle name="_VC 6.15.06 update on 06GRC power costs.xls Chart 2_Book4 3_Sheet3" xfId="17430"/>
    <cellStyle name="_VC 6.15.06 update on 06GRC power costs.xls Chart 2_Book4 4" xfId="17431"/>
    <cellStyle name="_VC 6.15.06 update on 06GRC power costs.xls Chart 2_Book4 4_Sheet3" xfId="17432"/>
    <cellStyle name="_VC 6.15.06 update on 06GRC power costs.xls Chart 2_Book4_DEM-WP(C) ENERG10C--ctn Mid-C_042010 2010GRC" xfId="17433"/>
    <cellStyle name="_VC 6.15.06 update on 06GRC power costs.xls Chart 2_Book4_DEM-WP(C) ENERG10C--ctn Mid-C_042010 2010GRC 2" xfId="17434"/>
    <cellStyle name="_VC 6.15.06 update on 06GRC power costs.xls Chart 2_Book4_DEM-WP(C) ENERG10C--ctn Mid-C_042010 2010GRC 2_Sheet3" xfId="17435"/>
    <cellStyle name="_VC 6.15.06 update on 06GRC power costs.xls Chart 2_Book4_DEM-WP(C) ENERG10C--ctn Mid-C_042010 2010GRC_Sheet3" xfId="17436"/>
    <cellStyle name="_VC 6.15.06 update on 06GRC power costs.xls Chart 2_Book4_Sheet3" xfId="17437"/>
    <cellStyle name="_VC 6.15.06 update on 06GRC power costs.xls Chart 2_Book9" xfId="17438"/>
    <cellStyle name="_VC 6.15.06 update on 06GRC power costs.xls Chart 2_Book9 2" xfId="17439"/>
    <cellStyle name="_VC 6.15.06 update on 06GRC power costs.xls Chart 2_Book9 2 2" xfId="17440"/>
    <cellStyle name="_VC 6.15.06 update on 06GRC power costs.xls Chart 2_Book9 2 2_Sheet3" xfId="17441"/>
    <cellStyle name="_VC 6.15.06 update on 06GRC power costs.xls Chart 2_Book9 2_Sheet3" xfId="17442"/>
    <cellStyle name="_VC 6.15.06 update on 06GRC power costs.xls Chart 2_Book9 3" xfId="17443"/>
    <cellStyle name="_VC 6.15.06 update on 06GRC power costs.xls Chart 2_Book9 3 2" xfId="17444"/>
    <cellStyle name="_VC 6.15.06 update on 06GRC power costs.xls Chart 2_Book9 3 2_Sheet3" xfId="17445"/>
    <cellStyle name="_VC 6.15.06 update on 06GRC power costs.xls Chart 2_Book9 3_Sheet3" xfId="17446"/>
    <cellStyle name="_VC 6.15.06 update on 06GRC power costs.xls Chart 2_Book9 4" xfId="17447"/>
    <cellStyle name="_VC 6.15.06 update on 06GRC power costs.xls Chart 2_Book9 4_Sheet3" xfId="17448"/>
    <cellStyle name="_VC 6.15.06 update on 06GRC power costs.xls Chart 2_Book9_DEM-WP(C) ENERG10C--ctn Mid-C_042010 2010GRC" xfId="17449"/>
    <cellStyle name="_VC 6.15.06 update on 06GRC power costs.xls Chart 2_Book9_DEM-WP(C) ENERG10C--ctn Mid-C_042010 2010GRC 2" xfId="17450"/>
    <cellStyle name="_VC 6.15.06 update on 06GRC power costs.xls Chart 2_Book9_DEM-WP(C) ENERG10C--ctn Mid-C_042010 2010GRC 2_Sheet3" xfId="17451"/>
    <cellStyle name="_VC 6.15.06 update on 06GRC power costs.xls Chart 2_Book9_DEM-WP(C) ENERG10C--ctn Mid-C_042010 2010GRC_Sheet3" xfId="17452"/>
    <cellStyle name="_VC 6.15.06 update on 06GRC power costs.xls Chart 2_Book9_Sheet3" xfId="17453"/>
    <cellStyle name="_VC 6.15.06 update on 06GRC power costs.xls Chart 2_Chelan PUD Power Costs (8-10)" xfId="17454"/>
    <cellStyle name="_VC 6.15.06 update on 06GRC power costs.xls Chart 2_Chelan PUD Power Costs (8-10) 2" xfId="17455"/>
    <cellStyle name="_VC 6.15.06 update on 06GRC power costs.xls Chart 2_Chelan PUD Power Costs (8-10) 2_Sheet3" xfId="17456"/>
    <cellStyle name="_VC 6.15.06 update on 06GRC power costs.xls Chart 2_Chelan PUD Power Costs (8-10)_Sheet3" xfId="17457"/>
    <cellStyle name="_VC 6.15.06 update on 06GRC power costs.xls Chart 2_DEM-WP(C) Chelan Power Costs" xfId="17458"/>
    <cellStyle name="_VC 6.15.06 update on 06GRC power costs.xls Chart 2_DEM-WP(C) Chelan Power Costs 2" xfId="17459"/>
    <cellStyle name="_VC 6.15.06 update on 06GRC power costs.xls Chart 2_DEM-WP(C) Chelan Power Costs 2_Sheet3" xfId="17460"/>
    <cellStyle name="_VC 6.15.06 update on 06GRC power costs.xls Chart 2_DEM-WP(C) Chelan Power Costs_Sheet3" xfId="17461"/>
    <cellStyle name="_VC 6.15.06 update on 06GRC power costs.xls Chart 2_DEM-WP(C) ENERG10C--ctn Mid-C_042010 2010GRC" xfId="17462"/>
    <cellStyle name="_VC 6.15.06 update on 06GRC power costs.xls Chart 2_DEM-WP(C) ENERG10C--ctn Mid-C_042010 2010GRC 2" xfId="17463"/>
    <cellStyle name="_VC 6.15.06 update on 06GRC power costs.xls Chart 2_DEM-WP(C) ENERG10C--ctn Mid-C_042010 2010GRC 2_Sheet3" xfId="17464"/>
    <cellStyle name="_VC 6.15.06 update on 06GRC power costs.xls Chart 2_DEM-WP(C) ENERG10C--ctn Mid-C_042010 2010GRC_Sheet3" xfId="17465"/>
    <cellStyle name="_VC 6.15.06 update on 06GRC power costs.xls Chart 2_DEM-WP(C) Gas Transport 2010GRC" xfId="17466"/>
    <cellStyle name="_VC 6.15.06 update on 06GRC power costs.xls Chart 2_DEM-WP(C) Gas Transport 2010GRC 2" xfId="17467"/>
    <cellStyle name="_VC 6.15.06 update on 06GRC power costs.xls Chart 2_DEM-WP(C) Gas Transport 2010GRC 2_Sheet3" xfId="17468"/>
    <cellStyle name="_VC 6.15.06 update on 06GRC power costs.xls Chart 2_DEM-WP(C) Gas Transport 2010GRC_Sheet3" xfId="17469"/>
    <cellStyle name="_VC 6.15.06 update on 06GRC power costs.xls Chart 2_Exh A-1 resulting from UE-112050 effective Jan 1 2012" xfId="17470"/>
    <cellStyle name="_VC 6.15.06 update on 06GRC power costs.xls Chart 2_Exh A-1 resulting from UE-112050 effective Jan 1 2012 2" xfId="17471"/>
    <cellStyle name="_VC 6.15.06 update on 06GRC power costs.xls Chart 2_Exh A-1 resulting from UE-112050 effective Jan 1 2012 2_Sheet3" xfId="17472"/>
    <cellStyle name="_VC 6.15.06 update on 06GRC power costs.xls Chart 2_Exh A-1 resulting from UE-112050 effective Jan 1 2012_Sheet3" xfId="17473"/>
    <cellStyle name="_VC 6.15.06 update on 06GRC power costs.xls Chart 2_Exhibit A-1 effective 4-1-11 fr S Free 12-11" xfId="17474"/>
    <cellStyle name="_VC 6.15.06 update on 06GRC power costs.xls Chart 2_Exhibit A-1 effective 4-1-11 fr S Free 12-11 2" xfId="17475"/>
    <cellStyle name="_VC 6.15.06 update on 06GRC power costs.xls Chart 2_Exhibit A-1 effective 4-1-11 fr S Free 12-11 2_Sheet3" xfId="17476"/>
    <cellStyle name="_VC 6.15.06 update on 06GRC power costs.xls Chart 2_Exhibit A-1 effective 4-1-11 fr S Free 12-11_Sheet3" xfId="17477"/>
    <cellStyle name="_VC 6.15.06 update on 06GRC power costs.xls Chart 2_Mint Farm Generation BPA" xfId="17478"/>
    <cellStyle name="_VC 6.15.06 update on 06GRC power costs.xls Chart 2_Mint Farm Generation BPA_Sheet3" xfId="17479"/>
    <cellStyle name="_VC 6.15.06 update on 06GRC power costs.xls Chart 2_NIM Summary" xfId="17480"/>
    <cellStyle name="_VC 6.15.06 update on 06GRC power costs.xls Chart 2_NIM Summary 09GRC" xfId="17481"/>
    <cellStyle name="_VC 6.15.06 update on 06GRC power costs.xls Chart 2_NIM Summary 09GRC 2" xfId="17482"/>
    <cellStyle name="_VC 6.15.06 update on 06GRC power costs.xls Chart 2_NIM Summary 09GRC 2 2" xfId="17483"/>
    <cellStyle name="_VC 6.15.06 update on 06GRC power costs.xls Chart 2_NIM Summary 09GRC 2 2_Sheet3" xfId="17484"/>
    <cellStyle name="_VC 6.15.06 update on 06GRC power costs.xls Chart 2_NIM Summary 09GRC 2_Sheet3" xfId="17485"/>
    <cellStyle name="_VC 6.15.06 update on 06GRC power costs.xls Chart 2_NIM Summary 09GRC 3" xfId="17486"/>
    <cellStyle name="_VC 6.15.06 update on 06GRC power costs.xls Chart 2_NIM Summary 09GRC 3 2" xfId="17487"/>
    <cellStyle name="_VC 6.15.06 update on 06GRC power costs.xls Chart 2_NIM Summary 09GRC 3 2_Sheet3" xfId="17488"/>
    <cellStyle name="_VC 6.15.06 update on 06GRC power costs.xls Chart 2_NIM Summary 09GRC 3_Sheet3" xfId="17489"/>
    <cellStyle name="_VC 6.15.06 update on 06GRC power costs.xls Chart 2_NIM Summary 09GRC 4" xfId="17490"/>
    <cellStyle name="_VC 6.15.06 update on 06GRC power costs.xls Chart 2_NIM Summary 09GRC 4_Sheet3" xfId="17491"/>
    <cellStyle name="_VC 6.15.06 update on 06GRC power costs.xls Chart 2_NIM Summary 09GRC_DEM-WP(C) ENERG10C--ctn Mid-C_042010 2010GRC" xfId="17492"/>
    <cellStyle name="_VC 6.15.06 update on 06GRC power costs.xls Chart 2_NIM Summary 09GRC_DEM-WP(C) ENERG10C--ctn Mid-C_042010 2010GRC 2" xfId="17493"/>
    <cellStyle name="_VC 6.15.06 update on 06GRC power costs.xls Chart 2_NIM Summary 09GRC_DEM-WP(C) ENERG10C--ctn Mid-C_042010 2010GRC 2_Sheet3" xfId="17494"/>
    <cellStyle name="_VC 6.15.06 update on 06GRC power costs.xls Chart 2_NIM Summary 09GRC_DEM-WP(C) ENERG10C--ctn Mid-C_042010 2010GRC_Sheet3" xfId="17495"/>
    <cellStyle name="_VC 6.15.06 update on 06GRC power costs.xls Chart 2_NIM Summary 09GRC_Sheet3" xfId="17496"/>
    <cellStyle name="_VC 6.15.06 update on 06GRC power costs.xls Chart 2_NIM Summary 10" xfId="17497"/>
    <cellStyle name="_VC 6.15.06 update on 06GRC power costs.xls Chart 2_NIM Summary 10 2" xfId="17498"/>
    <cellStyle name="_VC 6.15.06 update on 06GRC power costs.xls Chart 2_NIM Summary 10 2_Sheet3" xfId="17499"/>
    <cellStyle name="_VC 6.15.06 update on 06GRC power costs.xls Chart 2_NIM Summary 10_Sheet3" xfId="17500"/>
    <cellStyle name="_VC 6.15.06 update on 06GRC power costs.xls Chart 2_NIM Summary 11" xfId="17501"/>
    <cellStyle name="_VC 6.15.06 update on 06GRC power costs.xls Chart 2_NIM Summary 11 2" xfId="17502"/>
    <cellStyle name="_VC 6.15.06 update on 06GRC power costs.xls Chart 2_NIM Summary 11 2_Sheet3" xfId="17503"/>
    <cellStyle name="_VC 6.15.06 update on 06GRC power costs.xls Chart 2_NIM Summary 11_Sheet3" xfId="17504"/>
    <cellStyle name="_VC 6.15.06 update on 06GRC power costs.xls Chart 2_NIM Summary 12" xfId="17505"/>
    <cellStyle name="_VC 6.15.06 update on 06GRC power costs.xls Chart 2_NIM Summary 12 2" xfId="17506"/>
    <cellStyle name="_VC 6.15.06 update on 06GRC power costs.xls Chart 2_NIM Summary 12 2_Sheet3" xfId="17507"/>
    <cellStyle name="_VC 6.15.06 update on 06GRC power costs.xls Chart 2_NIM Summary 12_Sheet3" xfId="17508"/>
    <cellStyle name="_VC 6.15.06 update on 06GRC power costs.xls Chart 2_NIM Summary 13" xfId="17509"/>
    <cellStyle name="_VC 6.15.06 update on 06GRC power costs.xls Chart 2_NIM Summary 13 2" xfId="17510"/>
    <cellStyle name="_VC 6.15.06 update on 06GRC power costs.xls Chart 2_NIM Summary 13 2_Sheet3" xfId="17511"/>
    <cellStyle name="_VC 6.15.06 update on 06GRC power costs.xls Chart 2_NIM Summary 13_Sheet3" xfId="17512"/>
    <cellStyle name="_VC 6.15.06 update on 06GRC power costs.xls Chart 2_NIM Summary 14" xfId="17513"/>
    <cellStyle name="_VC 6.15.06 update on 06GRC power costs.xls Chart 2_NIM Summary 14 2" xfId="17514"/>
    <cellStyle name="_VC 6.15.06 update on 06GRC power costs.xls Chart 2_NIM Summary 14 2_Sheet3" xfId="17515"/>
    <cellStyle name="_VC 6.15.06 update on 06GRC power costs.xls Chart 2_NIM Summary 14_Sheet3" xfId="17516"/>
    <cellStyle name="_VC 6.15.06 update on 06GRC power costs.xls Chart 2_NIM Summary 15" xfId="17517"/>
    <cellStyle name="_VC 6.15.06 update on 06GRC power costs.xls Chart 2_NIM Summary 15 2" xfId="17518"/>
    <cellStyle name="_VC 6.15.06 update on 06GRC power costs.xls Chart 2_NIM Summary 15 2_Sheet3" xfId="17519"/>
    <cellStyle name="_VC 6.15.06 update on 06GRC power costs.xls Chart 2_NIM Summary 15_Sheet3" xfId="17520"/>
    <cellStyle name="_VC 6.15.06 update on 06GRC power costs.xls Chart 2_NIM Summary 16" xfId="17521"/>
    <cellStyle name="_VC 6.15.06 update on 06GRC power costs.xls Chart 2_NIM Summary 16 2" xfId="17522"/>
    <cellStyle name="_VC 6.15.06 update on 06GRC power costs.xls Chart 2_NIM Summary 16 2_Sheet3" xfId="17523"/>
    <cellStyle name="_VC 6.15.06 update on 06GRC power costs.xls Chart 2_NIM Summary 16_Sheet3" xfId="17524"/>
    <cellStyle name="_VC 6.15.06 update on 06GRC power costs.xls Chart 2_NIM Summary 17" xfId="17525"/>
    <cellStyle name="_VC 6.15.06 update on 06GRC power costs.xls Chart 2_NIM Summary 17 2" xfId="17526"/>
    <cellStyle name="_VC 6.15.06 update on 06GRC power costs.xls Chart 2_NIM Summary 17 2_Sheet3" xfId="17527"/>
    <cellStyle name="_VC 6.15.06 update on 06GRC power costs.xls Chart 2_NIM Summary 17_Sheet3" xfId="17528"/>
    <cellStyle name="_VC 6.15.06 update on 06GRC power costs.xls Chart 2_NIM Summary 18" xfId="17529"/>
    <cellStyle name="_VC 6.15.06 update on 06GRC power costs.xls Chart 2_NIM Summary 18 2" xfId="17530"/>
    <cellStyle name="_VC 6.15.06 update on 06GRC power costs.xls Chart 2_NIM Summary 18 2_Sheet3" xfId="17531"/>
    <cellStyle name="_VC 6.15.06 update on 06GRC power costs.xls Chart 2_NIM Summary 18_Sheet3" xfId="17532"/>
    <cellStyle name="_VC 6.15.06 update on 06GRC power costs.xls Chart 2_NIM Summary 19" xfId="17533"/>
    <cellStyle name="_VC 6.15.06 update on 06GRC power costs.xls Chart 2_NIM Summary 19 2" xfId="17534"/>
    <cellStyle name="_VC 6.15.06 update on 06GRC power costs.xls Chart 2_NIM Summary 19 2_Sheet3" xfId="17535"/>
    <cellStyle name="_VC 6.15.06 update on 06GRC power costs.xls Chart 2_NIM Summary 19_Sheet3" xfId="17536"/>
    <cellStyle name="_VC 6.15.06 update on 06GRC power costs.xls Chart 2_NIM Summary 2" xfId="17537"/>
    <cellStyle name="_VC 6.15.06 update on 06GRC power costs.xls Chart 2_NIM Summary 2 2" xfId="17538"/>
    <cellStyle name="_VC 6.15.06 update on 06GRC power costs.xls Chart 2_NIM Summary 2 2_Sheet3" xfId="17539"/>
    <cellStyle name="_VC 6.15.06 update on 06GRC power costs.xls Chart 2_NIM Summary 2_Sheet3" xfId="17540"/>
    <cellStyle name="_VC 6.15.06 update on 06GRC power costs.xls Chart 2_NIM Summary 20" xfId="17541"/>
    <cellStyle name="_VC 6.15.06 update on 06GRC power costs.xls Chart 2_NIM Summary 20 2" xfId="17542"/>
    <cellStyle name="_VC 6.15.06 update on 06GRC power costs.xls Chart 2_NIM Summary 20 2_Sheet3" xfId="17543"/>
    <cellStyle name="_VC 6.15.06 update on 06GRC power costs.xls Chart 2_NIM Summary 20_Sheet3" xfId="17544"/>
    <cellStyle name="_VC 6.15.06 update on 06GRC power costs.xls Chart 2_NIM Summary 21" xfId="17545"/>
    <cellStyle name="_VC 6.15.06 update on 06GRC power costs.xls Chart 2_NIM Summary 21 2" xfId="17546"/>
    <cellStyle name="_VC 6.15.06 update on 06GRC power costs.xls Chart 2_NIM Summary 21 2_Sheet3" xfId="17547"/>
    <cellStyle name="_VC 6.15.06 update on 06GRC power costs.xls Chart 2_NIM Summary 21_Sheet3" xfId="17548"/>
    <cellStyle name="_VC 6.15.06 update on 06GRC power costs.xls Chart 2_NIM Summary 22" xfId="17549"/>
    <cellStyle name="_VC 6.15.06 update on 06GRC power costs.xls Chart 2_NIM Summary 22 2" xfId="17550"/>
    <cellStyle name="_VC 6.15.06 update on 06GRC power costs.xls Chart 2_NIM Summary 22 2_Sheet3" xfId="17551"/>
    <cellStyle name="_VC 6.15.06 update on 06GRC power costs.xls Chart 2_NIM Summary 22_Sheet3" xfId="17552"/>
    <cellStyle name="_VC 6.15.06 update on 06GRC power costs.xls Chart 2_NIM Summary 23" xfId="17553"/>
    <cellStyle name="_VC 6.15.06 update on 06GRC power costs.xls Chart 2_NIM Summary 23 2" xfId="17554"/>
    <cellStyle name="_VC 6.15.06 update on 06GRC power costs.xls Chart 2_NIM Summary 23 2_Sheet3" xfId="17555"/>
    <cellStyle name="_VC 6.15.06 update on 06GRC power costs.xls Chart 2_NIM Summary 23_Sheet3" xfId="17556"/>
    <cellStyle name="_VC 6.15.06 update on 06GRC power costs.xls Chart 2_NIM Summary 24" xfId="17557"/>
    <cellStyle name="_VC 6.15.06 update on 06GRC power costs.xls Chart 2_NIM Summary 24 2" xfId="17558"/>
    <cellStyle name="_VC 6.15.06 update on 06GRC power costs.xls Chart 2_NIM Summary 24 2_Sheet3" xfId="17559"/>
    <cellStyle name="_VC 6.15.06 update on 06GRC power costs.xls Chart 2_NIM Summary 24_Sheet3" xfId="17560"/>
    <cellStyle name="_VC 6.15.06 update on 06GRC power costs.xls Chart 2_NIM Summary 25" xfId="17561"/>
    <cellStyle name="_VC 6.15.06 update on 06GRC power costs.xls Chart 2_NIM Summary 25 2" xfId="17562"/>
    <cellStyle name="_VC 6.15.06 update on 06GRC power costs.xls Chart 2_NIM Summary 25 2_Sheet3" xfId="17563"/>
    <cellStyle name="_VC 6.15.06 update on 06GRC power costs.xls Chart 2_NIM Summary 25_Sheet3" xfId="17564"/>
    <cellStyle name="_VC 6.15.06 update on 06GRC power costs.xls Chart 2_NIM Summary 26" xfId="17565"/>
    <cellStyle name="_VC 6.15.06 update on 06GRC power costs.xls Chart 2_NIM Summary 26 2" xfId="17566"/>
    <cellStyle name="_VC 6.15.06 update on 06GRC power costs.xls Chart 2_NIM Summary 26 2_Sheet3" xfId="17567"/>
    <cellStyle name="_VC 6.15.06 update on 06GRC power costs.xls Chart 2_NIM Summary 26_Sheet3" xfId="17568"/>
    <cellStyle name="_VC 6.15.06 update on 06GRC power costs.xls Chart 2_NIM Summary 27" xfId="17569"/>
    <cellStyle name="_VC 6.15.06 update on 06GRC power costs.xls Chart 2_NIM Summary 27 2" xfId="17570"/>
    <cellStyle name="_VC 6.15.06 update on 06GRC power costs.xls Chart 2_NIM Summary 27 2_Sheet3" xfId="17571"/>
    <cellStyle name="_VC 6.15.06 update on 06GRC power costs.xls Chart 2_NIM Summary 27_Sheet3" xfId="17572"/>
    <cellStyle name="_VC 6.15.06 update on 06GRC power costs.xls Chart 2_NIM Summary 28" xfId="17573"/>
    <cellStyle name="_VC 6.15.06 update on 06GRC power costs.xls Chart 2_NIM Summary 28 2" xfId="17574"/>
    <cellStyle name="_VC 6.15.06 update on 06GRC power costs.xls Chart 2_NIM Summary 28 2_Sheet3" xfId="17575"/>
    <cellStyle name="_VC 6.15.06 update on 06GRC power costs.xls Chart 2_NIM Summary 28_Sheet3" xfId="17576"/>
    <cellStyle name="_VC 6.15.06 update on 06GRC power costs.xls Chart 2_NIM Summary 29" xfId="17577"/>
    <cellStyle name="_VC 6.15.06 update on 06GRC power costs.xls Chart 2_NIM Summary 29 2" xfId="17578"/>
    <cellStyle name="_VC 6.15.06 update on 06GRC power costs.xls Chart 2_NIM Summary 29 2_Sheet3" xfId="17579"/>
    <cellStyle name="_VC 6.15.06 update on 06GRC power costs.xls Chart 2_NIM Summary 29_Sheet3" xfId="17580"/>
    <cellStyle name="_VC 6.15.06 update on 06GRC power costs.xls Chart 2_NIM Summary 3" xfId="17581"/>
    <cellStyle name="_VC 6.15.06 update on 06GRC power costs.xls Chart 2_NIM Summary 3 2" xfId="17582"/>
    <cellStyle name="_VC 6.15.06 update on 06GRC power costs.xls Chart 2_NIM Summary 3 2_Sheet3" xfId="17583"/>
    <cellStyle name="_VC 6.15.06 update on 06GRC power costs.xls Chart 2_NIM Summary 3_Sheet3" xfId="17584"/>
    <cellStyle name="_VC 6.15.06 update on 06GRC power costs.xls Chart 2_NIM Summary 30" xfId="17585"/>
    <cellStyle name="_VC 6.15.06 update on 06GRC power costs.xls Chart 2_NIM Summary 30 2" xfId="17586"/>
    <cellStyle name="_VC 6.15.06 update on 06GRC power costs.xls Chart 2_NIM Summary 30 2_Sheet3" xfId="17587"/>
    <cellStyle name="_VC 6.15.06 update on 06GRC power costs.xls Chart 2_NIM Summary 30_Sheet3" xfId="17588"/>
    <cellStyle name="_VC 6.15.06 update on 06GRC power costs.xls Chart 2_NIM Summary 31" xfId="17589"/>
    <cellStyle name="_VC 6.15.06 update on 06GRC power costs.xls Chart 2_NIM Summary 31 2" xfId="17590"/>
    <cellStyle name="_VC 6.15.06 update on 06GRC power costs.xls Chart 2_NIM Summary 31 2_Sheet3" xfId="17591"/>
    <cellStyle name="_VC 6.15.06 update on 06GRC power costs.xls Chart 2_NIM Summary 31_Sheet3" xfId="17592"/>
    <cellStyle name="_VC 6.15.06 update on 06GRC power costs.xls Chart 2_NIM Summary 32" xfId="17593"/>
    <cellStyle name="_VC 6.15.06 update on 06GRC power costs.xls Chart 2_NIM Summary 32 2" xfId="17594"/>
    <cellStyle name="_VC 6.15.06 update on 06GRC power costs.xls Chart 2_NIM Summary 32 2_Sheet3" xfId="17595"/>
    <cellStyle name="_VC 6.15.06 update on 06GRC power costs.xls Chart 2_NIM Summary 32_Sheet3" xfId="17596"/>
    <cellStyle name="_VC 6.15.06 update on 06GRC power costs.xls Chart 2_NIM Summary 33" xfId="17597"/>
    <cellStyle name="_VC 6.15.06 update on 06GRC power costs.xls Chart 2_NIM Summary 33 2" xfId="17598"/>
    <cellStyle name="_VC 6.15.06 update on 06GRC power costs.xls Chart 2_NIM Summary 33 2_Sheet3" xfId="17599"/>
    <cellStyle name="_VC 6.15.06 update on 06GRC power costs.xls Chart 2_NIM Summary 33_Sheet3" xfId="17600"/>
    <cellStyle name="_VC 6.15.06 update on 06GRC power costs.xls Chart 2_NIM Summary 34" xfId="17601"/>
    <cellStyle name="_VC 6.15.06 update on 06GRC power costs.xls Chart 2_NIM Summary 34 2" xfId="17602"/>
    <cellStyle name="_VC 6.15.06 update on 06GRC power costs.xls Chart 2_NIM Summary 34 2_Sheet3" xfId="17603"/>
    <cellStyle name="_VC 6.15.06 update on 06GRC power costs.xls Chart 2_NIM Summary 34_Sheet3" xfId="17604"/>
    <cellStyle name="_VC 6.15.06 update on 06GRC power costs.xls Chart 2_NIM Summary 35" xfId="17605"/>
    <cellStyle name="_VC 6.15.06 update on 06GRC power costs.xls Chart 2_NIM Summary 35 2" xfId="17606"/>
    <cellStyle name="_VC 6.15.06 update on 06GRC power costs.xls Chart 2_NIM Summary 35 2_Sheet3" xfId="17607"/>
    <cellStyle name="_VC 6.15.06 update on 06GRC power costs.xls Chart 2_NIM Summary 35_Sheet3" xfId="17608"/>
    <cellStyle name="_VC 6.15.06 update on 06GRC power costs.xls Chart 2_NIM Summary 36" xfId="17609"/>
    <cellStyle name="_VC 6.15.06 update on 06GRC power costs.xls Chart 2_NIM Summary 36 2" xfId="17610"/>
    <cellStyle name="_VC 6.15.06 update on 06GRC power costs.xls Chart 2_NIM Summary 36 2_Sheet3" xfId="17611"/>
    <cellStyle name="_VC 6.15.06 update on 06GRC power costs.xls Chart 2_NIM Summary 36_Sheet3" xfId="17612"/>
    <cellStyle name="_VC 6.15.06 update on 06GRC power costs.xls Chart 2_NIM Summary 37" xfId="17613"/>
    <cellStyle name="_VC 6.15.06 update on 06GRC power costs.xls Chart 2_NIM Summary 37 2" xfId="17614"/>
    <cellStyle name="_VC 6.15.06 update on 06GRC power costs.xls Chart 2_NIM Summary 37 2_Sheet3" xfId="17615"/>
    <cellStyle name="_VC 6.15.06 update on 06GRC power costs.xls Chart 2_NIM Summary 37_Sheet3" xfId="17616"/>
    <cellStyle name="_VC 6.15.06 update on 06GRC power costs.xls Chart 2_NIM Summary 38" xfId="17617"/>
    <cellStyle name="_VC 6.15.06 update on 06GRC power costs.xls Chart 2_NIM Summary 38 2" xfId="17618"/>
    <cellStyle name="_VC 6.15.06 update on 06GRC power costs.xls Chart 2_NIM Summary 38 2_Sheet3" xfId="17619"/>
    <cellStyle name="_VC 6.15.06 update on 06GRC power costs.xls Chart 2_NIM Summary 38_Sheet3" xfId="17620"/>
    <cellStyle name="_VC 6.15.06 update on 06GRC power costs.xls Chart 2_NIM Summary 39" xfId="17621"/>
    <cellStyle name="_VC 6.15.06 update on 06GRC power costs.xls Chart 2_NIM Summary 39 2" xfId="17622"/>
    <cellStyle name="_VC 6.15.06 update on 06GRC power costs.xls Chart 2_NIM Summary 39 2_Sheet3" xfId="17623"/>
    <cellStyle name="_VC 6.15.06 update on 06GRC power costs.xls Chart 2_NIM Summary 39_Sheet3" xfId="17624"/>
    <cellStyle name="_VC 6.15.06 update on 06GRC power costs.xls Chart 2_NIM Summary 4" xfId="17625"/>
    <cellStyle name="_VC 6.15.06 update on 06GRC power costs.xls Chart 2_NIM Summary 4 2" xfId="17626"/>
    <cellStyle name="_VC 6.15.06 update on 06GRC power costs.xls Chart 2_NIM Summary 4 2_Sheet3" xfId="17627"/>
    <cellStyle name="_VC 6.15.06 update on 06GRC power costs.xls Chart 2_NIM Summary 4_Sheet3" xfId="17628"/>
    <cellStyle name="_VC 6.15.06 update on 06GRC power costs.xls Chart 2_NIM Summary 40" xfId="17629"/>
    <cellStyle name="_VC 6.15.06 update on 06GRC power costs.xls Chart 2_NIM Summary 40 2" xfId="17630"/>
    <cellStyle name="_VC 6.15.06 update on 06GRC power costs.xls Chart 2_NIM Summary 40 2_Sheet3" xfId="17631"/>
    <cellStyle name="_VC 6.15.06 update on 06GRC power costs.xls Chart 2_NIM Summary 40_Sheet3" xfId="17632"/>
    <cellStyle name="_VC 6.15.06 update on 06GRC power costs.xls Chart 2_NIM Summary 41" xfId="17633"/>
    <cellStyle name="_VC 6.15.06 update on 06GRC power costs.xls Chart 2_NIM Summary 41 2" xfId="17634"/>
    <cellStyle name="_VC 6.15.06 update on 06GRC power costs.xls Chart 2_NIM Summary 41 2_Sheet3" xfId="17635"/>
    <cellStyle name="_VC 6.15.06 update on 06GRC power costs.xls Chart 2_NIM Summary 41_Sheet3" xfId="17636"/>
    <cellStyle name="_VC 6.15.06 update on 06GRC power costs.xls Chart 2_NIM Summary 42" xfId="17637"/>
    <cellStyle name="_VC 6.15.06 update on 06GRC power costs.xls Chart 2_NIM Summary 42 2" xfId="17638"/>
    <cellStyle name="_VC 6.15.06 update on 06GRC power costs.xls Chart 2_NIM Summary 42 2_Sheet3" xfId="17639"/>
    <cellStyle name="_VC 6.15.06 update on 06GRC power costs.xls Chart 2_NIM Summary 42_Sheet3" xfId="17640"/>
    <cellStyle name="_VC 6.15.06 update on 06GRC power costs.xls Chart 2_NIM Summary 43" xfId="17641"/>
    <cellStyle name="_VC 6.15.06 update on 06GRC power costs.xls Chart 2_NIM Summary 43 2" xfId="17642"/>
    <cellStyle name="_VC 6.15.06 update on 06GRC power costs.xls Chart 2_NIM Summary 43 2_Sheet3" xfId="17643"/>
    <cellStyle name="_VC 6.15.06 update on 06GRC power costs.xls Chart 2_NIM Summary 43_Sheet3" xfId="17644"/>
    <cellStyle name="_VC 6.15.06 update on 06GRC power costs.xls Chart 2_NIM Summary 44" xfId="17645"/>
    <cellStyle name="_VC 6.15.06 update on 06GRC power costs.xls Chart 2_NIM Summary 44 2" xfId="17646"/>
    <cellStyle name="_VC 6.15.06 update on 06GRC power costs.xls Chart 2_NIM Summary 44 2_Sheet3" xfId="17647"/>
    <cellStyle name="_VC 6.15.06 update on 06GRC power costs.xls Chart 2_NIM Summary 44_Sheet3" xfId="17648"/>
    <cellStyle name="_VC 6.15.06 update on 06GRC power costs.xls Chart 2_NIM Summary 45" xfId="17649"/>
    <cellStyle name="_VC 6.15.06 update on 06GRC power costs.xls Chart 2_NIM Summary 45 2" xfId="17650"/>
    <cellStyle name="_VC 6.15.06 update on 06GRC power costs.xls Chart 2_NIM Summary 45 2_Sheet3" xfId="17651"/>
    <cellStyle name="_VC 6.15.06 update on 06GRC power costs.xls Chart 2_NIM Summary 45_Sheet3" xfId="17652"/>
    <cellStyle name="_VC 6.15.06 update on 06GRC power costs.xls Chart 2_NIM Summary 46" xfId="17653"/>
    <cellStyle name="_VC 6.15.06 update on 06GRC power costs.xls Chart 2_NIM Summary 46 2" xfId="17654"/>
    <cellStyle name="_VC 6.15.06 update on 06GRC power costs.xls Chart 2_NIM Summary 46 2_Sheet3" xfId="17655"/>
    <cellStyle name="_VC 6.15.06 update on 06GRC power costs.xls Chart 2_NIM Summary 46_Sheet3" xfId="17656"/>
    <cellStyle name="_VC 6.15.06 update on 06GRC power costs.xls Chart 2_NIM Summary 47" xfId="17657"/>
    <cellStyle name="_VC 6.15.06 update on 06GRC power costs.xls Chart 2_NIM Summary 47 2" xfId="17658"/>
    <cellStyle name="_VC 6.15.06 update on 06GRC power costs.xls Chart 2_NIM Summary 47 2_Sheet3" xfId="17659"/>
    <cellStyle name="_VC 6.15.06 update on 06GRC power costs.xls Chart 2_NIM Summary 47_Sheet3" xfId="17660"/>
    <cellStyle name="_VC 6.15.06 update on 06GRC power costs.xls Chart 2_NIM Summary 48" xfId="17661"/>
    <cellStyle name="_VC 6.15.06 update on 06GRC power costs.xls Chart 2_NIM Summary 48_Sheet3" xfId="17662"/>
    <cellStyle name="_VC 6.15.06 update on 06GRC power costs.xls Chart 2_NIM Summary 49" xfId="17663"/>
    <cellStyle name="_VC 6.15.06 update on 06GRC power costs.xls Chart 2_NIM Summary 49_Sheet3" xfId="17664"/>
    <cellStyle name="_VC 6.15.06 update on 06GRC power costs.xls Chart 2_NIM Summary 5" xfId="17665"/>
    <cellStyle name="_VC 6.15.06 update on 06GRC power costs.xls Chart 2_NIM Summary 5 2" xfId="17666"/>
    <cellStyle name="_VC 6.15.06 update on 06GRC power costs.xls Chart 2_NIM Summary 5 2_Sheet3" xfId="17667"/>
    <cellStyle name="_VC 6.15.06 update on 06GRC power costs.xls Chart 2_NIM Summary 5_Sheet3" xfId="17668"/>
    <cellStyle name="_VC 6.15.06 update on 06GRC power costs.xls Chart 2_NIM Summary 50" xfId="17669"/>
    <cellStyle name="_VC 6.15.06 update on 06GRC power costs.xls Chart 2_NIM Summary 50_Sheet3" xfId="17670"/>
    <cellStyle name="_VC 6.15.06 update on 06GRC power costs.xls Chart 2_NIM Summary 51" xfId="17671"/>
    <cellStyle name="_VC 6.15.06 update on 06GRC power costs.xls Chart 2_NIM Summary 51_Sheet3" xfId="17672"/>
    <cellStyle name="_VC 6.15.06 update on 06GRC power costs.xls Chart 2_NIM Summary 52" xfId="17673"/>
    <cellStyle name="_VC 6.15.06 update on 06GRC power costs.xls Chart 2_NIM Summary 52_Sheet3" xfId="17674"/>
    <cellStyle name="_VC 6.15.06 update on 06GRC power costs.xls Chart 2_NIM Summary 6" xfId="17675"/>
    <cellStyle name="_VC 6.15.06 update on 06GRC power costs.xls Chart 2_NIM Summary 6 2" xfId="17676"/>
    <cellStyle name="_VC 6.15.06 update on 06GRC power costs.xls Chart 2_NIM Summary 6 2_Sheet3" xfId="17677"/>
    <cellStyle name="_VC 6.15.06 update on 06GRC power costs.xls Chart 2_NIM Summary 6_Sheet3" xfId="17678"/>
    <cellStyle name="_VC 6.15.06 update on 06GRC power costs.xls Chart 2_NIM Summary 7" xfId="17679"/>
    <cellStyle name="_VC 6.15.06 update on 06GRC power costs.xls Chart 2_NIM Summary 7 2" xfId="17680"/>
    <cellStyle name="_VC 6.15.06 update on 06GRC power costs.xls Chart 2_NIM Summary 7 2_Sheet3" xfId="17681"/>
    <cellStyle name="_VC 6.15.06 update on 06GRC power costs.xls Chart 2_NIM Summary 7_Sheet3" xfId="17682"/>
    <cellStyle name="_VC 6.15.06 update on 06GRC power costs.xls Chart 2_NIM Summary 8" xfId="17683"/>
    <cellStyle name="_VC 6.15.06 update on 06GRC power costs.xls Chart 2_NIM Summary 8 2" xfId="17684"/>
    <cellStyle name="_VC 6.15.06 update on 06GRC power costs.xls Chart 2_NIM Summary 8 2_Sheet3" xfId="17685"/>
    <cellStyle name="_VC 6.15.06 update on 06GRC power costs.xls Chart 2_NIM Summary 8_Sheet3" xfId="17686"/>
    <cellStyle name="_VC 6.15.06 update on 06GRC power costs.xls Chart 2_NIM Summary 9" xfId="17687"/>
    <cellStyle name="_VC 6.15.06 update on 06GRC power costs.xls Chart 2_NIM Summary 9 2" xfId="17688"/>
    <cellStyle name="_VC 6.15.06 update on 06GRC power costs.xls Chart 2_NIM Summary 9 2_Sheet3" xfId="17689"/>
    <cellStyle name="_VC 6.15.06 update on 06GRC power costs.xls Chart 2_NIM Summary 9_Sheet3" xfId="17690"/>
    <cellStyle name="_VC 6.15.06 update on 06GRC power costs.xls Chart 2_NIM Summary_DEM-WP(C) ENERG10C--ctn Mid-C_042010 2010GRC" xfId="17691"/>
    <cellStyle name="_VC 6.15.06 update on 06GRC power costs.xls Chart 2_NIM Summary_DEM-WP(C) ENERG10C--ctn Mid-C_042010 2010GRC 2" xfId="17692"/>
    <cellStyle name="_VC 6.15.06 update on 06GRC power costs.xls Chart 2_NIM Summary_DEM-WP(C) ENERG10C--ctn Mid-C_042010 2010GRC 2_Sheet3" xfId="17693"/>
    <cellStyle name="_VC 6.15.06 update on 06GRC power costs.xls Chart 2_NIM Summary_DEM-WP(C) ENERG10C--ctn Mid-C_042010 2010GRC_Sheet3" xfId="17694"/>
    <cellStyle name="_VC 6.15.06 update on 06GRC power costs.xls Chart 2_NIM Summary_Sheet3" xfId="17695"/>
    <cellStyle name="_VC 6.15.06 update on 06GRC power costs.xls Chart 2_PCA 10 -  Exhibit D Dec 2011" xfId="17696"/>
    <cellStyle name="_VC 6.15.06 update on 06GRC power costs.xls Chart 2_PCA 10 -  Exhibit D Dec 2011 2" xfId="17697"/>
    <cellStyle name="_VC 6.15.06 update on 06GRC power costs.xls Chart 2_PCA 10 -  Exhibit D Dec 2011 2_Sheet3" xfId="17698"/>
    <cellStyle name="_VC 6.15.06 update on 06GRC power costs.xls Chart 2_PCA 10 -  Exhibit D Dec 2011_Sheet3" xfId="17699"/>
    <cellStyle name="_VC 6.15.06 update on 06GRC power costs.xls Chart 2_PCA 10 -  Exhibit D from A Kellogg Jan 2011" xfId="17700"/>
    <cellStyle name="_VC 6.15.06 update on 06GRC power costs.xls Chart 2_PCA 10 -  Exhibit D from A Kellogg Jan 2011 2" xfId="17701"/>
    <cellStyle name="_VC 6.15.06 update on 06GRC power costs.xls Chart 2_PCA 10 -  Exhibit D from A Kellogg Jan 2011 2_Sheet3" xfId="17702"/>
    <cellStyle name="_VC 6.15.06 update on 06GRC power costs.xls Chart 2_PCA 10 -  Exhibit D from A Kellogg Jan 2011_Sheet3" xfId="17703"/>
    <cellStyle name="_VC 6.15.06 update on 06GRC power costs.xls Chart 2_PCA 10 -  Exhibit D from A Kellogg July 2011" xfId="17704"/>
    <cellStyle name="_VC 6.15.06 update on 06GRC power costs.xls Chart 2_PCA 10 -  Exhibit D from A Kellogg July 2011 2" xfId="17705"/>
    <cellStyle name="_VC 6.15.06 update on 06GRC power costs.xls Chart 2_PCA 10 -  Exhibit D from A Kellogg July 2011 2_Sheet3" xfId="17706"/>
    <cellStyle name="_VC 6.15.06 update on 06GRC power costs.xls Chart 2_PCA 10 -  Exhibit D from A Kellogg July 2011_Sheet3" xfId="17707"/>
    <cellStyle name="_VC 6.15.06 update on 06GRC power costs.xls Chart 2_PCA 10 -  Exhibit D from S Free Rcv'd 12-11" xfId="17708"/>
    <cellStyle name="_VC 6.15.06 update on 06GRC power costs.xls Chart 2_PCA 10 -  Exhibit D from S Free Rcv'd 12-11 2" xfId="17709"/>
    <cellStyle name="_VC 6.15.06 update on 06GRC power costs.xls Chart 2_PCA 10 -  Exhibit D from S Free Rcv'd 12-11 2_Sheet3" xfId="17710"/>
    <cellStyle name="_VC 6.15.06 update on 06GRC power costs.xls Chart 2_PCA 10 -  Exhibit D from S Free Rcv'd 12-11_Sheet3" xfId="17711"/>
    <cellStyle name="_VC 6.15.06 update on 06GRC power costs.xls Chart 2_PCA 11 -  Exhibit D Jan 2012 fr A Kellogg" xfId="17712"/>
    <cellStyle name="_VC 6.15.06 update on 06GRC power costs.xls Chart 2_PCA 11 -  Exhibit D Jan 2012 fr A Kellogg 2" xfId="17713"/>
    <cellStyle name="_VC 6.15.06 update on 06GRC power costs.xls Chart 2_PCA 11 -  Exhibit D Jan 2012 fr A Kellogg 2_Sheet3" xfId="17714"/>
    <cellStyle name="_VC 6.15.06 update on 06GRC power costs.xls Chart 2_PCA 11 -  Exhibit D Jan 2012 fr A Kellogg_Sheet3" xfId="17715"/>
    <cellStyle name="_VC 6.15.06 update on 06GRC power costs.xls Chart 2_PCA 11 -  Exhibit D Jan 2012 WF" xfId="17716"/>
    <cellStyle name="_VC 6.15.06 update on 06GRC power costs.xls Chart 2_PCA 11 -  Exhibit D Jan 2012 WF 2" xfId="17717"/>
    <cellStyle name="_VC 6.15.06 update on 06GRC power costs.xls Chart 2_PCA 11 -  Exhibit D Jan 2012 WF 2_Sheet3" xfId="17718"/>
    <cellStyle name="_VC 6.15.06 update on 06GRC power costs.xls Chart 2_PCA 11 -  Exhibit D Jan 2012 WF_Sheet3" xfId="17719"/>
    <cellStyle name="_VC 6.15.06 update on 06GRC power costs.xls Chart 2_PCA 9 -  Exhibit D April 2010" xfId="17720"/>
    <cellStyle name="_VC 6.15.06 update on 06GRC power costs.xls Chart 2_PCA 9 -  Exhibit D April 2010 (3)" xfId="17721"/>
    <cellStyle name="_VC 6.15.06 update on 06GRC power costs.xls Chart 2_PCA 9 -  Exhibit D April 2010 (3) 2" xfId="17722"/>
    <cellStyle name="_VC 6.15.06 update on 06GRC power costs.xls Chart 2_PCA 9 -  Exhibit D April 2010 (3) 2 2" xfId="17723"/>
    <cellStyle name="_VC 6.15.06 update on 06GRC power costs.xls Chart 2_PCA 9 -  Exhibit D April 2010 (3) 2 2_Sheet3" xfId="17724"/>
    <cellStyle name="_VC 6.15.06 update on 06GRC power costs.xls Chart 2_PCA 9 -  Exhibit D April 2010 (3) 2_Sheet3" xfId="17725"/>
    <cellStyle name="_VC 6.15.06 update on 06GRC power costs.xls Chart 2_PCA 9 -  Exhibit D April 2010 (3) 3" xfId="17726"/>
    <cellStyle name="_VC 6.15.06 update on 06GRC power costs.xls Chart 2_PCA 9 -  Exhibit D April 2010 (3) 3 2" xfId="17727"/>
    <cellStyle name="_VC 6.15.06 update on 06GRC power costs.xls Chart 2_PCA 9 -  Exhibit D April 2010 (3) 3 2_Sheet3" xfId="17728"/>
    <cellStyle name="_VC 6.15.06 update on 06GRC power costs.xls Chart 2_PCA 9 -  Exhibit D April 2010 (3) 3_Sheet3" xfId="17729"/>
    <cellStyle name="_VC 6.15.06 update on 06GRC power costs.xls Chart 2_PCA 9 -  Exhibit D April 2010 (3) 4" xfId="17730"/>
    <cellStyle name="_VC 6.15.06 update on 06GRC power costs.xls Chart 2_PCA 9 -  Exhibit D April 2010 (3) 4_Sheet3" xfId="17731"/>
    <cellStyle name="_VC 6.15.06 update on 06GRC power costs.xls Chart 2_PCA 9 -  Exhibit D April 2010 (3)_DEM-WP(C) ENERG10C--ctn Mid-C_042010 2010GRC" xfId="17732"/>
    <cellStyle name="_VC 6.15.06 update on 06GRC power costs.xls Chart 2_PCA 9 -  Exhibit D April 2010 (3)_DEM-WP(C) ENERG10C--ctn Mid-C_042010 2010GRC 2" xfId="17733"/>
    <cellStyle name="_VC 6.15.06 update on 06GRC power costs.xls Chart 2_PCA 9 -  Exhibit D April 2010 (3)_DEM-WP(C) ENERG10C--ctn Mid-C_042010 2010GRC 2_Sheet3" xfId="17734"/>
    <cellStyle name="_VC 6.15.06 update on 06GRC power costs.xls Chart 2_PCA 9 -  Exhibit D April 2010 (3)_DEM-WP(C) ENERG10C--ctn Mid-C_042010 2010GRC_Sheet3" xfId="17735"/>
    <cellStyle name="_VC 6.15.06 update on 06GRC power costs.xls Chart 2_PCA 9 -  Exhibit D April 2010 (3)_Sheet3" xfId="17736"/>
    <cellStyle name="_VC 6.15.06 update on 06GRC power costs.xls Chart 2_PCA 9 -  Exhibit D April 2010 2" xfId="17737"/>
    <cellStyle name="_VC 6.15.06 update on 06GRC power costs.xls Chart 2_PCA 9 -  Exhibit D April 2010 2 2" xfId="17738"/>
    <cellStyle name="_VC 6.15.06 update on 06GRC power costs.xls Chart 2_PCA 9 -  Exhibit D April 2010 2 2_Sheet3" xfId="17739"/>
    <cellStyle name="_VC 6.15.06 update on 06GRC power costs.xls Chart 2_PCA 9 -  Exhibit D April 2010 2_Sheet3" xfId="17740"/>
    <cellStyle name="_VC 6.15.06 update on 06GRC power costs.xls Chart 2_PCA 9 -  Exhibit D April 2010 3" xfId="17741"/>
    <cellStyle name="_VC 6.15.06 update on 06GRC power costs.xls Chart 2_PCA 9 -  Exhibit D April 2010 3 2" xfId="17742"/>
    <cellStyle name="_VC 6.15.06 update on 06GRC power costs.xls Chart 2_PCA 9 -  Exhibit D April 2010 3 2_Sheet3" xfId="17743"/>
    <cellStyle name="_VC 6.15.06 update on 06GRC power costs.xls Chart 2_PCA 9 -  Exhibit D April 2010 3_Sheet3" xfId="17744"/>
    <cellStyle name="_VC 6.15.06 update on 06GRC power costs.xls Chart 2_PCA 9 -  Exhibit D April 2010 4" xfId="17745"/>
    <cellStyle name="_VC 6.15.06 update on 06GRC power costs.xls Chart 2_PCA 9 -  Exhibit D April 2010 4 2" xfId="17746"/>
    <cellStyle name="_VC 6.15.06 update on 06GRC power costs.xls Chart 2_PCA 9 -  Exhibit D April 2010 4 2_Sheet3" xfId="17747"/>
    <cellStyle name="_VC 6.15.06 update on 06GRC power costs.xls Chart 2_PCA 9 -  Exhibit D April 2010 4_Sheet3" xfId="17748"/>
    <cellStyle name="_VC 6.15.06 update on 06GRC power costs.xls Chart 2_PCA 9 -  Exhibit D April 2010 5" xfId="17749"/>
    <cellStyle name="_VC 6.15.06 update on 06GRC power costs.xls Chart 2_PCA 9 -  Exhibit D April 2010 5 2" xfId="17750"/>
    <cellStyle name="_VC 6.15.06 update on 06GRC power costs.xls Chart 2_PCA 9 -  Exhibit D April 2010 5 2_Sheet3" xfId="17751"/>
    <cellStyle name="_VC 6.15.06 update on 06GRC power costs.xls Chart 2_PCA 9 -  Exhibit D April 2010 5_Sheet3" xfId="17752"/>
    <cellStyle name="_VC 6.15.06 update on 06GRC power costs.xls Chart 2_PCA 9 -  Exhibit D April 2010 6" xfId="17753"/>
    <cellStyle name="_VC 6.15.06 update on 06GRC power costs.xls Chart 2_PCA 9 -  Exhibit D April 2010 6 2" xfId="17754"/>
    <cellStyle name="_VC 6.15.06 update on 06GRC power costs.xls Chart 2_PCA 9 -  Exhibit D April 2010 6 2_Sheet3" xfId="17755"/>
    <cellStyle name="_VC 6.15.06 update on 06GRC power costs.xls Chart 2_PCA 9 -  Exhibit D April 2010 6_Sheet3" xfId="17756"/>
    <cellStyle name="_VC 6.15.06 update on 06GRC power costs.xls Chart 2_PCA 9 -  Exhibit D April 2010 7" xfId="17757"/>
    <cellStyle name="_VC 6.15.06 update on 06GRC power costs.xls Chart 2_PCA 9 -  Exhibit D April 2010 7_Sheet3" xfId="17758"/>
    <cellStyle name="_VC 6.15.06 update on 06GRC power costs.xls Chart 2_PCA 9 -  Exhibit D April 2010_Sheet3" xfId="17759"/>
    <cellStyle name="_VC 6.15.06 update on 06GRC power costs.xls Chart 2_PCA 9 -  Exhibit D Nov 2010" xfId="17760"/>
    <cellStyle name="_VC 6.15.06 update on 06GRC power costs.xls Chart 2_PCA 9 -  Exhibit D Nov 2010 2" xfId="17761"/>
    <cellStyle name="_VC 6.15.06 update on 06GRC power costs.xls Chart 2_PCA 9 -  Exhibit D Nov 2010 2 2" xfId="17762"/>
    <cellStyle name="_VC 6.15.06 update on 06GRC power costs.xls Chart 2_PCA 9 -  Exhibit D Nov 2010 2 2_Sheet3" xfId="17763"/>
    <cellStyle name="_VC 6.15.06 update on 06GRC power costs.xls Chart 2_PCA 9 -  Exhibit D Nov 2010 2_Sheet3" xfId="17764"/>
    <cellStyle name="_VC 6.15.06 update on 06GRC power costs.xls Chart 2_PCA 9 -  Exhibit D Nov 2010 3" xfId="17765"/>
    <cellStyle name="_VC 6.15.06 update on 06GRC power costs.xls Chart 2_PCA 9 -  Exhibit D Nov 2010 3_Sheet3" xfId="17766"/>
    <cellStyle name="_VC 6.15.06 update on 06GRC power costs.xls Chart 2_PCA 9 -  Exhibit D Nov 2010_Sheet3" xfId="17767"/>
    <cellStyle name="_VC 6.15.06 update on 06GRC power costs.xls Chart 2_PCA 9 - Exhibit D at August 2010" xfId="17768"/>
    <cellStyle name="_VC 6.15.06 update on 06GRC power costs.xls Chart 2_PCA 9 - Exhibit D at August 2010 2" xfId="17769"/>
    <cellStyle name="_VC 6.15.06 update on 06GRC power costs.xls Chart 2_PCA 9 - Exhibit D at August 2010 2 2" xfId="17770"/>
    <cellStyle name="_VC 6.15.06 update on 06GRC power costs.xls Chart 2_PCA 9 - Exhibit D at August 2010 2 2_Sheet3" xfId="17771"/>
    <cellStyle name="_VC 6.15.06 update on 06GRC power costs.xls Chart 2_PCA 9 - Exhibit D at August 2010 2_Sheet3" xfId="17772"/>
    <cellStyle name="_VC 6.15.06 update on 06GRC power costs.xls Chart 2_PCA 9 - Exhibit D at August 2010 3" xfId="17773"/>
    <cellStyle name="_VC 6.15.06 update on 06GRC power costs.xls Chart 2_PCA 9 - Exhibit D at August 2010 3_Sheet3" xfId="17774"/>
    <cellStyle name="_VC 6.15.06 update on 06GRC power costs.xls Chart 2_PCA 9 - Exhibit D at August 2010_Sheet3" xfId="17775"/>
    <cellStyle name="_VC 6.15.06 update on 06GRC power costs.xls Chart 2_PCA 9 - Exhibit D June 2010 GRC" xfId="17776"/>
    <cellStyle name="_VC 6.15.06 update on 06GRC power costs.xls Chart 2_PCA 9 - Exhibit D June 2010 GRC 2" xfId="17777"/>
    <cellStyle name="_VC 6.15.06 update on 06GRC power costs.xls Chart 2_PCA 9 - Exhibit D June 2010 GRC 2 2" xfId="17778"/>
    <cellStyle name="_VC 6.15.06 update on 06GRC power costs.xls Chart 2_PCA 9 - Exhibit D June 2010 GRC 2 2_Sheet3" xfId="17779"/>
    <cellStyle name="_VC 6.15.06 update on 06GRC power costs.xls Chart 2_PCA 9 - Exhibit D June 2010 GRC 2_Sheet3" xfId="17780"/>
    <cellStyle name="_VC 6.15.06 update on 06GRC power costs.xls Chart 2_PCA 9 - Exhibit D June 2010 GRC 3" xfId="17781"/>
    <cellStyle name="_VC 6.15.06 update on 06GRC power costs.xls Chart 2_PCA 9 - Exhibit D June 2010 GRC 3_Sheet3" xfId="17782"/>
    <cellStyle name="_VC 6.15.06 update on 06GRC power costs.xls Chart 2_PCA 9 - Exhibit D June 2010 GRC_Sheet3" xfId="17783"/>
    <cellStyle name="_VC 6.15.06 update on 06GRC power costs.xls Chart 2_Power Costs - Comparison bx Rbtl-Staff-Jt-PC" xfId="17784"/>
    <cellStyle name="_VC 6.15.06 update on 06GRC power costs.xls Chart 2_Power Costs - Comparison bx Rbtl-Staff-Jt-PC 2" xfId="17785"/>
    <cellStyle name="_VC 6.15.06 update on 06GRC power costs.xls Chart 2_Power Costs - Comparison bx Rbtl-Staff-Jt-PC 2 2" xfId="17786"/>
    <cellStyle name="_VC 6.15.06 update on 06GRC power costs.xls Chart 2_Power Costs - Comparison bx Rbtl-Staff-Jt-PC 2 2_Sheet3" xfId="17787"/>
    <cellStyle name="_VC 6.15.06 update on 06GRC power costs.xls Chart 2_Power Costs - Comparison bx Rbtl-Staff-Jt-PC 2_Sheet3" xfId="17788"/>
    <cellStyle name="_VC 6.15.06 update on 06GRC power costs.xls Chart 2_Power Costs - Comparison bx Rbtl-Staff-Jt-PC 3" xfId="17789"/>
    <cellStyle name="_VC 6.15.06 update on 06GRC power costs.xls Chart 2_Power Costs - Comparison bx Rbtl-Staff-Jt-PC 3 2" xfId="17790"/>
    <cellStyle name="_VC 6.15.06 update on 06GRC power costs.xls Chart 2_Power Costs - Comparison bx Rbtl-Staff-Jt-PC 3 2_Sheet3" xfId="17791"/>
    <cellStyle name="_VC 6.15.06 update on 06GRC power costs.xls Chart 2_Power Costs - Comparison bx Rbtl-Staff-Jt-PC 3_Sheet3" xfId="17792"/>
    <cellStyle name="_VC 6.15.06 update on 06GRC power costs.xls Chart 2_Power Costs - Comparison bx Rbtl-Staff-Jt-PC 4" xfId="17793"/>
    <cellStyle name="_VC 6.15.06 update on 06GRC power costs.xls Chart 2_Power Costs - Comparison bx Rbtl-Staff-Jt-PC 4_Sheet3" xfId="17794"/>
    <cellStyle name="_VC 6.15.06 update on 06GRC power costs.xls Chart 2_Power Costs - Comparison bx Rbtl-Staff-Jt-PC_Adj Bench DR 3 for Initial Briefs (Electric)" xfId="17795"/>
    <cellStyle name="_VC 6.15.06 update on 06GRC power costs.xls Chart 2_Power Costs - Comparison bx Rbtl-Staff-Jt-PC_Adj Bench DR 3 for Initial Briefs (Electric) 2" xfId="17796"/>
    <cellStyle name="_VC 6.15.06 update on 06GRC power costs.xls Chart 2_Power Costs - Comparison bx Rbtl-Staff-Jt-PC_Adj Bench DR 3 for Initial Briefs (Electric) 2 2" xfId="17797"/>
    <cellStyle name="_VC 6.15.06 update on 06GRC power costs.xls Chart 2_Power Costs - Comparison bx Rbtl-Staff-Jt-PC_Adj Bench DR 3 for Initial Briefs (Electric) 2 2_Sheet3" xfId="17798"/>
    <cellStyle name="_VC 6.15.06 update on 06GRC power costs.xls Chart 2_Power Costs - Comparison bx Rbtl-Staff-Jt-PC_Adj Bench DR 3 for Initial Briefs (Electric) 2_Sheet3" xfId="17799"/>
    <cellStyle name="_VC 6.15.06 update on 06GRC power costs.xls Chart 2_Power Costs - Comparison bx Rbtl-Staff-Jt-PC_Adj Bench DR 3 for Initial Briefs (Electric) 3" xfId="17800"/>
    <cellStyle name="_VC 6.15.06 update on 06GRC power costs.xls Chart 2_Power Costs - Comparison bx Rbtl-Staff-Jt-PC_Adj Bench DR 3 for Initial Briefs (Electric) 3 2" xfId="17801"/>
    <cellStyle name="_VC 6.15.06 update on 06GRC power costs.xls Chart 2_Power Costs - Comparison bx Rbtl-Staff-Jt-PC_Adj Bench DR 3 for Initial Briefs (Electric) 3 2_Sheet3" xfId="17802"/>
    <cellStyle name="_VC 6.15.06 update on 06GRC power costs.xls Chart 2_Power Costs - Comparison bx Rbtl-Staff-Jt-PC_Adj Bench DR 3 for Initial Briefs (Electric) 3_Sheet3" xfId="17803"/>
    <cellStyle name="_VC 6.15.06 update on 06GRC power costs.xls Chart 2_Power Costs - Comparison bx Rbtl-Staff-Jt-PC_Adj Bench DR 3 for Initial Briefs (Electric) 4" xfId="17804"/>
    <cellStyle name="_VC 6.15.06 update on 06GRC power costs.xls Chart 2_Power Costs - Comparison bx Rbtl-Staff-Jt-PC_Adj Bench DR 3 for Initial Briefs (Electric) 4_Sheet3" xfId="17805"/>
    <cellStyle name="_VC 6.15.06 update on 06GRC power costs.xls Chart 2_Power Costs - Comparison bx Rbtl-Staff-Jt-PC_Adj Bench DR 3 for Initial Briefs (Electric)_DEM-WP(C) ENERG10C--ctn Mid-C_042010 2010GRC" xfId="17806"/>
    <cellStyle name="_VC 6.15.06 update on 06GRC power costs.xls Chart 2_Power Costs - Comparison bx Rbtl-Staff-Jt-PC_Adj Bench DR 3 for Initial Briefs (Electric)_DEM-WP(C) ENERG10C--ctn Mid-C_042010 2010GRC 2" xfId="17807"/>
    <cellStyle name="_VC 6.15.06 update on 06GRC power costs.xls Chart 2_Power Costs - Comparison bx Rbtl-Staff-Jt-PC_Adj Bench DR 3 for Initial Briefs (Electric)_DEM-WP(C) ENERG10C--ctn Mid-C_042010 2010GRC 2_Sheet3" xfId="17808"/>
    <cellStyle name="_VC 6.15.06 update on 06GRC power costs.xls Chart 2_Power Costs - Comparison bx Rbtl-Staff-Jt-PC_Adj Bench DR 3 for Initial Briefs (Electric)_DEM-WP(C) ENERG10C--ctn Mid-C_042010 2010GRC_Sheet3" xfId="17809"/>
    <cellStyle name="_VC 6.15.06 update on 06GRC power costs.xls Chart 2_Power Costs - Comparison bx Rbtl-Staff-Jt-PC_Adj Bench DR 3 for Initial Briefs (Electric)_Sheet3" xfId="17810"/>
    <cellStyle name="_VC 6.15.06 update on 06GRC power costs.xls Chart 2_Power Costs - Comparison bx Rbtl-Staff-Jt-PC_DEM-WP(C) ENERG10C--ctn Mid-C_042010 2010GRC" xfId="17811"/>
    <cellStyle name="_VC 6.15.06 update on 06GRC power costs.xls Chart 2_Power Costs - Comparison bx Rbtl-Staff-Jt-PC_DEM-WP(C) ENERG10C--ctn Mid-C_042010 2010GRC 2" xfId="17812"/>
    <cellStyle name="_VC 6.15.06 update on 06GRC power costs.xls Chart 2_Power Costs - Comparison bx Rbtl-Staff-Jt-PC_DEM-WP(C) ENERG10C--ctn Mid-C_042010 2010GRC 2_Sheet3" xfId="17813"/>
    <cellStyle name="_VC 6.15.06 update on 06GRC power costs.xls Chart 2_Power Costs - Comparison bx Rbtl-Staff-Jt-PC_DEM-WP(C) ENERG10C--ctn Mid-C_042010 2010GRC_Sheet3" xfId="17814"/>
    <cellStyle name="_VC 6.15.06 update on 06GRC power costs.xls Chart 2_Power Costs - Comparison bx Rbtl-Staff-Jt-PC_Electric Rev Req Model (2009 GRC) Rebuttal" xfId="17815"/>
    <cellStyle name="_VC 6.15.06 update on 06GRC power costs.xls Chart 2_Power Costs - Comparison bx Rbtl-Staff-Jt-PC_Electric Rev Req Model (2009 GRC) Rebuttal 2" xfId="17816"/>
    <cellStyle name="_VC 6.15.06 update on 06GRC power costs.xls Chart 2_Power Costs - Comparison bx Rbtl-Staff-Jt-PC_Electric Rev Req Model (2009 GRC) Rebuttal 2 2" xfId="17817"/>
    <cellStyle name="_VC 6.15.06 update on 06GRC power costs.xls Chart 2_Power Costs - Comparison bx Rbtl-Staff-Jt-PC_Electric Rev Req Model (2009 GRC) Rebuttal 2 2_Sheet3" xfId="17818"/>
    <cellStyle name="_VC 6.15.06 update on 06GRC power costs.xls Chart 2_Power Costs - Comparison bx Rbtl-Staff-Jt-PC_Electric Rev Req Model (2009 GRC) Rebuttal 2_Sheet3" xfId="17819"/>
    <cellStyle name="_VC 6.15.06 update on 06GRC power costs.xls Chart 2_Power Costs - Comparison bx Rbtl-Staff-Jt-PC_Electric Rev Req Model (2009 GRC) Rebuttal 3" xfId="17820"/>
    <cellStyle name="_VC 6.15.06 update on 06GRC power costs.xls Chart 2_Power Costs - Comparison bx Rbtl-Staff-Jt-PC_Electric Rev Req Model (2009 GRC) Rebuttal 3_Sheet3" xfId="17821"/>
    <cellStyle name="_VC 6.15.06 update on 06GRC power costs.xls Chart 2_Power Costs - Comparison bx Rbtl-Staff-Jt-PC_Electric Rev Req Model (2009 GRC) Rebuttal REmoval of New  WH Solar AdjustMI" xfId="17822"/>
    <cellStyle name="_VC 6.15.06 update on 06GRC power costs.xls Chart 2_Power Costs - Comparison bx Rbtl-Staff-Jt-PC_Electric Rev Req Model (2009 GRC) Rebuttal REmoval of New  WH Solar AdjustMI 2" xfId="17823"/>
    <cellStyle name="_VC 6.15.06 update on 06GRC power costs.xls Chart 2_Power Costs - Comparison bx Rbtl-Staff-Jt-PC_Electric Rev Req Model (2009 GRC) Rebuttal REmoval of New  WH Solar AdjustMI 2 2" xfId="17824"/>
    <cellStyle name="_VC 6.15.06 update on 06GRC power costs.xls Chart 2_Power Costs - Comparison bx Rbtl-Staff-Jt-PC_Electric Rev Req Model (2009 GRC) Rebuttal REmoval of New  WH Solar AdjustMI 2 2_Sheet3" xfId="17825"/>
    <cellStyle name="_VC 6.15.06 update on 06GRC power costs.xls Chart 2_Power Costs - Comparison bx Rbtl-Staff-Jt-PC_Electric Rev Req Model (2009 GRC) Rebuttal REmoval of New  WH Solar AdjustMI 2_Sheet3" xfId="17826"/>
    <cellStyle name="_VC 6.15.06 update on 06GRC power costs.xls Chart 2_Power Costs - Comparison bx Rbtl-Staff-Jt-PC_Electric Rev Req Model (2009 GRC) Rebuttal REmoval of New  WH Solar AdjustMI 3" xfId="17827"/>
    <cellStyle name="_VC 6.15.06 update on 06GRC power costs.xls Chart 2_Power Costs - Comparison bx Rbtl-Staff-Jt-PC_Electric Rev Req Model (2009 GRC) Rebuttal REmoval of New  WH Solar AdjustMI 3 2" xfId="17828"/>
    <cellStyle name="_VC 6.15.06 update on 06GRC power costs.xls Chart 2_Power Costs - Comparison bx Rbtl-Staff-Jt-PC_Electric Rev Req Model (2009 GRC) Rebuttal REmoval of New  WH Solar AdjustMI 3 2_Sheet3" xfId="17829"/>
    <cellStyle name="_VC 6.15.06 update on 06GRC power costs.xls Chart 2_Power Costs - Comparison bx Rbtl-Staff-Jt-PC_Electric Rev Req Model (2009 GRC) Rebuttal REmoval of New  WH Solar AdjustMI 3_Sheet3" xfId="17830"/>
    <cellStyle name="_VC 6.15.06 update on 06GRC power costs.xls Chart 2_Power Costs - Comparison bx Rbtl-Staff-Jt-PC_Electric Rev Req Model (2009 GRC) Rebuttal REmoval of New  WH Solar AdjustMI 4" xfId="17831"/>
    <cellStyle name="_VC 6.15.06 update on 06GRC power costs.xls Chart 2_Power Costs - Comparison bx Rbtl-Staff-Jt-PC_Electric Rev Req Model (2009 GRC) Rebuttal REmoval of New  WH Solar AdjustMI 4_Sheet3" xfId="17832"/>
    <cellStyle name="_VC 6.15.06 update on 06GRC power costs.xls Chart 2_Power Costs - Comparison bx Rbtl-Staff-Jt-PC_Electric Rev Req Model (2009 GRC) Rebuttal REmoval of New  WH Solar AdjustMI_DEM-WP(C) ENERG10C--ctn Mid-C_042010 2010GRC" xfId="17833"/>
    <cellStyle name="_VC 6.15.06 update on 06GRC power costs.xls Chart 2_Power Costs - Comparison bx Rbtl-Staff-Jt-PC_Electric Rev Req Model (2009 GRC) Rebuttal REmoval of New  WH Solar AdjustMI_DEM-WP(C) ENERG10C--ctn Mid-C_042010 2010GRC 2" xfId="17834"/>
    <cellStyle name="_VC 6.15.06 update on 06GRC power costs.xls Chart 2_Power Costs - Comparison bx Rbtl-Staff-Jt-PC_Electric Rev Req Model (2009 GRC) Rebuttal REmoval of New  WH Solar AdjustMI_DEM-WP(C) ENERG10C--ctn Mid-C_042010 2010GRC 2_Sheet3" xfId="17835"/>
    <cellStyle name="_VC 6.15.06 update on 06GRC power costs.xls Chart 2_Power Costs - Comparison bx Rbtl-Staff-Jt-PC_Electric Rev Req Model (2009 GRC) Rebuttal REmoval of New  WH Solar AdjustMI_DEM-WP(C) ENERG10C--ctn Mid-C_042010 2010GRC_Sheet3" xfId="17836"/>
    <cellStyle name="_VC 6.15.06 update on 06GRC power costs.xls Chart 2_Power Costs - Comparison bx Rbtl-Staff-Jt-PC_Electric Rev Req Model (2009 GRC) Rebuttal REmoval of New  WH Solar AdjustMI_Sheet3" xfId="17837"/>
    <cellStyle name="_VC 6.15.06 update on 06GRC power costs.xls Chart 2_Power Costs - Comparison bx Rbtl-Staff-Jt-PC_Electric Rev Req Model (2009 GRC) Rebuttal_Sheet3" xfId="17838"/>
    <cellStyle name="_VC 6.15.06 update on 06GRC power costs.xls Chart 2_Power Costs - Comparison bx Rbtl-Staff-Jt-PC_Electric Rev Req Model (2009 GRC) Revised 01-18-2010" xfId="17839"/>
    <cellStyle name="_VC 6.15.06 update on 06GRC power costs.xls Chart 2_Power Costs - Comparison bx Rbtl-Staff-Jt-PC_Electric Rev Req Model (2009 GRC) Revised 01-18-2010 2" xfId="17840"/>
    <cellStyle name="_VC 6.15.06 update on 06GRC power costs.xls Chart 2_Power Costs - Comparison bx Rbtl-Staff-Jt-PC_Electric Rev Req Model (2009 GRC) Revised 01-18-2010 2 2" xfId="17841"/>
    <cellStyle name="_VC 6.15.06 update on 06GRC power costs.xls Chart 2_Power Costs - Comparison bx Rbtl-Staff-Jt-PC_Electric Rev Req Model (2009 GRC) Revised 01-18-2010 2 2_Sheet3" xfId="17842"/>
    <cellStyle name="_VC 6.15.06 update on 06GRC power costs.xls Chart 2_Power Costs - Comparison bx Rbtl-Staff-Jt-PC_Electric Rev Req Model (2009 GRC) Revised 01-18-2010 2_Sheet3" xfId="17843"/>
    <cellStyle name="_VC 6.15.06 update on 06GRC power costs.xls Chart 2_Power Costs - Comparison bx Rbtl-Staff-Jt-PC_Electric Rev Req Model (2009 GRC) Revised 01-18-2010 3" xfId="17844"/>
    <cellStyle name="_VC 6.15.06 update on 06GRC power costs.xls Chart 2_Power Costs - Comparison bx Rbtl-Staff-Jt-PC_Electric Rev Req Model (2009 GRC) Revised 01-18-2010 3 2" xfId="17845"/>
    <cellStyle name="_VC 6.15.06 update on 06GRC power costs.xls Chart 2_Power Costs - Comparison bx Rbtl-Staff-Jt-PC_Electric Rev Req Model (2009 GRC) Revised 01-18-2010 3 2_Sheet3" xfId="17846"/>
    <cellStyle name="_VC 6.15.06 update on 06GRC power costs.xls Chart 2_Power Costs - Comparison bx Rbtl-Staff-Jt-PC_Electric Rev Req Model (2009 GRC) Revised 01-18-2010 3_Sheet3" xfId="17847"/>
    <cellStyle name="_VC 6.15.06 update on 06GRC power costs.xls Chart 2_Power Costs - Comparison bx Rbtl-Staff-Jt-PC_Electric Rev Req Model (2009 GRC) Revised 01-18-2010 4" xfId="17848"/>
    <cellStyle name="_VC 6.15.06 update on 06GRC power costs.xls Chart 2_Power Costs - Comparison bx Rbtl-Staff-Jt-PC_Electric Rev Req Model (2009 GRC) Revised 01-18-2010 4_Sheet3" xfId="17849"/>
    <cellStyle name="_VC 6.15.06 update on 06GRC power costs.xls Chart 2_Power Costs - Comparison bx Rbtl-Staff-Jt-PC_Electric Rev Req Model (2009 GRC) Revised 01-18-2010_DEM-WP(C) ENERG10C--ctn Mid-C_042010 2010GRC" xfId="17850"/>
    <cellStyle name="_VC 6.15.06 update on 06GRC power costs.xls Chart 2_Power Costs - Comparison bx Rbtl-Staff-Jt-PC_Electric Rev Req Model (2009 GRC) Revised 01-18-2010_DEM-WP(C) ENERG10C--ctn Mid-C_042010 2010GRC 2" xfId="17851"/>
    <cellStyle name="_VC 6.15.06 update on 06GRC power costs.xls Chart 2_Power Costs - Comparison bx Rbtl-Staff-Jt-PC_Electric Rev Req Model (2009 GRC) Revised 01-18-2010_DEM-WP(C) ENERG10C--ctn Mid-C_042010 2010GRC 2_Sheet3" xfId="17852"/>
    <cellStyle name="_VC 6.15.06 update on 06GRC power costs.xls Chart 2_Power Costs - Comparison bx Rbtl-Staff-Jt-PC_Electric Rev Req Model (2009 GRC) Revised 01-18-2010_DEM-WP(C) ENERG10C--ctn Mid-C_042010 2010GRC_Sheet3" xfId="17853"/>
    <cellStyle name="_VC 6.15.06 update on 06GRC power costs.xls Chart 2_Power Costs - Comparison bx Rbtl-Staff-Jt-PC_Electric Rev Req Model (2009 GRC) Revised 01-18-2010_Sheet3" xfId="17854"/>
    <cellStyle name="_VC 6.15.06 update on 06GRC power costs.xls Chart 2_Power Costs - Comparison bx Rbtl-Staff-Jt-PC_Final Order Electric EXHIBIT A-1" xfId="17855"/>
    <cellStyle name="_VC 6.15.06 update on 06GRC power costs.xls Chart 2_Power Costs - Comparison bx Rbtl-Staff-Jt-PC_Final Order Electric EXHIBIT A-1 2" xfId="17856"/>
    <cellStyle name="_VC 6.15.06 update on 06GRC power costs.xls Chart 2_Power Costs - Comparison bx Rbtl-Staff-Jt-PC_Final Order Electric EXHIBIT A-1 2 2" xfId="17857"/>
    <cellStyle name="_VC 6.15.06 update on 06GRC power costs.xls Chart 2_Power Costs - Comparison bx Rbtl-Staff-Jt-PC_Final Order Electric EXHIBIT A-1 2 2_Sheet3" xfId="17858"/>
    <cellStyle name="_VC 6.15.06 update on 06GRC power costs.xls Chart 2_Power Costs - Comparison bx Rbtl-Staff-Jt-PC_Final Order Electric EXHIBIT A-1 2_Sheet3" xfId="17859"/>
    <cellStyle name="_VC 6.15.06 update on 06GRC power costs.xls Chart 2_Power Costs - Comparison bx Rbtl-Staff-Jt-PC_Final Order Electric EXHIBIT A-1 3" xfId="17860"/>
    <cellStyle name="_VC 6.15.06 update on 06GRC power costs.xls Chart 2_Power Costs - Comparison bx Rbtl-Staff-Jt-PC_Final Order Electric EXHIBIT A-1 3_Sheet3" xfId="17861"/>
    <cellStyle name="_VC 6.15.06 update on 06GRC power costs.xls Chart 2_Power Costs - Comparison bx Rbtl-Staff-Jt-PC_Final Order Electric EXHIBIT A-1_Sheet3" xfId="17862"/>
    <cellStyle name="_VC 6.15.06 update on 06GRC power costs.xls Chart 2_Power Costs - Comparison bx Rbtl-Staff-Jt-PC_Sheet3" xfId="17863"/>
    <cellStyle name="_VC 6.15.06 update on 06GRC power costs.xls Chart 2_Rebuttal Power Costs" xfId="17864"/>
    <cellStyle name="_VC 6.15.06 update on 06GRC power costs.xls Chart 2_Rebuttal Power Costs 2" xfId="17865"/>
    <cellStyle name="_VC 6.15.06 update on 06GRC power costs.xls Chart 2_Rebuttal Power Costs 2 2" xfId="17866"/>
    <cellStyle name="_VC 6.15.06 update on 06GRC power costs.xls Chart 2_Rebuttal Power Costs 2 2_Sheet3" xfId="17867"/>
    <cellStyle name="_VC 6.15.06 update on 06GRC power costs.xls Chart 2_Rebuttal Power Costs 2_Sheet3" xfId="17868"/>
    <cellStyle name="_VC 6.15.06 update on 06GRC power costs.xls Chart 2_Rebuttal Power Costs 3" xfId="17869"/>
    <cellStyle name="_VC 6.15.06 update on 06GRC power costs.xls Chart 2_Rebuttal Power Costs 3 2" xfId="17870"/>
    <cellStyle name="_VC 6.15.06 update on 06GRC power costs.xls Chart 2_Rebuttal Power Costs 3 2_Sheet3" xfId="17871"/>
    <cellStyle name="_VC 6.15.06 update on 06GRC power costs.xls Chart 2_Rebuttal Power Costs 3_Sheet3" xfId="17872"/>
    <cellStyle name="_VC 6.15.06 update on 06GRC power costs.xls Chart 2_Rebuttal Power Costs 4" xfId="17873"/>
    <cellStyle name="_VC 6.15.06 update on 06GRC power costs.xls Chart 2_Rebuttal Power Costs 4_Sheet3" xfId="17874"/>
    <cellStyle name="_VC 6.15.06 update on 06GRC power costs.xls Chart 2_Rebuttal Power Costs_Adj Bench DR 3 for Initial Briefs (Electric)" xfId="17875"/>
    <cellStyle name="_VC 6.15.06 update on 06GRC power costs.xls Chart 2_Rebuttal Power Costs_Adj Bench DR 3 for Initial Briefs (Electric) 2" xfId="17876"/>
    <cellStyle name="_VC 6.15.06 update on 06GRC power costs.xls Chart 2_Rebuttal Power Costs_Adj Bench DR 3 for Initial Briefs (Electric) 2 2" xfId="17877"/>
    <cellStyle name="_VC 6.15.06 update on 06GRC power costs.xls Chart 2_Rebuttal Power Costs_Adj Bench DR 3 for Initial Briefs (Electric) 2 2_Sheet3" xfId="17878"/>
    <cellStyle name="_VC 6.15.06 update on 06GRC power costs.xls Chart 2_Rebuttal Power Costs_Adj Bench DR 3 for Initial Briefs (Electric) 2_Sheet3" xfId="17879"/>
    <cellStyle name="_VC 6.15.06 update on 06GRC power costs.xls Chart 2_Rebuttal Power Costs_Adj Bench DR 3 for Initial Briefs (Electric) 3" xfId="17880"/>
    <cellStyle name="_VC 6.15.06 update on 06GRC power costs.xls Chart 2_Rebuttal Power Costs_Adj Bench DR 3 for Initial Briefs (Electric) 3 2" xfId="17881"/>
    <cellStyle name="_VC 6.15.06 update on 06GRC power costs.xls Chart 2_Rebuttal Power Costs_Adj Bench DR 3 for Initial Briefs (Electric) 3 2_Sheet3" xfId="17882"/>
    <cellStyle name="_VC 6.15.06 update on 06GRC power costs.xls Chart 2_Rebuttal Power Costs_Adj Bench DR 3 for Initial Briefs (Electric) 3_Sheet3" xfId="17883"/>
    <cellStyle name="_VC 6.15.06 update on 06GRC power costs.xls Chart 2_Rebuttal Power Costs_Adj Bench DR 3 for Initial Briefs (Electric) 4" xfId="17884"/>
    <cellStyle name="_VC 6.15.06 update on 06GRC power costs.xls Chart 2_Rebuttal Power Costs_Adj Bench DR 3 for Initial Briefs (Electric) 4_Sheet3" xfId="17885"/>
    <cellStyle name="_VC 6.15.06 update on 06GRC power costs.xls Chart 2_Rebuttal Power Costs_Adj Bench DR 3 for Initial Briefs (Electric)_DEM-WP(C) ENERG10C--ctn Mid-C_042010 2010GRC" xfId="17886"/>
    <cellStyle name="_VC 6.15.06 update on 06GRC power costs.xls Chart 2_Rebuttal Power Costs_Adj Bench DR 3 for Initial Briefs (Electric)_DEM-WP(C) ENERG10C--ctn Mid-C_042010 2010GRC 2" xfId="17887"/>
    <cellStyle name="_VC 6.15.06 update on 06GRC power costs.xls Chart 2_Rebuttal Power Costs_Adj Bench DR 3 for Initial Briefs (Electric)_DEM-WP(C) ENERG10C--ctn Mid-C_042010 2010GRC 2_Sheet3" xfId="17888"/>
    <cellStyle name="_VC 6.15.06 update on 06GRC power costs.xls Chart 2_Rebuttal Power Costs_Adj Bench DR 3 for Initial Briefs (Electric)_DEM-WP(C) ENERG10C--ctn Mid-C_042010 2010GRC_Sheet3" xfId="17889"/>
    <cellStyle name="_VC 6.15.06 update on 06GRC power costs.xls Chart 2_Rebuttal Power Costs_Adj Bench DR 3 for Initial Briefs (Electric)_Sheet3" xfId="17890"/>
    <cellStyle name="_VC 6.15.06 update on 06GRC power costs.xls Chart 2_Rebuttal Power Costs_DEM-WP(C) ENERG10C--ctn Mid-C_042010 2010GRC" xfId="17891"/>
    <cellStyle name="_VC 6.15.06 update on 06GRC power costs.xls Chart 2_Rebuttal Power Costs_DEM-WP(C) ENERG10C--ctn Mid-C_042010 2010GRC 2" xfId="17892"/>
    <cellStyle name="_VC 6.15.06 update on 06GRC power costs.xls Chart 2_Rebuttal Power Costs_DEM-WP(C) ENERG10C--ctn Mid-C_042010 2010GRC 2_Sheet3" xfId="17893"/>
    <cellStyle name="_VC 6.15.06 update on 06GRC power costs.xls Chart 2_Rebuttal Power Costs_DEM-WP(C) ENERG10C--ctn Mid-C_042010 2010GRC_Sheet3" xfId="17894"/>
    <cellStyle name="_VC 6.15.06 update on 06GRC power costs.xls Chart 2_Rebuttal Power Costs_Electric Rev Req Model (2009 GRC) Rebuttal" xfId="17895"/>
    <cellStyle name="_VC 6.15.06 update on 06GRC power costs.xls Chart 2_Rebuttal Power Costs_Electric Rev Req Model (2009 GRC) Rebuttal 2" xfId="17896"/>
    <cellStyle name="_VC 6.15.06 update on 06GRC power costs.xls Chart 2_Rebuttal Power Costs_Electric Rev Req Model (2009 GRC) Rebuttal 2 2" xfId="17897"/>
    <cellStyle name="_VC 6.15.06 update on 06GRC power costs.xls Chart 2_Rebuttal Power Costs_Electric Rev Req Model (2009 GRC) Rebuttal 2 2_Sheet3" xfId="17898"/>
    <cellStyle name="_VC 6.15.06 update on 06GRC power costs.xls Chart 2_Rebuttal Power Costs_Electric Rev Req Model (2009 GRC) Rebuttal 2_Sheet3" xfId="17899"/>
    <cellStyle name="_VC 6.15.06 update on 06GRC power costs.xls Chart 2_Rebuttal Power Costs_Electric Rev Req Model (2009 GRC) Rebuttal 3" xfId="17900"/>
    <cellStyle name="_VC 6.15.06 update on 06GRC power costs.xls Chart 2_Rebuttal Power Costs_Electric Rev Req Model (2009 GRC) Rebuttal 3_Sheet3" xfId="17901"/>
    <cellStyle name="_VC 6.15.06 update on 06GRC power costs.xls Chart 2_Rebuttal Power Costs_Electric Rev Req Model (2009 GRC) Rebuttal REmoval of New  WH Solar AdjustMI" xfId="17902"/>
    <cellStyle name="_VC 6.15.06 update on 06GRC power costs.xls Chart 2_Rebuttal Power Costs_Electric Rev Req Model (2009 GRC) Rebuttal REmoval of New  WH Solar AdjustMI 2" xfId="17903"/>
    <cellStyle name="_VC 6.15.06 update on 06GRC power costs.xls Chart 2_Rebuttal Power Costs_Electric Rev Req Model (2009 GRC) Rebuttal REmoval of New  WH Solar AdjustMI 2 2" xfId="17904"/>
    <cellStyle name="_VC 6.15.06 update on 06GRC power costs.xls Chart 2_Rebuttal Power Costs_Electric Rev Req Model (2009 GRC) Rebuttal REmoval of New  WH Solar AdjustMI 2 2_Sheet3" xfId="17905"/>
    <cellStyle name="_VC 6.15.06 update on 06GRC power costs.xls Chart 2_Rebuttal Power Costs_Electric Rev Req Model (2009 GRC) Rebuttal REmoval of New  WH Solar AdjustMI 2_Sheet3" xfId="17906"/>
    <cellStyle name="_VC 6.15.06 update on 06GRC power costs.xls Chart 2_Rebuttal Power Costs_Electric Rev Req Model (2009 GRC) Rebuttal REmoval of New  WH Solar AdjustMI 3" xfId="17907"/>
    <cellStyle name="_VC 6.15.06 update on 06GRC power costs.xls Chart 2_Rebuttal Power Costs_Electric Rev Req Model (2009 GRC) Rebuttal REmoval of New  WH Solar AdjustMI 3 2" xfId="17908"/>
    <cellStyle name="_VC 6.15.06 update on 06GRC power costs.xls Chart 2_Rebuttal Power Costs_Electric Rev Req Model (2009 GRC) Rebuttal REmoval of New  WH Solar AdjustMI 3 2_Sheet3" xfId="17909"/>
    <cellStyle name="_VC 6.15.06 update on 06GRC power costs.xls Chart 2_Rebuttal Power Costs_Electric Rev Req Model (2009 GRC) Rebuttal REmoval of New  WH Solar AdjustMI 3_Sheet3" xfId="17910"/>
    <cellStyle name="_VC 6.15.06 update on 06GRC power costs.xls Chart 2_Rebuttal Power Costs_Electric Rev Req Model (2009 GRC) Rebuttal REmoval of New  WH Solar AdjustMI 4" xfId="17911"/>
    <cellStyle name="_VC 6.15.06 update on 06GRC power costs.xls Chart 2_Rebuttal Power Costs_Electric Rev Req Model (2009 GRC) Rebuttal REmoval of New  WH Solar AdjustMI 4_Sheet3" xfId="17912"/>
    <cellStyle name="_VC 6.15.06 update on 06GRC power costs.xls Chart 2_Rebuttal Power Costs_Electric Rev Req Model (2009 GRC) Rebuttal REmoval of New  WH Solar AdjustMI_DEM-WP(C) ENERG10C--ctn Mid-C_042010 2010GRC" xfId="17913"/>
    <cellStyle name="_VC 6.15.06 update on 06GRC power costs.xls Chart 2_Rebuttal Power Costs_Electric Rev Req Model (2009 GRC) Rebuttal REmoval of New  WH Solar AdjustMI_DEM-WP(C) ENERG10C--ctn Mid-C_042010 2010GRC 2" xfId="17914"/>
    <cellStyle name="_VC 6.15.06 update on 06GRC power costs.xls Chart 2_Rebuttal Power Costs_Electric Rev Req Model (2009 GRC) Rebuttal REmoval of New  WH Solar AdjustMI_DEM-WP(C) ENERG10C--ctn Mid-C_042010 2010GRC 2_Sheet3" xfId="17915"/>
    <cellStyle name="_VC 6.15.06 update on 06GRC power costs.xls Chart 2_Rebuttal Power Costs_Electric Rev Req Model (2009 GRC) Rebuttal REmoval of New  WH Solar AdjustMI_DEM-WP(C) ENERG10C--ctn Mid-C_042010 2010GRC_Sheet3" xfId="17916"/>
    <cellStyle name="_VC 6.15.06 update on 06GRC power costs.xls Chart 2_Rebuttal Power Costs_Electric Rev Req Model (2009 GRC) Rebuttal REmoval of New  WH Solar AdjustMI_Sheet3" xfId="17917"/>
    <cellStyle name="_VC 6.15.06 update on 06GRC power costs.xls Chart 2_Rebuttal Power Costs_Electric Rev Req Model (2009 GRC) Rebuttal_Sheet3" xfId="17918"/>
    <cellStyle name="_VC 6.15.06 update on 06GRC power costs.xls Chart 2_Rebuttal Power Costs_Electric Rev Req Model (2009 GRC) Revised 01-18-2010" xfId="17919"/>
    <cellStyle name="_VC 6.15.06 update on 06GRC power costs.xls Chart 2_Rebuttal Power Costs_Electric Rev Req Model (2009 GRC) Revised 01-18-2010 2" xfId="17920"/>
    <cellStyle name="_VC 6.15.06 update on 06GRC power costs.xls Chart 2_Rebuttal Power Costs_Electric Rev Req Model (2009 GRC) Revised 01-18-2010 2 2" xfId="17921"/>
    <cellStyle name="_VC 6.15.06 update on 06GRC power costs.xls Chart 2_Rebuttal Power Costs_Electric Rev Req Model (2009 GRC) Revised 01-18-2010 2 2_Sheet3" xfId="17922"/>
    <cellStyle name="_VC 6.15.06 update on 06GRC power costs.xls Chart 2_Rebuttal Power Costs_Electric Rev Req Model (2009 GRC) Revised 01-18-2010 2_Sheet3" xfId="17923"/>
    <cellStyle name="_VC 6.15.06 update on 06GRC power costs.xls Chart 2_Rebuttal Power Costs_Electric Rev Req Model (2009 GRC) Revised 01-18-2010 3" xfId="17924"/>
    <cellStyle name="_VC 6.15.06 update on 06GRC power costs.xls Chart 2_Rebuttal Power Costs_Electric Rev Req Model (2009 GRC) Revised 01-18-2010 3 2" xfId="17925"/>
    <cellStyle name="_VC 6.15.06 update on 06GRC power costs.xls Chart 2_Rebuttal Power Costs_Electric Rev Req Model (2009 GRC) Revised 01-18-2010 3 2_Sheet3" xfId="17926"/>
    <cellStyle name="_VC 6.15.06 update on 06GRC power costs.xls Chart 2_Rebuttal Power Costs_Electric Rev Req Model (2009 GRC) Revised 01-18-2010 3_Sheet3" xfId="17927"/>
    <cellStyle name="_VC 6.15.06 update on 06GRC power costs.xls Chart 2_Rebuttal Power Costs_Electric Rev Req Model (2009 GRC) Revised 01-18-2010 4" xfId="17928"/>
    <cellStyle name="_VC 6.15.06 update on 06GRC power costs.xls Chart 2_Rebuttal Power Costs_Electric Rev Req Model (2009 GRC) Revised 01-18-2010 4_Sheet3" xfId="17929"/>
    <cellStyle name="_VC 6.15.06 update on 06GRC power costs.xls Chart 2_Rebuttal Power Costs_Electric Rev Req Model (2009 GRC) Revised 01-18-2010_DEM-WP(C) ENERG10C--ctn Mid-C_042010 2010GRC" xfId="17930"/>
    <cellStyle name="_VC 6.15.06 update on 06GRC power costs.xls Chart 2_Rebuttal Power Costs_Electric Rev Req Model (2009 GRC) Revised 01-18-2010_DEM-WP(C) ENERG10C--ctn Mid-C_042010 2010GRC 2" xfId="17931"/>
    <cellStyle name="_VC 6.15.06 update on 06GRC power costs.xls Chart 2_Rebuttal Power Costs_Electric Rev Req Model (2009 GRC) Revised 01-18-2010_DEM-WP(C) ENERG10C--ctn Mid-C_042010 2010GRC 2_Sheet3" xfId="17932"/>
    <cellStyle name="_VC 6.15.06 update on 06GRC power costs.xls Chart 2_Rebuttal Power Costs_Electric Rev Req Model (2009 GRC) Revised 01-18-2010_DEM-WP(C) ENERG10C--ctn Mid-C_042010 2010GRC_Sheet3" xfId="17933"/>
    <cellStyle name="_VC 6.15.06 update on 06GRC power costs.xls Chart 2_Rebuttal Power Costs_Electric Rev Req Model (2009 GRC) Revised 01-18-2010_Sheet3" xfId="17934"/>
    <cellStyle name="_VC 6.15.06 update on 06GRC power costs.xls Chart 2_Rebuttal Power Costs_Final Order Electric EXHIBIT A-1" xfId="17935"/>
    <cellStyle name="_VC 6.15.06 update on 06GRC power costs.xls Chart 2_Rebuttal Power Costs_Final Order Electric EXHIBIT A-1 2" xfId="17936"/>
    <cellStyle name="_VC 6.15.06 update on 06GRC power costs.xls Chart 2_Rebuttal Power Costs_Final Order Electric EXHIBIT A-1 2 2" xfId="17937"/>
    <cellStyle name="_VC 6.15.06 update on 06GRC power costs.xls Chart 2_Rebuttal Power Costs_Final Order Electric EXHIBIT A-1 2 2_Sheet3" xfId="17938"/>
    <cellStyle name="_VC 6.15.06 update on 06GRC power costs.xls Chart 2_Rebuttal Power Costs_Final Order Electric EXHIBIT A-1 2_Sheet3" xfId="17939"/>
    <cellStyle name="_VC 6.15.06 update on 06GRC power costs.xls Chart 2_Rebuttal Power Costs_Final Order Electric EXHIBIT A-1 3" xfId="17940"/>
    <cellStyle name="_VC 6.15.06 update on 06GRC power costs.xls Chart 2_Rebuttal Power Costs_Final Order Electric EXHIBIT A-1 3_Sheet3" xfId="17941"/>
    <cellStyle name="_VC 6.15.06 update on 06GRC power costs.xls Chart 2_Rebuttal Power Costs_Final Order Electric EXHIBIT A-1_Sheet3" xfId="17942"/>
    <cellStyle name="_VC 6.15.06 update on 06GRC power costs.xls Chart 2_Rebuttal Power Costs_Sheet3" xfId="17943"/>
    <cellStyle name="_VC 6.15.06 update on 06GRC power costs.xls Chart 2_Sheet3" xfId="17944"/>
    <cellStyle name="_VC 6.15.06 update on 06GRC power costs.xls Chart 2_Wind Integration 10GRC" xfId="17945"/>
    <cellStyle name="_VC 6.15.06 update on 06GRC power costs.xls Chart 2_Wind Integration 10GRC 2" xfId="17946"/>
    <cellStyle name="_VC 6.15.06 update on 06GRC power costs.xls Chart 2_Wind Integration 10GRC 2 2" xfId="17947"/>
    <cellStyle name="_VC 6.15.06 update on 06GRC power costs.xls Chart 2_Wind Integration 10GRC 2 2_Sheet3" xfId="17948"/>
    <cellStyle name="_VC 6.15.06 update on 06GRC power costs.xls Chart 2_Wind Integration 10GRC 2_Sheet3" xfId="17949"/>
    <cellStyle name="_VC 6.15.06 update on 06GRC power costs.xls Chart 2_Wind Integration 10GRC 3" xfId="17950"/>
    <cellStyle name="_VC 6.15.06 update on 06GRC power costs.xls Chart 2_Wind Integration 10GRC 3 2" xfId="17951"/>
    <cellStyle name="_VC 6.15.06 update on 06GRC power costs.xls Chart 2_Wind Integration 10GRC 3 2_Sheet3" xfId="17952"/>
    <cellStyle name="_VC 6.15.06 update on 06GRC power costs.xls Chart 2_Wind Integration 10GRC 3_Sheet3" xfId="17953"/>
    <cellStyle name="_VC 6.15.06 update on 06GRC power costs.xls Chart 2_Wind Integration 10GRC 4" xfId="17954"/>
    <cellStyle name="_VC 6.15.06 update on 06GRC power costs.xls Chart 2_Wind Integration 10GRC 4_Sheet3" xfId="17955"/>
    <cellStyle name="_VC 6.15.06 update on 06GRC power costs.xls Chart 2_Wind Integration 10GRC_DEM-WP(C) ENERG10C--ctn Mid-C_042010 2010GRC" xfId="17956"/>
    <cellStyle name="_VC 6.15.06 update on 06GRC power costs.xls Chart 2_Wind Integration 10GRC_DEM-WP(C) ENERG10C--ctn Mid-C_042010 2010GRC 2" xfId="17957"/>
    <cellStyle name="_VC 6.15.06 update on 06GRC power costs.xls Chart 2_Wind Integration 10GRC_DEM-WP(C) ENERG10C--ctn Mid-C_042010 2010GRC 2_Sheet3" xfId="17958"/>
    <cellStyle name="_VC 6.15.06 update on 06GRC power costs.xls Chart 2_Wind Integration 10GRC_DEM-WP(C) ENERG10C--ctn Mid-C_042010 2010GRC_Sheet3" xfId="17959"/>
    <cellStyle name="_VC 6.15.06 update on 06GRC power costs.xls Chart 2_Wind Integration 10GRC_Sheet3" xfId="17960"/>
    <cellStyle name="_VC 6.15.06 update on 06GRC power costs.xls Chart 3" xfId="17961"/>
    <cellStyle name="_VC 6.15.06 update on 06GRC power costs.xls Chart 3 2" xfId="17962"/>
    <cellStyle name="_VC 6.15.06 update on 06GRC power costs.xls Chart 3 2 2" xfId="17963"/>
    <cellStyle name="_VC 6.15.06 update on 06GRC power costs.xls Chart 3 2 2 2" xfId="17964"/>
    <cellStyle name="_VC 6.15.06 update on 06GRC power costs.xls Chart 3 2 2 2_Sheet3" xfId="17965"/>
    <cellStyle name="_VC 6.15.06 update on 06GRC power costs.xls Chart 3 2 2_Sheet3" xfId="17966"/>
    <cellStyle name="_VC 6.15.06 update on 06GRC power costs.xls Chart 3 2 3" xfId="17967"/>
    <cellStyle name="_VC 6.15.06 update on 06GRC power costs.xls Chart 3 2 3 2" xfId="17968"/>
    <cellStyle name="_VC 6.15.06 update on 06GRC power costs.xls Chart 3 2 3 2_Sheet3" xfId="17969"/>
    <cellStyle name="_VC 6.15.06 update on 06GRC power costs.xls Chart 3 2 3_Sheet3" xfId="17970"/>
    <cellStyle name="_VC 6.15.06 update on 06GRC power costs.xls Chart 3 2 4" xfId="17971"/>
    <cellStyle name="_VC 6.15.06 update on 06GRC power costs.xls Chart 3 2 4_Sheet3" xfId="17972"/>
    <cellStyle name="_VC 6.15.06 update on 06GRC power costs.xls Chart 3 2_Sheet3" xfId="17973"/>
    <cellStyle name="_VC 6.15.06 update on 06GRC power costs.xls Chart 3 3" xfId="17974"/>
    <cellStyle name="_VC 6.15.06 update on 06GRC power costs.xls Chart 3 3 2" xfId="17975"/>
    <cellStyle name="_VC 6.15.06 update on 06GRC power costs.xls Chart 3 3 2_Sheet3" xfId="17976"/>
    <cellStyle name="_VC 6.15.06 update on 06GRC power costs.xls Chart 3 3_Sheet3" xfId="17977"/>
    <cellStyle name="_VC 6.15.06 update on 06GRC power costs.xls Chart 3 4" xfId="17978"/>
    <cellStyle name="_VC 6.15.06 update on 06GRC power costs.xls Chart 3 4 2" xfId="17979"/>
    <cellStyle name="_VC 6.15.06 update on 06GRC power costs.xls Chart 3 4 2 2" xfId="17980"/>
    <cellStyle name="_VC 6.15.06 update on 06GRC power costs.xls Chart 3 4 2 2_Sheet3" xfId="17981"/>
    <cellStyle name="_VC 6.15.06 update on 06GRC power costs.xls Chart 3 4 2_Sheet3" xfId="17982"/>
    <cellStyle name="_VC 6.15.06 update on 06GRC power costs.xls Chart 3 4 3" xfId="17983"/>
    <cellStyle name="_VC 6.15.06 update on 06GRC power costs.xls Chart 3 4 3_Sheet3" xfId="17984"/>
    <cellStyle name="_VC 6.15.06 update on 06GRC power costs.xls Chart 3 4_Sheet3" xfId="17985"/>
    <cellStyle name="_VC 6.15.06 update on 06GRC power costs.xls Chart 3 5" xfId="17986"/>
    <cellStyle name="_VC 6.15.06 update on 06GRC power costs.xls Chart 3 5 2" xfId="17987"/>
    <cellStyle name="_VC 6.15.06 update on 06GRC power costs.xls Chart 3 5 2_Sheet3" xfId="17988"/>
    <cellStyle name="_VC 6.15.06 update on 06GRC power costs.xls Chart 3 5_Sheet3" xfId="17989"/>
    <cellStyle name="_VC 6.15.06 update on 06GRC power costs.xls Chart 3 6" xfId="17990"/>
    <cellStyle name="_VC 6.15.06 update on 06GRC power costs.xls Chart 3 6 2" xfId="17991"/>
    <cellStyle name="_VC 6.15.06 update on 06GRC power costs.xls Chart 3 6 2 2" xfId="17992"/>
    <cellStyle name="_VC 6.15.06 update on 06GRC power costs.xls Chart 3 6 2 2_Sheet3" xfId="17993"/>
    <cellStyle name="_VC 6.15.06 update on 06GRC power costs.xls Chart 3 6 2_Sheet3" xfId="17994"/>
    <cellStyle name="_VC 6.15.06 update on 06GRC power costs.xls Chart 3 6 3" xfId="17995"/>
    <cellStyle name="_VC 6.15.06 update on 06GRC power costs.xls Chart 3 6 3_Sheet3" xfId="17996"/>
    <cellStyle name="_VC 6.15.06 update on 06GRC power costs.xls Chart 3 6_Sheet3" xfId="17997"/>
    <cellStyle name="_VC 6.15.06 update on 06GRC power costs.xls Chart 3 7" xfId="17998"/>
    <cellStyle name="_VC 6.15.06 update on 06GRC power costs.xls Chart 3 7 2" xfId="17999"/>
    <cellStyle name="_VC 6.15.06 update on 06GRC power costs.xls Chart 3 7 2 2" xfId="18000"/>
    <cellStyle name="_VC 6.15.06 update on 06GRC power costs.xls Chart 3 7 2 2_Sheet3" xfId="18001"/>
    <cellStyle name="_VC 6.15.06 update on 06GRC power costs.xls Chart 3 7 2_Sheet3" xfId="18002"/>
    <cellStyle name="_VC 6.15.06 update on 06GRC power costs.xls Chart 3 7 3" xfId="18003"/>
    <cellStyle name="_VC 6.15.06 update on 06GRC power costs.xls Chart 3 7 3_Sheet3" xfId="18004"/>
    <cellStyle name="_VC 6.15.06 update on 06GRC power costs.xls Chart 3 7_Sheet3" xfId="18005"/>
    <cellStyle name="_VC 6.15.06 update on 06GRC power costs.xls Chart 3 8" xfId="18006"/>
    <cellStyle name="_VC 6.15.06 update on 06GRC power costs.xls Chart 3 8_Sheet3" xfId="18007"/>
    <cellStyle name="_VC 6.15.06 update on 06GRC power costs.xls Chart 3_04 07E Wild Horse Wind Expansion (C) (2)" xfId="18008"/>
    <cellStyle name="_VC 6.15.06 update on 06GRC power costs.xls Chart 3_04 07E Wild Horse Wind Expansion (C) (2) 2" xfId="18009"/>
    <cellStyle name="_VC 6.15.06 update on 06GRC power costs.xls Chart 3_04 07E Wild Horse Wind Expansion (C) (2) 2 2" xfId="18010"/>
    <cellStyle name="_VC 6.15.06 update on 06GRC power costs.xls Chart 3_04 07E Wild Horse Wind Expansion (C) (2) 2 2_Sheet3" xfId="18011"/>
    <cellStyle name="_VC 6.15.06 update on 06GRC power costs.xls Chart 3_04 07E Wild Horse Wind Expansion (C) (2) 2_Sheet3" xfId="18012"/>
    <cellStyle name="_VC 6.15.06 update on 06GRC power costs.xls Chart 3_04 07E Wild Horse Wind Expansion (C) (2) 3" xfId="18013"/>
    <cellStyle name="_VC 6.15.06 update on 06GRC power costs.xls Chart 3_04 07E Wild Horse Wind Expansion (C) (2) 3 2" xfId="18014"/>
    <cellStyle name="_VC 6.15.06 update on 06GRC power costs.xls Chart 3_04 07E Wild Horse Wind Expansion (C) (2) 3 2_Sheet3" xfId="18015"/>
    <cellStyle name="_VC 6.15.06 update on 06GRC power costs.xls Chart 3_04 07E Wild Horse Wind Expansion (C) (2) 3_Sheet3" xfId="18016"/>
    <cellStyle name="_VC 6.15.06 update on 06GRC power costs.xls Chart 3_04 07E Wild Horse Wind Expansion (C) (2) 4" xfId="18017"/>
    <cellStyle name="_VC 6.15.06 update on 06GRC power costs.xls Chart 3_04 07E Wild Horse Wind Expansion (C) (2) 4_Sheet3" xfId="18018"/>
    <cellStyle name="_VC 6.15.06 update on 06GRC power costs.xls Chart 3_04 07E Wild Horse Wind Expansion (C) (2)_Adj Bench DR 3 for Initial Briefs (Electric)" xfId="18019"/>
    <cellStyle name="_VC 6.15.06 update on 06GRC power costs.xls Chart 3_04 07E Wild Horse Wind Expansion (C) (2)_Adj Bench DR 3 for Initial Briefs (Electric) 2" xfId="18020"/>
    <cellStyle name="_VC 6.15.06 update on 06GRC power costs.xls Chart 3_04 07E Wild Horse Wind Expansion (C) (2)_Adj Bench DR 3 for Initial Briefs (Electric) 2 2" xfId="18021"/>
    <cellStyle name="_VC 6.15.06 update on 06GRC power costs.xls Chart 3_04 07E Wild Horse Wind Expansion (C) (2)_Adj Bench DR 3 for Initial Briefs (Electric) 2 2_Sheet3" xfId="18022"/>
    <cellStyle name="_VC 6.15.06 update on 06GRC power costs.xls Chart 3_04 07E Wild Horse Wind Expansion (C) (2)_Adj Bench DR 3 for Initial Briefs (Electric) 2_Sheet3" xfId="18023"/>
    <cellStyle name="_VC 6.15.06 update on 06GRC power costs.xls Chart 3_04 07E Wild Horse Wind Expansion (C) (2)_Adj Bench DR 3 for Initial Briefs (Electric) 3" xfId="18024"/>
    <cellStyle name="_VC 6.15.06 update on 06GRC power costs.xls Chart 3_04 07E Wild Horse Wind Expansion (C) (2)_Adj Bench DR 3 for Initial Briefs (Electric) 3 2" xfId="18025"/>
    <cellStyle name="_VC 6.15.06 update on 06GRC power costs.xls Chart 3_04 07E Wild Horse Wind Expansion (C) (2)_Adj Bench DR 3 for Initial Briefs (Electric) 3 2_Sheet3" xfId="18026"/>
    <cellStyle name="_VC 6.15.06 update on 06GRC power costs.xls Chart 3_04 07E Wild Horse Wind Expansion (C) (2)_Adj Bench DR 3 for Initial Briefs (Electric) 3_Sheet3" xfId="18027"/>
    <cellStyle name="_VC 6.15.06 update on 06GRC power costs.xls Chart 3_04 07E Wild Horse Wind Expansion (C) (2)_Adj Bench DR 3 for Initial Briefs (Electric) 4" xfId="18028"/>
    <cellStyle name="_VC 6.15.06 update on 06GRC power costs.xls Chart 3_04 07E Wild Horse Wind Expansion (C) (2)_Adj Bench DR 3 for Initial Briefs (Electric) 4_Sheet3" xfId="18029"/>
    <cellStyle name="_VC 6.15.06 update on 06GRC power costs.xls Chart 3_04 07E Wild Horse Wind Expansion (C) (2)_Adj Bench DR 3 for Initial Briefs (Electric)_DEM-WP(C) ENERG10C--ctn Mid-C_042010 2010GRC" xfId="18030"/>
    <cellStyle name="_VC 6.15.06 update on 06GRC power costs.xls Chart 3_04 07E Wild Horse Wind Expansion (C) (2)_Adj Bench DR 3 for Initial Briefs (Electric)_DEM-WP(C) ENERG10C--ctn Mid-C_042010 2010GRC 2" xfId="18031"/>
    <cellStyle name="_VC 6.15.06 update on 06GRC power costs.xls Chart 3_04 07E Wild Horse Wind Expansion (C) (2)_Adj Bench DR 3 for Initial Briefs (Electric)_DEM-WP(C) ENERG10C--ctn Mid-C_042010 2010GRC 2_Sheet3" xfId="18032"/>
    <cellStyle name="_VC 6.15.06 update on 06GRC power costs.xls Chart 3_04 07E Wild Horse Wind Expansion (C) (2)_Adj Bench DR 3 for Initial Briefs (Electric)_DEM-WP(C) ENERG10C--ctn Mid-C_042010 2010GRC_Sheet3" xfId="18033"/>
    <cellStyle name="_VC 6.15.06 update on 06GRC power costs.xls Chart 3_04 07E Wild Horse Wind Expansion (C) (2)_Adj Bench DR 3 for Initial Briefs (Electric)_Sheet3" xfId="18034"/>
    <cellStyle name="_VC 6.15.06 update on 06GRC power costs.xls Chart 3_04 07E Wild Horse Wind Expansion (C) (2)_Book1" xfId="18035"/>
    <cellStyle name="_VC 6.15.06 update on 06GRC power costs.xls Chart 3_04 07E Wild Horse Wind Expansion (C) (2)_Book1 2" xfId="18036"/>
    <cellStyle name="_VC 6.15.06 update on 06GRC power costs.xls Chart 3_04 07E Wild Horse Wind Expansion (C) (2)_Book1 2_Sheet3" xfId="18037"/>
    <cellStyle name="_VC 6.15.06 update on 06GRC power costs.xls Chart 3_04 07E Wild Horse Wind Expansion (C) (2)_Book1_Sheet3" xfId="18038"/>
    <cellStyle name="_VC 6.15.06 update on 06GRC power costs.xls Chart 3_04 07E Wild Horse Wind Expansion (C) (2)_DEM-WP(C) ENERG10C--ctn Mid-C_042010 2010GRC" xfId="18039"/>
    <cellStyle name="_VC 6.15.06 update on 06GRC power costs.xls Chart 3_04 07E Wild Horse Wind Expansion (C) (2)_DEM-WP(C) ENERG10C--ctn Mid-C_042010 2010GRC 2" xfId="18040"/>
    <cellStyle name="_VC 6.15.06 update on 06GRC power costs.xls Chart 3_04 07E Wild Horse Wind Expansion (C) (2)_DEM-WP(C) ENERG10C--ctn Mid-C_042010 2010GRC 2_Sheet3" xfId="18041"/>
    <cellStyle name="_VC 6.15.06 update on 06GRC power costs.xls Chart 3_04 07E Wild Horse Wind Expansion (C) (2)_DEM-WP(C) ENERG10C--ctn Mid-C_042010 2010GRC_Sheet3" xfId="18042"/>
    <cellStyle name="_VC 6.15.06 update on 06GRC power costs.xls Chart 3_04 07E Wild Horse Wind Expansion (C) (2)_Electric Rev Req Model (2009 GRC) " xfId="18043"/>
    <cellStyle name="_VC 6.15.06 update on 06GRC power costs.xls Chart 3_04 07E Wild Horse Wind Expansion (C) (2)_Electric Rev Req Model (2009 GRC)  2" xfId="18044"/>
    <cellStyle name="_VC 6.15.06 update on 06GRC power costs.xls Chart 3_04 07E Wild Horse Wind Expansion (C) (2)_Electric Rev Req Model (2009 GRC)  2 2" xfId="18045"/>
    <cellStyle name="_VC 6.15.06 update on 06GRC power costs.xls Chart 3_04 07E Wild Horse Wind Expansion (C) (2)_Electric Rev Req Model (2009 GRC)  2 2_Sheet3" xfId="18046"/>
    <cellStyle name="_VC 6.15.06 update on 06GRC power costs.xls Chart 3_04 07E Wild Horse Wind Expansion (C) (2)_Electric Rev Req Model (2009 GRC)  2_Sheet3" xfId="18047"/>
    <cellStyle name="_VC 6.15.06 update on 06GRC power costs.xls Chart 3_04 07E Wild Horse Wind Expansion (C) (2)_Electric Rev Req Model (2009 GRC)  3" xfId="18048"/>
    <cellStyle name="_VC 6.15.06 update on 06GRC power costs.xls Chart 3_04 07E Wild Horse Wind Expansion (C) (2)_Electric Rev Req Model (2009 GRC)  3 2" xfId="18049"/>
    <cellStyle name="_VC 6.15.06 update on 06GRC power costs.xls Chart 3_04 07E Wild Horse Wind Expansion (C) (2)_Electric Rev Req Model (2009 GRC)  3 2_Sheet3" xfId="18050"/>
    <cellStyle name="_VC 6.15.06 update on 06GRC power costs.xls Chart 3_04 07E Wild Horse Wind Expansion (C) (2)_Electric Rev Req Model (2009 GRC)  3_Sheet3" xfId="18051"/>
    <cellStyle name="_VC 6.15.06 update on 06GRC power costs.xls Chart 3_04 07E Wild Horse Wind Expansion (C) (2)_Electric Rev Req Model (2009 GRC)  4" xfId="18052"/>
    <cellStyle name="_VC 6.15.06 update on 06GRC power costs.xls Chart 3_04 07E Wild Horse Wind Expansion (C) (2)_Electric Rev Req Model (2009 GRC)  4_Sheet3" xfId="18053"/>
    <cellStyle name="_VC 6.15.06 update on 06GRC power costs.xls Chart 3_04 07E Wild Horse Wind Expansion (C) (2)_Electric Rev Req Model (2009 GRC) _DEM-WP(C) ENERG10C--ctn Mid-C_042010 2010GRC" xfId="18054"/>
    <cellStyle name="_VC 6.15.06 update on 06GRC power costs.xls Chart 3_04 07E Wild Horse Wind Expansion (C) (2)_Electric Rev Req Model (2009 GRC) _DEM-WP(C) ENERG10C--ctn Mid-C_042010 2010GRC 2" xfId="18055"/>
    <cellStyle name="_VC 6.15.06 update on 06GRC power costs.xls Chart 3_04 07E Wild Horse Wind Expansion (C) (2)_Electric Rev Req Model (2009 GRC) _DEM-WP(C) ENERG10C--ctn Mid-C_042010 2010GRC 2_Sheet3" xfId="18056"/>
    <cellStyle name="_VC 6.15.06 update on 06GRC power costs.xls Chart 3_04 07E Wild Horse Wind Expansion (C) (2)_Electric Rev Req Model (2009 GRC) _DEM-WP(C) ENERG10C--ctn Mid-C_042010 2010GRC_Sheet3" xfId="18057"/>
    <cellStyle name="_VC 6.15.06 update on 06GRC power costs.xls Chart 3_04 07E Wild Horse Wind Expansion (C) (2)_Electric Rev Req Model (2009 GRC) _Sheet3" xfId="18058"/>
    <cellStyle name="_VC 6.15.06 update on 06GRC power costs.xls Chart 3_04 07E Wild Horse Wind Expansion (C) (2)_Electric Rev Req Model (2009 GRC) Rebuttal" xfId="18059"/>
    <cellStyle name="_VC 6.15.06 update on 06GRC power costs.xls Chart 3_04 07E Wild Horse Wind Expansion (C) (2)_Electric Rev Req Model (2009 GRC) Rebuttal 2" xfId="18060"/>
    <cellStyle name="_VC 6.15.06 update on 06GRC power costs.xls Chart 3_04 07E Wild Horse Wind Expansion (C) (2)_Electric Rev Req Model (2009 GRC) Rebuttal 2 2" xfId="18061"/>
    <cellStyle name="_VC 6.15.06 update on 06GRC power costs.xls Chart 3_04 07E Wild Horse Wind Expansion (C) (2)_Electric Rev Req Model (2009 GRC) Rebuttal 2 2_Sheet3" xfId="18062"/>
    <cellStyle name="_VC 6.15.06 update on 06GRC power costs.xls Chart 3_04 07E Wild Horse Wind Expansion (C) (2)_Electric Rev Req Model (2009 GRC) Rebuttal 2_Sheet3" xfId="18063"/>
    <cellStyle name="_VC 6.15.06 update on 06GRC power costs.xls Chart 3_04 07E Wild Horse Wind Expansion (C) (2)_Electric Rev Req Model (2009 GRC) Rebuttal 3" xfId="18064"/>
    <cellStyle name="_VC 6.15.06 update on 06GRC power costs.xls Chart 3_04 07E Wild Horse Wind Expansion (C) (2)_Electric Rev Req Model (2009 GRC) Rebuttal 3_Sheet3" xfId="18065"/>
    <cellStyle name="_VC 6.15.06 update on 06GRC power costs.xls Chart 3_04 07E Wild Horse Wind Expansion (C) (2)_Electric Rev Req Model (2009 GRC) Rebuttal REmoval of New  WH Solar AdjustMI" xfId="18066"/>
    <cellStyle name="_VC 6.15.06 update on 06GRC power costs.xls Chart 3_04 07E Wild Horse Wind Expansion (C) (2)_Electric Rev Req Model (2009 GRC) Rebuttal REmoval of New  WH Solar AdjustMI 2" xfId="18067"/>
    <cellStyle name="_VC 6.15.06 update on 06GRC power costs.xls Chart 3_04 07E Wild Horse Wind Expansion (C) (2)_Electric Rev Req Model (2009 GRC) Rebuttal REmoval of New  WH Solar AdjustMI 2 2" xfId="18068"/>
    <cellStyle name="_VC 6.15.06 update on 06GRC power costs.xls Chart 3_04 07E Wild Horse Wind Expansion (C) (2)_Electric Rev Req Model (2009 GRC) Rebuttal REmoval of New  WH Solar AdjustMI 2 2_Sheet3" xfId="18069"/>
    <cellStyle name="_VC 6.15.06 update on 06GRC power costs.xls Chart 3_04 07E Wild Horse Wind Expansion (C) (2)_Electric Rev Req Model (2009 GRC) Rebuttal REmoval of New  WH Solar AdjustMI 2_Sheet3" xfId="18070"/>
    <cellStyle name="_VC 6.15.06 update on 06GRC power costs.xls Chart 3_04 07E Wild Horse Wind Expansion (C) (2)_Electric Rev Req Model (2009 GRC) Rebuttal REmoval of New  WH Solar AdjustMI 3" xfId="18071"/>
    <cellStyle name="_VC 6.15.06 update on 06GRC power costs.xls Chart 3_04 07E Wild Horse Wind Expansion (C) (2)_Electric Rev Req Model (2009 GRC) Rebuttal REmoval of New  WH Solar AdjustMI 3 2" xfId="18072"/>
    <cellStyle name="_VC 6.15.06 update on 06GRC power costs.xls Chart 3_04 07E Wild Horse Wind Expansion (C) (2)_Electric Rev Req Model (2009 GRC) Rebuttal REmoval of New  WH Solar AdjustMI 3 2_Sheet3" xfId="18073"/>
    <cellStyle name="_VC 6.15.06 update on 06GRC power costs.xls Chart 3_04 07E Wild Horse Wind Expansion (C) (2)_Electric Rev Req Model (2009 GRC) Rebuttal REmoval of New  WH Solar AdjustMI 3_Sheet3" xfId="18074"/>
    <cellStyle name="_VC 6.15.06 update on 06GRC power costs.xls Chart 3_04 07E Wild Horse Wind Expansion (C) (2)_Electric Rev Req Model (2009 GRC) Rebuttal REmoval of New  WH Solar AdjustMI 4" xfId="18075"/>
    <cellStyle name="_VC 6.15.06 update on 06GRC power costs.xls Chart 3_04 07E Wild Horse Wind Expansion (C) (2)_Electric Rev Req Model (2009 GRC) Rebuttal REmoval of New  WH Solar AdjustMI 4_Sheet3" xfId="18076"/>
    <cellStyle name="_VC 6.15.06 update on 06GRC power costs.xls Chart 3_04 07E Wild Horse Wind Expansion (C) (2)_Electric Rev Req Model (2009 GRC) Rebuttal REmoval of New  WH Solar AdjustMI_DEM-WP(C) ENERG10C--ctn Mid-C_042010 2010GRC" xfId="18077"/>
    <cellStyle name="_VC 6.15.06 update on 06GRC power costs.xls Chart 3_04 07E Wild Horse Wind Expansion (C) (2)_Electric Rev Req Model (2009 GRC) Rebuttal REmoval of New  WH Solar AdjustMI_DEM-WP(C) ENERG10C--ctn Mid-C_042010 2010GRC 2" xfId="18078"/>
    <cellStyle name="_VC 6.15.06 update on 06GRC power costs.xls Chart 3_04 07E Wild Horse Wind Expansion (C) (2)_Electric Rev Req Model (2009 GRC) Rebuttal REmoval of New  WH Solar AdjustMI_DEM-WP(C) ENERG10C--ctn Mid-C_042010 2010GRC 2_Sheet3" xfId="18079"/>
    <cellStyle name="_VC 6.15.06 update on 06GRC power costs.xls Chart 3_04 07E Wild Horse Wind Expansion (C) (2)_Electric Rev Req Model (2009 GRC) Rebuttal REmoval of New  WH Solar AdjustMI_DEM-WP(C) ENERG10C--ctn Mid-C_042010 2010GRC_Sheet3" xfId="18080"/>
    <cellStyle name="_VC 6.15.06 update on 06GRC power costs.xls Chart 3_04 07E Wild Horse Wind Expansion (C) (2)_Electric Rev Req Model (2009 GRC) Rebuttal REmoval of New  WH Solar AdjustMI_Sheet3" xfId="18081"/>
    <cellStyle name="_VC 6.15.06 update on 06GRC power costs.xls Chart 3_04 07E Wild Horse Wind Expansion (C) (2)_Electric Rev Req Model (2009 GRC) Rebuttal_Sheet3" xfId="18082"/>
    <cellStyle name="_VC 6.15.06 update on 06GRC power costs.xls Chart 3_04 07E Wild Horse Wind Expansion (C) (2)_Electric Rev Req Model (2009 GRC) Revised 01-18-2010" xfId="18083"/>
    <cellStyle name="_VC 6.15.06 update on 06GRC power costs.xls Chart 3_04 07E Wild Horse Wind Expansion (C) (2)_Electric Rev Req Model (2009 GRC) Revised 01-18-2010 2" xfId="18084"/>
    <cellStyle name="_VC 6.15.06 update on 06GRC power costs.xls Chart 3_04 07E Wild Horse Wind Expansion (C) (2)_Electric Rev Req Model (2009 GRC) Revised 01-18-2010 2 2" xfId="18085"/>
    <cellStyle name="_VC 6.15.06 update on 06GRC power costs.xls Chart 3_04 07E Wild Horse Wind Expansion (C) (2)_Electric Rev Req Model (2009 GRC) Revised 01-18-2010 2 2_Sheet3" xfId="18086"/>
    <cellStyle name="_VC 6.15.06 update on 06GRC power costs.xls Chart 3_04 07E Wild Horse Wind Expansion (C) (2)_Electric Rev Req Model (2009 GRC) Revised 01-18-2010 2_Sheet3" xfId="18087"/>
    <cellStyle name="_VC 6.15.06 update on 06GRC power costs.xls Chart 3_04 07E Wild Horse Wind Expansion (C) (2)_Electric Rev Req Model (2009 GRC) Revised 01-18-2010 3" xfId="18088"/>
    <cellStyle name="_VC 6.15.06 update on 06GRC power costs.xls Chart 3_04 07E Wild Horse Wind Expansion (C) (2)_Electric Rev Req Model (2009 GRC) Revised 01-18-2010 3 2" xfId="18089"/>
    <cellStyle name="_VC 6.15.06 update on 06GRC power costs.xls Chart 3_04 07E Wild Horse Wind Expansion (C) (2)_Electric Rev Req Model (2009 GRC) Revised 01-18-2010 3 2_Sheet3" xfId="18090"/>
    <cellStyle name="_VC 6.15.06 update on 06GRC power costs.xls Chart 3_04 07E Wild Horse Wind Expansion (C) (2)_Electric Rev Req Model (2009 GRC) Revised 01-18-2010 3_Sheet3" xfId="18091"/>
    <cellStyle name="_VC 6.15.06 update on 06GRC power costs.xls Chart 3_04 07E Wild Horse Wind Expansion (C) (2)_Electric Rev Req Model (2009 GRC) Revised 01-18-2010 4" xfId="18092"/>
    <cellStyle name="_VC 6.15.06 update on 06GRC power costs.xls Chart 3_04 07E Wild Horse Wind Expansion (C) (2)_Electric Rev Req Model (2009 GRC) Revised 01-18-2010 4_Sheet3" xfId="18093"/>
    <cellStyle name="_VC 6.15.06 update on 06GRC power costs.xls Chart 3_04 07E Wild Horse Wind Expansion (C) (2)_Electric Rev Req Model (2009 GRC) Revised 01-18-2010_DEM-WP(C) ENERG10C--ctn Mid-C_042010 2010GRC" xfId="18094"/>
    <cellStyle name="_VC 6.15.06 update on 06GRC power costs.xls Chart 3_04 07E Wild Horse Wind Expansion (C) (2)_Electric Rev Req Model (2009 GRC) Revised 01-18-2010_DEM-WP(C) ENERG10C--ctn Mid-C_042010 2010GRC 2" xfId="18095"/>
    <cellStyle name="_VC 6.15.06 update on 06GRC power costs.xls Chart 3_04 07E Wild Horse Wind Expansion (C) (2)_Electric Rev Req Model (2009 GRC) Revised 01-18-2010_DEM-WP(C) ENERG10C--ctn Mid-C_042010 2010GRC 2_Sheet3" xfId="18096"/>
    <cellStyle name="_VC 6.15.06 update on 06GRC power costs.xls Chart 3_04 07E Wild Horse Wind Expansion (C) (2)_Electric Rev Req Model (2009 GRC) Revised 01-18-2010_DEM-WP(C) ENERG10C--ctn Mid-C_042010 2010GRC_Sheet3" xfId="18097"/>
    <cellStyle name="_VC 6.15.06 update on 06GRC power costs.xls Chart 3_04 07E Wild Horse Wind Expansion (C) (2)_Electric Rev Req Model (2009 GRC) Revised 01-18-2010_Sheet3" xfId="18098"/>
    <cellStyle name="_VC 6.15.06 update on 06GRC power costs.xls Chart 3_04 07E Wild Horse Wind Expansion (C) (2)_Electric Rev Req Model (2010 GRC)" xfId="18099"/>
    <cellStyle name="_VC 6.15.06 update on 06GRC power costs.xls Chart 3_04 07E Wild Horse Wind Expansion (C) (2)_Electric Rev Req Model (2010 GRC) 2" xfId="18100"/>
    <cellStyle name="_VC 6.15.06 update on 06GRC power costs.xls Chart 3_04 07E Wild Horse Wind Expansion (C) (2)_Electric Rev Req Model (2010 GRC) 2_Sheet3" xfId="18101"/>
    <cellStyle name="_VC 6.15.06 update on 06GRC power costs.xls Chart 3_04 07E Wild Horse Wind Expansion (C) (2)_Electric Rev Req Model (2010 GRC) SF" xfId="18102"/>
    <cellStyle name="_VC 6.15.06 update on 06GRC power costs.xls Chart 3_04 07E Wild Horse Wind Expansion (C) (2)_Electric Rev Req Model (2010 GRC) SF 2" xfId="18103"/>
    <cellStyle name="_VC 6.15.06 update on 06GRC power costs.xls Chart 3_04 07E Wild Horse Wind Expansion (C) (2)_Electric Rev Req Model (2010 GRC) SF 2_Sheet3" xfId="18104"/>
    <cellStyle name="_VC 6.15.06 update on 06GRC power costs.xls Chart 3_04 07E Wild Horse Wind Expansion (C) (2)_Electric Rev Req Model (2010 GRC) SF_Sheet3" xfId="18105"/>
    <cellStyle name="_VC 6.15.06 update on 06GRC power costs.xls Chart 3_04 07E Wild Horse Wind Expansion (C) (2)_Electric Rev Req Model (2010 GRC)_Sheet3" xfId="18106"/>
    <cellStyle name="_VC 6.15.06 update on 06GRC power costs.xls Chart 3_04 07E Wild Horse Wind Expansion (C) (2)_Final Order Electric EXHIBIT A-1" xfId="18107"/>
    <cellStyle name="_VC 6.15.06 update on 06GRC power costs.xls Chart 3_04 07E Wild Horse Wind Expansion (C) (2)_Final Order Electric EXHIBIT A-1 2" xfId="18108"/>
    <cellStyle name="_VC 6.15.06 update on 06GRC power costs.xls Chart 3_04 07E Wild Horse Wind Expansion (C) (2)_Final Order Electric EXHIBIT A-1 2 2" xfId="18109"/>
    <cellStyle name="_VC 6.15.06 update on 06GRC power costs.xls Chart 3_04 07E Wild Horse Wind Expansion (C) (2)_Final Order Electric EXHIBIT A-1 2 2_Sheet3" xfId="18110"/>
    <cellStyle name="_VC 6.15.06 update on 06GRC power costs.xls Chart 3_04 07E Wild Horse Wind Expansion (C) (2)_Final Order Electric EXHIBIT A-1 2_Sheet3" xfId="18111"/>
    <cellStyle name="_VC 6.15.06 update on 06GRC power costs.xls Chart 3_04 07E Wild Horse Wind Expansion (C) (2)_Final Order Electric EXHIBIT A-1 3" xfId="18112"/>
    <cellStyle name="_VC 6.15.06 update on 06GRC power costs.xls Chart 3_04 07E Wild Horse Wind Expansion (C) (2)_Final Order Electric EXHIBIT A-1 3_Sheet3" xfId="18113"/>
    <cellStyle name="_VC 6.15.06 update on 06GRC power costs.xls Chart 3_04 07E Wild Horse Wind Expansion (C) (2)_Final Order Electric EXHIBIT A-1_Sheet3" xfId="18114"/>
    <cellStyle name="_VC 6.15.06 update on 06GRC power costs.xls Chart 3_04 07E Wild Horse Wind Expansion (C) (2)_Sheet3" xfId="18115"/>
    <cellStyle name="_VC 6.15.06 update on 06GRC power costs.xls Chart 3_04 07E Wild Horse Wind Expansion (C) (2)_TENASKA REGULATORY ASSET" xfId="18116"/>
    <cellStyle name="_VC 6.15.06 update on 06GRC power costs.xls Chart 3_04 07E Wild Horse Wind Expansion (C) (2)_TENASKA REGULATORY ASSET 2" xfId="18117"/>
    <cellStyle name="_VC 6.15.06 update on 06GRC power costs.xls Chart 3_04 07E Wild Horse Wind Expansion (C) (2)_TENASKA REGULATORY ASSET 2 2" xfId="18118"/>
    <cellStyle name="_VC 6.15.06 update on 06GRC power costs.xls Chart 3_04 07E Wild Horse Wind Expansion (C) (2)_TENASKA REGULATORY ASSET 2 2_Sheet3" xfId="18119"/>
    <cellStyle name="_VC 6.15.06 update on 06GRC power costs.xls Chart 3_04 07E Wild Horse Wind Expansion (C) (2)_TENASKA REGULATORY ASSET 2_Sheet3" xfId="18120"/>
    <cellStyle name="_VC 6.15.06 update on 06GRC power costs.xls Chart 3_04 07E Wild Horse Wind Expansion (C) (2)_TENASKA REGULATORY ASSET 3" xfId="18121"/>
    <cellStyle name="_VC 6.15.06 update on 06GRC power costs.xls Chart 3_04 07E Wild Horse Wind Expansion (C) (2)_TENASKA REGULATORY ASSET 3_Sheet3" xfId="18122"/>
    <cellStyle name="_VC 6.15.06 update on 06GRC power costs.xls Chart 3_04 07E Wild Horse Wind Expansion (C) (2)_TENASKA REGULATORY ASSET_Sheet3" xfId="18123"/>
    <cellStyle name="_VC 6.15.06 update on 06GRC power costs.xls Chart 3_16.37E Wild Horse Expansion DeferralRevwrkingfile SF" xfId="18124"/>
    <cellStyle name="_VC 6.15.06 update on 06GRC power costs.xls Chart 3_16.37E Wild Horse Expansion DeferralRevwrkingfile SF 2" xfId="18125"/>
    <cellStyle name="_VC 6.15.06 update on 06GRC power costs.xls Chart 3_16.37E Wild Horse Expansion DeferralRevwrkingfile SF 2 2" xfId="18126"/>
    <cellStyle name="_VC 6.15.06 update on 06GRC power costs.xls Chart 3_16.37E Wild Horse Expansion DeferralRevwrkingfile SF 2 2_Sheet3" xfId="18127"/>
    <cellStyle name="_VC 6.15.06 update on 06GRC power costs.xls Chart 3_16.37E Wild Horse Expansion DeferralRevwrkingfile SF 2_Sheet3" xfId="18128"/>
    <cellStyle name="_VC 6.15.06 update on 06GRC power costs.xls Chart 3_16.37E Wild Horse Expansion DeferralRevwrkingfile SF 3" xfId="18129"/>
    <cellStyle name="_VC 6.15.06 update on 06GRC power costs.xls Chart 3_16.37E Wild Horse Expansion DeferralRevwrkingfile SF 3 2" xfId="18130"/>
    <cellStyle name="_VC 6.15.06 update on 06GRC power costs.xls Chart 3_16.37E Wild Horse Expansion DeferralRevwrkingfile SF 3 2_Sheet3" xfId="18131"/>
    <cellStyle name="_VC 6.15.06 update on 06GRC power costs.xls Chart 3_16.37E Wild Horse Expansion DeferralRevwrkingfile SF 3_Sheet3" xfId="18132"/>
    <cellStyle name="_VC 6.15.06 update on 06GRC power costs.xls Chart 3_16.37E Wild Horse Expansion DeferralRevwrkingfile SF 4" xfId="18133"/>
    <cellStyle name="_VC 6.15.06 update on 06GRC power costs.xls Chart 3_16.37E Wild Horse Expansion DeferralRevwrkingfile SF 4_Sheet3" xfId="18134"/>
    <cellStyle name="_VC 6.15.06 update on 06GRC power costs.xls Chart 3_16.37E Wild Horse Expansion DeferralRevwrkingfile SF_DEM-WP(C) ENERG10C--ctn Mid-C_042010 2010GRC" xfId="18135"/>
    <cellStyle name="_VC 6.15.06 update on 06GRC power costs.xls Chart 3_16.37E Wild Horse Expansion DeferralRevwrkingfile SF_DEM-WP(C) ENERG10C--ctn Mid-C_042010 2010GRC 2" xfId="18136"/>
    <cellStyle name="_VC 6.15.06 update on 06GRC power costs.xls Chart 3_16.37E Wild Horse Expansion DeferralRevwrkingfile SF_DEM-WP(C) ENERG10C--ctn Mid-C_042010 2010GRC 2_Sheet3" xfId="18137"/>
    <cellStyle name="_VC 6.15.06 update on 06GRC power costs.xls Chart 3_16.37E Wild Horse Expansion DeferralRevwrkingfile SF_DEM-WP(C) ENERG10C--ctn Mid-C_042010 2010GRC_Sheet3" xfId="18138"/>
    <cellStyle name="_VC 6.15.06 update on 06GRC power costs.xls Chart 3_16.37E Wild Horse Expansion DeferralRevwrkingfile SF_Sheet3" xfId="18139"/>
    <cellStyle name="_VC 6.15.06 update on 06GRC power costs.xls Chart 3_2009 Compliance Filing PCA Exhibits for GRC" xfId="18140"/>
    <cellStyle name="_VC 6.15.06 update on 06GRC power costs.xls Chart 3_2009 Compliance Filing PCA Exhibits for GRC 2" xfId="18141"/>
    <cellStyle name="_VC 6.15.06 update on 06GRC power costs.xls Chart 3_2009 Compliance Filing PCA Exhibits for GRC 2 2" xfId="18142"/>
    <cellStyle name="_VC 6.15.06 update on 06GRC power costs.xls Chart 3_2009 Compliance Filing PCA Exhibits for GRC 2 2_Sheet3" xfId="18143"/>
    <cellStyle name="_VC 6.15.06 update on 06GRC power costs.xls Chart 3_2009 Compliance Filing PCA Exhibits for GRC 2_Sheet3" xfId="18144"/>
    <cellStyle name="_VC 6.15.06 update on 06GRC power costs.xls Chart 3_2009 Compliance Filing PCA Exhibits for GRC 3" xfId="18145"/>
    <cellStyle name="_VC 6.15.06 update on 06GRC power costs.xls Chart 3_2009 Compliance Filing PCA Exhibits for GRC 3_Sheet3" xfId="18146"/>
    <cellStyle name="_VC 6.15.06 update on 06GRC power costs.xls Chart 3_2009 Compliance Filing PCA Exhibits for GRC_Sheet3" xfId="18147"/>
    <cellStyle name="_VC 6.15.06 update on 06GRC power costs.xls Chart 3_2009 GRC Compl Filing - Exhibit D" xfId="18148"/>
    <cellStyle name="_VC 6.15.06 update on 06GRC power costs.xls Chart 3_2009 GRC Compl Filing - Exhibit D 2" xfId="18149"/>
    <cellStyle name="_VC 6.15.06 update on 06GRC power costs.xls Chart 3_2009 GRC Compl Filing - Exhibit D 2 2" xfId="18150"/>
    <cellStyle name="_VC 6.15.06 update on 06GRC power costs.xls Chart 3_2009 GRC Compl Filing - Exhibit D 2 2_Sheet3" xfId="18151"/>
    <cellStyle name="_VC 6.15.06 update on 06GRC power costs.xls Chart 3_2009 GRC Compl Filing - Exhibit D 2_Sheet3" xfId="18152"/>
    <cellStyle name="_VC 6.15.06 update on 06GRC power costs.xls Chart 3_2009 GRC Compl Filing - Exhibit D 3" xfId="18153"/>
    <cellStyle name="_VC 6.15.06 update on 06GRC power costs.xls Chart 3_2009 GRC Compl Filing - Exhibit D 3 2" xfId="18154"/>
    <cellStyle name="_VC 6.15.06 update on 06GRC power costs.xls Chart 3_2009 GRC Compl Filing - Exhibit D 3 2_Sheet3" xfId="18155"/>
    <cellStyle name="_VC 6.15.06 update on 06GRC power costs.xls Chart 3_2009 GRC Compl Filing - Exhibit D 3_Sheet3" xfId="18156"/>
    <cellStyle name="_VC 6.15.06 update on 06GRC power costs.xls Chart 3_2009 GRC Compl Filing - Exhibit D 4" xfId="18157"/>
    <cellStyle name="_VC 6.15.06 update on 06GRC power costs.xls Chart 3_2009 GRC Compl Filing - Exhibit D 4_Sheet3" xfId="18158"/>
    <cellStyle name="_VC 6.15.06 update on 06GRC power costs.xls Chart 3_2009 GRC Compl Filing - Exhibit D_DEM-WP(C) ENERG10C--ctn Mid-C_042010 2010GRC" xfId="18159"/>
    <cellStyle name="_VC 6.15.06 update on 06GRC power costs.xls Chart 3_2009 GRC Compl Filing - Exhibit D_DEM-WP(C) ENERG10C--ctn Mid-C_042010 2010GRC 2" xfId="18160"/>
    <cellStyle name="_VC 6.15.06 update on 06GRC power costs.xls Chart 3_2009 GRC Compl Filing - Exhibit D_DEM-WP(C) ENERG10C--ctn Mid-C_042010 2010GRC 2_Sheet3" xfId="18161"/>
    <cellStyle name="_VC 6.15.06 update on 06GRC power costs.xls Chart 3_2009 GRC Compl Filing - Exhibit D_DEM-WP(C) ENERG10C--ctn Mid-C_042010 2010GRC_Sheet3" xfId="18162"/>
    <cellStyle name="_VC 6.15.06 update on 06GRC power costs.xls Chart 3_2009 GRC Compl Filing - Exhibit D_Sheet3" xfId="18163"/>
    <cellStyle name="_VC 6.15.06 update on 06GRC power costs.xls Chart 3_3.01 Income Statement" xfId="18164"/>
    <cellStyle name="_VC 6.15.06 update on 06GRC power costs.xls Chart 3_3.01 Income Statement_Sheet3" xfId="18165"/>
    <cellStyle name="_VC 6.15.06 update on 06GRC power costs.xls Chart 3_4 31 Regulatory Assets and Liabilities  7 06- Exhibit D" xfId="18166"/>
    <cellStyle name="_VC 6.15.06 update on 06GRC power costs.xls Chart 3_4 31 Regulatory Assets and Liabilities  7 06- Exhibit D 2" xfId="18167"/>
    <cellStyle name="_VC 6.15.06 update on 06GRC power costs.xls Chart 3_4 31 Regulatory Assets and Liabilities  7 06- Exhibit D 2 2" xfId="18168"/>
    <cellStyle name="_VC 6.15.06 update on 06GRC power costs.xls Chart 3_4 31 Regulatory Assets and Liabilities  7 06- Exhibit D 2 2_Sheet3" xfId="18169"/>
    <cellStyle name="_VC 6.15.06 update on 06GRC power costs.xls Chart 3_4 31 Regulatory Assets and Liabilities  7 06- Exhibit D 2_Sheet3" xfId="18170"/>
    <cellStyle name="_VC 6.15.06 update on 06GRC power costs.xls Chart 3_4 31 Regulatory Assets and Liabilities  7 06- Exhibit D 3" xfId="18171"/>
    <cellStyle name="_VC 6.15.06 update on 06GRC power costs.xls Chart 3_4 31 Regulatory Assets and Liabilities  7 06- Exhibit D 3 2" xfId="18172"/>
    <cellStyle name="_VC 6.15.06 update on 06GRC power costs.xls Chart 3_4 31 Regulatory Assets and Liabilities  7 06- Exhibit D 3 2_Sheet3" xfId="18173"/>
    <cellStyle name="_VC 6.15.06 update on 06GRC power costs.xls Chart 3_4 31 Regulatory Assets and Liabilities  7 06- Exhibit D 3_Sheet3" xfId="18174"/>
    <cellStyle name="_VC 6.15.06 update on 06GRC power costs.xls Chart 3_4 31 Regulatory Assets and Liabilities  7 06- Exhibit D 4" xfId="18175"/>
    <cellStyle name="_VC 6.15.06 update on 06GRC power costs.xls Chart 3_4 31 Regulatory Assets and Liabilities  7 06- Exhibit D 4_Sheet3" xfId="18176"/>
    <cellStyle name="_VC 6.15.06 update on 06GRC power costs.xls Chart 3_4 31 Regulatory Assets and Liabilities  7 06- Exhibit D_DEM-WP(C) ENERG10C--ctn Mid-C_042010 2010GRC" xfId="18177"/>
    <cellStyle name="_VC 6.15.06 update on 06GRC power costs.xls Chart 3_4 31 Regulatory Assets and Liabilities  7 06- Exhibit D_DEM-WP(C) ENERG10C--ctn Mid-C_042010 2010GRC 2" xfId="18178"/>
    <cellStyle name="_VC 6.15.06 update on 06GRC power costs.xls Chart 3_4 31 Regulatory Assets and Liabilities  7 06- Exhibit D_DEM-WP(C) ENERG10C--ctn Mid-C_042010 2010GRC 2_Sheet3" xfId="18179"/>
    <cellStyle name="_VC 6.15.06 update on 06GRC power costs.xls Chart 3_4 31 Regulatory Assets and Liabilities  7 06- Exhibit D_DEM-WP(C) ENERG10C--ctn Mid-C_042010 2010GRC_Sheet3" xfId="18180"/>
    <cellStyle name="_VC 6.15.06 update on 06GRC power costs.xls Chart 3_4 31 Regulatory Assets and Liabilities  7 06- Exhibit D_NIM Summary" xfId="18181"/>
    <cellStyle name="_VC 6.15.06 update on 06GRC power costs.xls Chart 3_4 31 Regulatory Assets and Liabilities  7 06- Exhibit D_NIM Summary 2" xfId="18182"/>
    <cellStyle name="_VC 6.15.06 update on 06GRC power costs.xls Chart 3_4 31 Regulatory Assets and Liabilities  7 06- Exhibit D_NIM Summary 2 2" xfId="18183"/>
    <cellStyle name="_VC 6.15.06 update on 06GRC power costs.xls Chart 3_4 31 Regulatory Assets and Liabilities  7 06- Exhibit D_NIM Summary 2 2_Sheet3" xfId="18184"/>
    <cellStyle name="_VC 6.15.06 update on 06GRC power costs.xls Chart 3_4 31 Regulatory Assets and Liabilities  7 06- Exhibit D_NIM Summary 2_Sheet3" xfId="18185"/>
    <cellStyle name="_VC 6.15.06 update on 06GRC power costs.xls Chart 3_4 31 Regulatory Assets and Liabilities  7 06- Exhibit D_NIM Summary 3" xfId="18186"/>
    <cellStyle name="_VC 6.15.06 update on 06GRC power costs.xls Chart 3_4 31 Regulatory Assets and Liabilities  7 06- Exhibit D_NIM Summary 3 2" xfId="18187"/>
    <cellStyle name="_VC 6.15.06 update on 06GRC power costs.xls Chart 3_4 31 Regulatory Assets and Liabilities  7 06- Exhibit D_NIM Summary 3 2_Sheet3" xfId="18188"/>
    <cellStyle name="_VC 6.15.06 update on 06GRC power costs.xls Chart 3_4 31 Regulatory Assets and Liabilities  7 06- Exhibit D_NIM Summary 3_Sheet3" xfId="18189"/>
    <cellStyle name="_VC 6.15.06 update on 06GRC power costs.xls Chart 3_4 31 Regulatory Assets and Liabilities  7 06- Exhibit D_NIM Summary 4" xfId="18190"/>
    <cellStyle name="_VC 6.15.06 update on 06GRC power costs.xls Chart 3_4 31 Regulatory Assets and Liabilities  7 06- Exhibit D_NIM Summary 4_Sheet3" xfId="18191"/>
    <cellStyle name="_VC 6.15.06 update on 06GRC power costs.xls Chart 3_4 31 Regulatory Assets and Liabilities  7 06- Exhibit D_NIM Summary_DEM-WP(C) ENERG10C--ctn Mid-C_042010 2010GRC" xfId="18192"/>
    <cellStyle name="_VC 6.15.06 update on 06GRC power costs.xls Chart 3_4 31 Regulatory Assets and Liabilities  7 06- Exhibit D_NIM Summary_DEM-WP(C) ENERG10C--ctn Mid-C_042010 2010GRC 2" xfId="18193"/>
    <cellStyle name="_VC 6.15.06 update on 06GRC power costs.xls Chart 3_4 31 Regulatory Assets and Liabilities  7 06- Exhibit D_NIM Summary_DEM-WP(C) ENERG10C--ctn Mid-C_042010 2010GRC 2_Sheet3" xfId="18194"/>
    <cellStyle name="_VC 6.15.06 update on 06GRC power costs.xls Chart 3_4 31 Regulatory Assets and Liabilities  7 06- Exhibit D_NIM Summary_DEM-WP(C) ENERG10C--ctn Mid-C_042010 2010GRC_Sheet3" xfId="18195"/>
    <cellStyle name="_VC 6.15.06 update on 06GRC power costs.xls Chart 3_4 31 Regulatory Assets and Liabilities  7 06- Exhibit D_NIM Summary_Sheet3" xfId="18196"/>
    <cellStyle name="_VC 6.15.06 update on 06GRC power costs.xls Chart 3_4 31 Regulatory Assets and Liabilities  7 06- Exhibit D_Sheet3" xfId="18197"/>
    <cellStyle name="_VC 6.15.06 update on 06GRC power costs.xls Chart 3_4 31E Reg Asset  Liab and EXH D" xfId="18198"/>
    <cellStyle name="_VC 6.15.06 update on 06GRC power costs.xls Chart 3_4 31E Reg Asset  Liab and EXH D _ Aug 10 Filing (2)" xfId="18199"/>
    <cellStyle name="_VC 6.15.06 update on 06GRC power costs.xls Chart 3_4 31E Reg Asset  Liab and EXH D _ Aug 10 Filing (2) 2" xfId="18200"/>
    <cellStyle name="_VC 6.15.06 update on 06GRC power costs.xls Chart 3_4 31E Reg Asset  Liab and EXH D _ Aug 10 Filing (2) 2_Sheet3" xfId="18201"/>
    <cellStyle name="_VC 6.15.06 update on 06GRC power costs.xls Chart 3_4 31E Reg Asset  Liab and EXH D _ Aug 10 Filing (2)_Sheet3" xfId="18202"/>
    <cellStyle name="_VC 6.15.06 update on 06GRC power costs.xls Chart 3_4 31E Reg Asset  Liab and EXH D 2" xfId="18203"/>
    <cellStyle name="_VC 6.15.06 update on 06GRC power costs.xls Chart 3_4 31E Reg Asset  Liab and EXH D 2_Sheet3" xfId="18204"/>
    <cellStyle name="_VC 6.15.06 update on 06GRC power costs.xls Chart 3_4 31E Reg Asset  Liab and EXH D 3" xfId="18205"/>
    <cellStyle name="_VC 6.15.06 update on 06GRC power costs.xls Chart 3_4 31E Reg Asset  Liab and EXH D 3_Sheet3" xfId="18206"/>
    <cellStyle name="_VC 6.15.06 update on 06GRC power costs.xls Chart 3_4 31E Reg Asset  Liab and EXH D_Sheet3" xfId="18207"/>
    <cellStyle name="_VC 6.15.06 update on 06GRC power costs.xls Chart 3_4 32 Regulatory Assets and Liabilities  7 06- Exhibit D" xfId="18208"/>
    <cellStyle name="_VC 6.15.06 update on 06GRC power costs.xls Chart 3_4 32 Regulatory Assets and Liabilities  7 06- Exhibit D 2" xfId="18209"/>
    <cellStyle name="_VC 6.15.06 update on 06GRC power costs.xls Chart 3_4 32 Regulatory Assets and Liabilities  7 06- Exhibit D 2 2" xfId="18210"/>
    <cellStyle name="_VC 6.15.06 update on 06GRC power costs.xls Chart 3_4 32 Regulatory Assets and Liabilities  7 06- Exhibit D 2 2_Sheet3" xfId="18211"/>
    <cellStyle name="_VC 6.15.06 update on 06GRC power costs.xls Chart 3_4 32 Regulatory Assets and Liabilities  7 06- Exhibit D 2_Sheet3" xfId="18212"/>
    <cellStyle name="_VC 6.15.06 update on 06GRC power costs.xls Chart 3_4 32 Regulatory Assets and Liabilities  7 06- Exhibit D 3" xfId="18213"/>
    <cellStyle name="_VC 6.15.06 update on 06GRC power costs.xls Chart 3_4 32 Regulatory Assets and Liabilities  7 06- Exhibit D 3 2" xfId="18214"/>
    <cellStyle name="_VC 6.15.06 update on 06GRC power costs.xls Chart 3_4 32 Regulatory Assets and Liabilities  7 06- Exhibit D 3 2_Sheet3" xfId="18215"/>
    <cellStyle name="_VC 6.15.06 update on 06GRC power costs.xls Chart 3_4 32 Regulatory Assets and Liabilities  7 06- Exhibit D 3_Sheet3" xfId="18216"/>
    <cellStyle name="_VC 6.15.06 update on 06GRC power costs.xls Chart 3_4 32 Regulatory Assets and Liabilities  7 06- Exhibit D 4" xfId="18217"/>
    <cellStyle name="_VC 6.15.06 update on 06GRC power costs.xls Chart 3_4 32 Regulatory Assets and Liabilities  7 06- Exhibit D 4_Sheet3" xfId="18218"/>
    <cellStyle name="_VC 6.15.06 update on 06GRC power costs.xls Chart 3_4 32 Regulatory Assets and Liabilities  7 06- Exhibit D_DEM-WP(C) ENERG10C--ctn Mid-C_042010 2010GRC" xfId="18219"/>
    <cellStyle name="_VC 6.15.06 update on 06GRC power costs.xls Chart 3_4 32 Regulatory Assets and Liabilities  7 06- Exhibit D_DEM-WP(C) ENERG10C--ctn Mid-C_042010 2010GRC 2" xfId="18220"/>
    <cellStyle name="_VC 6.15.06 update on 06GRC power costs.xls Chart 3_4 32 Regulatory Assets and Liabilities  7 06- Exhibit D_DEM-WP(C) ENERG10C--ctn Mid-C_042010 2010GRC 2_Sheet3" xfId="18221"/>
    <cellStyle name="_VC 6.15.06 update on 06GRC power costs.xls Chart 3_4 32 Regulatory Assets and Liabilities  7 06- Exhibit D_DEM-WP(C) ENERG10C--ctn Mid-C_042010 2010GRC_Sheet3" xfId="18222"/>
    <cellStyle name="_VC 6.15.06 update on 06GRC power costs.xls Chart 3_4 32 Regulatory Assets and Liabilities  7 06- Exhibit D_NIM Summary" xfId="18223"/>
    <cellStyle name="_VC 6.15.06 update on 06GRC power costs.xls Chart 3_4 32 Regulatory Assets and Liabilities  7 06- Exhibit D_NIM Summary 2" xfId="18224"/>
    <cellStyle name="_VC 6.15.06 update on 06GRC power costs.xls Chart 3_4 32 Regulatory Assets and Liabilities  7 06- Exhibit D_NIM Summary 2 2" xfId="18225"/>
    <cellStyle name="_VC 6.15.06 update on 06GRC power costs.xls Chart 3_4 32 Regulatory Assets and Liabilities  7 06- Exhibit D_NIM Summary 2 2_Sheet3" xfId="18226"/>
    <cellStyle name="_VC 6.15.06 update on 06GRC power costs.xls Chart 3_4 32 Regulatory Assets and Liabilities  7 06- Exhibit D_NIM Summary 2_Sheet3" xfId="18227"/>
    <cellStyle name="_VC 6.15.06 update on 06GRC power costs.xls Chart 3_4 32 Regulatory Assets and Liabilities  7 06- Exhibit D_NIM Summary 3" xfId="18228"/>
    <cellStyle name="_VC 6.15.06 update on 06GRC power costs.xls Chart 3_4 32 Regulatory Assets and Liabilities  7 06- Exhibit D_NIM Summary 3 2" xfId="18229"/>
    <cellStyle name="_VC 6.15.06 update on 06GRC power costs.xls Chart 3_4 32 Regulatory Assets and Liabilities  7 06- Exhibit D_NIM Summary 3 2_Sheet3" xfId="18230"/>
    <cellStyle name="_VC 6.15.06 update on 06GRC power costs.xls Chart 3_4 32 Regulatory Assets and Liabilities  7 06- Exhibit D_NIM Summary 3_Sheet3" xfId="18231"/>
    <cellStyle name="_VC 6.15.06 update on 06GRC power costs.xls Chart 3_4 32 Regulatory Assets and Liabilities  7 06- Exhibit D_NIM Summary 4" xfId="18232"/>
    <cellStyle name="_VC 6.15.06 update on 06GRC power costs.xls Chart 3_4 32 Regulatory Assets and Liabilities  7 06- Exhibit D_NIM Summary 4_Sheet3" xfId="18233"/>
    <cellStyle name="_VC 6.15.06 update on 06GRC power costs.xls Chart 3_4 32 Regulatory Assets and Liabilities  7 06- Exhibit D_NIM Summary_DEM-WP(C) ENERG10C--ctn Mid-C_042010 2010GRC" xfId="18234"/>
    <cellStyle name="_VC 6.15.06 update on 06GRC power costs.xls Chart 3_4 32 Regulatory Assets and Liabilities  7 06- Exhibit D_NIM Summary_DEM-WP(C) ENERG10C--ctn Mid-C_042010 2010GRC 2" xfId="18235"/>
    <cellStyle name="_VC 6.15.06 update on 06GRC power costs.xls Chart 3_4 32 Regulatory Assets and Liabilities  7 06- Exhibit D_NIM Summary_DEM-WP(C) ENERG10C--ctn Mid-C_042010 2010GRC 2_Sheet3" xfId="18236"/>
    <cellStyle name="_VC 6.15.06 update on 06GRC power costs.xls Chart 3_4 32 Regulatory Assets and Liabilities  7 06- Exhibit D_NIM Summary_DEM-WP(C) ENERG10C--ctn Mid-C_042010 2010GRC_Sheet3" xfId="18237"/>
    <cellStyle name="_VC 6.15.06 update on 06GRC power costs.xls Chart 3_4 32 Regulatory Assets and Liabilities  7 06- Exhibit D_NIM Summary_Sheet3" xfId="18238"/>
    <cellStyle name="_VC 6.15.06 update on 06GRC power costs.xls Chart 3_4 32 Regulatory Assets and Liabilities  7 06- Exhibit D_Sheet3" xfId="18239"/>
    <cellStyle name="_VC 6.15.06 update on 06GRC power costs.xls Chart 3_AURORA Total New" xfId="18240"/>
    <cellStyle name="_VC 6.15.06 update on 06GRC power costs.xls Chart 3_AURORA Total New 2" xfId="18241"/>
    <cellStyle name="_VC 6.15.06 update on 06GRC power costs.xls Chart 3_AURORA Total New 2 2" xfId="18242"/>
    <cellStyle name="_VC 6.15.06 update on 06GRC power costs.xls Chart 3_AURORA Total New 2 2_Sheet3" xfId="18243"/>
    <cellStyle name="_VC 6.15.06 update on 06GRC power costs.xls Chart 3_AURORA Total New 2_Sheet3" xfId="18244"/>
    <cellStyle name="_VC 6.15.06 update on 06GRC power costs.xls Chart 3_AURORA Total New 3" xfId="18245"/>
    <cellStyle name="_VC 6.15.06 update on 06GRC power costs.xls Chart 3_AURORA Total New 3_Sheet3" xfId="18246"/>
    <cellStyle name="_VC 6.15.06 update on 06GRC power costs.xls Chart 3_AURORA Total New_Sheet3" xfId="18247"/>
    <cellStyle name="_VC 6.15.06 update on 06GRC power costs.xls Chart 3_Book2" xfId="18248"/>
    <cellStyle name="_VC 6.15.06 update on 06GRC power costs.xls Chart 3_Book2 2" xfId="18249"/>
    <cellStyle name="_VC 6.15.06 update on 06GRC power costs.xls Chart 3_Book2 2 2" xfId="18250"/>
    <cellStyle name="_VC 6.15.06 update on 06GRC power costs.xls Chart 3_Book2 2 2_Sheet3" xfId="18251"/>
    <cellStyle name="_VC 6.15.06 update on 06GRC power costs.xls Chart 3_Book2 2_Sheet3" xfId="18252"/>
    <cellStyle name="_VC 6.15.06 update on 06GRC power costs.xls Chart 3_Book2 3" xfId="18253"/>
    <cellStyle name="_VC 6.15.06 update on 06GRC power costs.xls Chart 3_Book2 3 2" xfId="18254"/>
    <cellStyle name="_VC 6.15.06 update on 06GRC power costs.xls Chart 3_Book2 3 2_Sheet3" xfId="18255"/>
    <cellStyle name="_VC 6.15.06 update on 06GRC power costs.xls Chart 3_Book2 3_Sheet3" xfId="18256"/>
    <cellStyle name="_VC 6.15.06 update on 06GRC power costs.xls Chart 3_Book2 4" xfId="18257"/>
    <cellStyle name="_VC 6.15.06 update on 06GRC power costs.xls Chart 3_Book2 4_Sheet3" xfId="18258"/>
    <cellStyle name="_VC 6.15.06 update on 06GRC power costs.xls Chart 3_Book2_Adj Bench DR 3 for Initial Briefs (Electric)" xfId="18259"/>
    <cellStyle name="_VC 6.15.06 update on 06GRC power costs.xls Chart 3_Book2_Adj Bench DR 3 for Initial Briefs (Electric) 2" xfId="18260"/>
    <cellStyle name="_VC 6.15.06 update on 06GRC power costs.xls Chart 3_Book2_Adj Bench DR 3 for Initial Briefs (Electric) 2 2" xfId="18261"/>
    <cellStyle name="_VC 6.15.06 update on 06GRC power costs.xls Chart 3_Book2_Adj Bench DR 3 for Initial Briefs (Electric) 2 2_Sheet3" xfId="18262"/>
    <cellStyle name="_VC 6.15.06 update on 06GRC power costs.xls Chart 3_Book2_Adj Bench DR 3 for Initial Briefs (Electric) 2_Sheet3" xfId="18263"/>
    <cellStyle name="_VC 6.15.06 update on 06GRC power costs.xls Chart 3_Book2_Adj Bench DR 3 for Initial Briefs (Electric) 3" xfId="18264"/>
    <cellStyle name="_VC 6.15.06 update on 06GRC power costs.xls Chart 3_Book2_Adj Bench DR 3 for Initial Briefs (Electric) 3 2" xfId="18265"/>
    <cellStyle name="_VC 6.15.06 update on 06GRC power costs.xls Chart 3_Book2_Adj Bench DR 3 for Initial Briefs (Electric) 3 2_Sheet3" xfId="18266"/>
    <cellStyle name="_VC 6.15.06 update on 06GRC power costs.xls Chart 3_Book2_Adj Bench DR 3 for Initial Briefs (Electric) 3_Sheet3" xfId="18267"/>
    <cellStyle name="_VC 6.15.06 update on 06GRC power costs.xls Chart 3_Book2_Adj Bench DR 3 for Initial Briefs (Electric) 4" xfId="18268"/>
    <cellStyle name="_VC 6.15.06 update on 06GRC power costs.xls Chart 3_Book2_Adj Bench DR 3 for Initial Briefs (Electric) 4_Sheet3" xfId="18269"/>
    <cellStyle name="_VC 6.15.06 update on 06GRC power costs.xls Chart 3_Book2_Adj Bench DR 3 for Initial Briefs (Electric)_DEM-WP(C) ENERG10C--ctn Mid-C_042010 2010GRC" xfId="18270"/>
    <cellStyle name="_VC 6.15.06 update on 06GRC power costs.xls Chart 3_Book2_Adj Bench DR 3 for Initial Briefs (Electric)_DEM-WP(C) ENERG10C--ctn Mid-C_042010 2010GRC 2" xfId="18271"/>
    <cellStyle name="_VC 6.15.06 update on 06GRC power costs.xls Chart 3_Book2_Adj Bench DR 3 for Initial Briefs (Electric)_DEM-WP(C) ENERG10C--ctn Mid-C_042010 2010GRC 2_Sheet3" xfId="18272"/>
    <cellStyle name="_VC 6.15.06 update on 06GRC power costs.xls Chart 3_Book2_Adj Bench DR 3 for Initial Briefs (Electric)_DEM-WP(C) ENERG10C--ctn Mid-C_042010 2010GRC_Sheet3" xfId="18273"/>
    <cellStyle name="_VC 6.15.06 update on 06GRC power costs.xls Chart 3_Book2_Adj Bench DR 3 for Initial Briefs (Electric)_Sheet3" xfId="18274"/>
    <cellStyle name="_VC 6.15.06 update on 06GRC power costs.xls Chart 3_Book2_DEM-WP(C) ENERG10C--ctn Mid-C_042010 2010GRC" xfId="18275"/>
    <cellStyle name="_VC 6.15.06 update on 06GRC power costs.xls Chart 3_Book2_DEM-WP(C) ENERG10C--ctn Mid-C_042010 2010GRC 2" xfId="18276"/>
    <cellStyle name="_VC 6.15.06 update on 06GRC power costs.xls Chart 3_Book2_DEM-WP(C) ENERG10C--ctn Mid-C_042010 2010GRC 2_Sheet3" xfId="18277"/>
    <cellStyle name="_VC 6.15.06 update on 06GRC power costs.xls Chart 3_Book2_DEM-WP(C) ENERG10C--ctn Mid-C_042010 2010GRC_Sheet3" xfId="18278"/>
    <cellStyle name="_VC 6.15.06 update on 06GRC power costs.xls Chart 3_Book2_Electric Rev Req Model (2009 GRC) Rebuttal" xfId="18279"/>
    <cellStyle name="_VC 6.15.06 update on 06GRC power costs.xls Chart 3_Book2_Electric Rev Req Model (2009 GRC) Rebuttal 2" xfId="18280"/>
    <cellStyle name="_VC 6.15.06 update on 06GRC power costs.xls Chart 3_Book2_Electric Rev Req Model (2009 GRC) Rebuttal 2 2" xfId="18281"/>
    <cellStyle name="_VC 6.15.06 update on 06GRC power costs.xls Chart 3_Book2_Electric Rev Req Model (2009 GRC) Rebuttal 2 2_Sheet3" xfId="18282"/>
    <cellStyle name="_VC 6.15.06 update on 06GRC power costs.xls Chart 3_Book2_Electric Rev Req Model (2009 GRC) Rebuttal 2_Sheet3" xfId="18283"/>
    <cellStyle name="_VC 6.15.06 update on 06GRC power costs.xls Chart 3_Book2_Electric Rev Req Model (2009 GRC) Rebuttal 3" xfId="18284"/>
    <cellStyle name="_VC 6.15.06 update on 06GRC power costs.xls Chart 3_Book2_Electric Rev Req Model (2009 GRC) Rebuttal 3_Sheet3" xfId="18285"/>
    <cellStyle name="_VC 6.15.06 update on 06GRC power costs.xls Chart 3_Book2_Electric Rev Req Model (2009 GRC) Rebuttal REmoval of New  WH Solar AdjustMI" xfId="18286"/>
    <cellStyle name="_VC 6.15.06 update on 06GRC power costs.xls Chart 3_Book2_Electric Rev Req Model (2009 GRC) Rebuttal REmoval of New  WH Solar AdjustMI 2" xfId="18287"/>
    <cellStyle name="_VC 6.15.06 update on 06GRC power costs.xls Chart 3_Book2_Electric Rev Req Model (2009 GRC) Rebuttal REmoval of New  WH Solar AdjustMI 2 2" xfId="18288"/>
    <cellStyle name="_VC 6.15.06 update on 06GRC power costs.xls Chart 3_Book2_Electric Rev Req Model (2009 GRC) Rebuttal REmoval of New  WH Solar AdjustMI 2 2_Sheet3" xfId="18289"/>
    <cellStyle name="_VC 6.15.06 update on 06GRC power costs.xls Chart 3_Book2_Electric Rev Req Model (2009 GRC) Rebuttal REmoval of New  WH Solar AdjustMI 2_Sheet3" xfId="18290"/>
    <cellStyle name="_VC 6.15.06 update on 06GRC power costs.xls Chart 3_Book2_Electric Rev Req Model (2009 GRC) Rebuttal REmoval of New  WH Solar AdjustMI 3" xfId="18291"/>
    <cellStyle name="_VC 6.15.06 update on 06GRC power costs.xls Chart 3_Book2_Electric Rev Req Model (2009 GRC) Rebuttal REmoval of New  WH Solar AdjustMI 3 2" xfId="18292"/>
    <cellStyle name="_VC 6.15.06 update on 06GRC power costs.xls Chart 3_Book2_Electric Rev Req Model (2009 GRC) Rebuttal REmoval of New  WH Solar AdjustMI 3 2_Sheet3" xfId="18293"/>
    <cellStyle name="_VC 6.15.06 update on 06GRC power costs.xls Chart 3_Book2_Electric Rev Req Model (2009 GRC) Rebuttal REmoval of New  WH Solar AdjustMI 3_Sheet3" xfId="18294"/>
    <cellStyle name="_VC 6.15.06 update on 06GRC power costs.xls Chart 3_Book2_Electric Rev Req Model (2009 GRC) Rebuttal REmoval of New  WH Solar AdjustMI 4" xfId="18295"/>
    <cellStyle name="_VC 6.15.06 update on 06GRC power costs.xls Chart 3_Book2_Electric Rev Req Model (2009 GRC) Rebuttal REmoval of New  WH Solar AdjustMI 4_Sheet3" xfId="18296"/>
    <cellStyle name="_VC 6.15.06 update on 06GRC power costs.xls Chart 3_Book2_Electric Rev Req Model (2009 GRC) Rebuttal REmoval of New  WH Solar AdjustMI_DEM-WP(C) ENERG10C--ctn Mid-C_042010 2010GRC" xfId="18297"/>
    <cellStyle name="_VC 6.15.06 update on 06GRC power costs.xls Chart 3_Book2_Electric Rev Req Model (2009 GRC) Rebuttal REmoval of New  WH Solar AdjustMI_DEM-WP(C) ENERG10C--ctn Mid-C_042010 2010GRC 2" xfId="18298"/>
    <cellStyle name="_VC 6.15.06 update on 06GRC power costs.xls Chart 3_Book2_Electric Rev Req Model (2009 GRC) Rebuttal REmoval of New  WH Solar AdjustMI_DEM-WP(C) ENERG10C--ctn Mid-C_042010 2010GRC 2_Sheet3" xfId="18299"/>
    <cellStyle name="_VC 6.15.06 update on 06GRC power costs.xls Chart 3_Book2_Electric Rev Req Model (2009 GRC) Rebuttal REmoval of New  WH Solar AdjustMI_DEM-WP(C) ENERG10C--ctn Mid-C_042010 2010GRC_Sheet3" xfId="18300"/>
    <cellStyle name="_VC 6.15.06 update on 06GRC power costs.xls Chart 3_Book2_Electric Rev Req Model (2009 GRC) Rebuttal REmoval of New  WH Solar AdjustMI_Sheet3" xfId="18301"/>
    <cellStyle name="_VC 6.15.06 update on 06GRC power costs.xls Chart 3_Book2_Electric Rev Req Model (2009 GRC) Rebuttal_Sheet3" xfId="18302"/>
    <cellStyle name="_VC 6.15.06 update on 06GRC power costs.xls Chart 3_Book2_Electric Rev Req Model (2009 GRC) Revised 01-18-2010" xfId="18303"/>
    <cellStyle name="_VC 6.15.06 update on 06GRC power costs.xls Chart 3_Book2_Electric Rev Req Model (2009 GRC) Revised 01-18-2010 2" xfId="18304"/>
    <cellStyle name="_VC 6.15.06 update on 06GRC power costs.xls Chart 3_Book2_Electric Rev Req Model (2009 GRC) Revised 01-18-2010 2 2" xfId="18305"/>
    <cellStyle name="_VC 6.15.06 update on 06GRC power costs.xls Chart 3_Book2_Electric Rev Req Model (2009 GRC) Revised 01-18-2010 2 2_Sheet3" xfId="18306"/>
    <cellStyle name="_VC 6.15.06 update on 06GRC power costs.xls Chart 3_Book2_Electric Rev Req Model (2009 GRC) Revised 01-18-2010 2_Sheet3" xfId="18307"/>
    <cellStyle name="_VC 6.15.06 update on 06GRC power costs.xls Chart 3_Book2_Electric Rev Req Model (2009 GRC) Revised 01-18-2010 3" xfId="18308"/>
    <cellStyle name="_VC 6.15.06 update on 06GRC power costs.xls Chart 3_Book2_Electric Rev Req Model (2009 GRC) Revised 01-18-2010 3 2" xfId="18309"/>
    <cellStyle name="_VC 6.15.06 update on 06GRC power costs.xls Chart 3_Book2_Electric Rev Req Model (2009 GRC) Revised 01-18-2010 3 2_Sheet3" xfId="18310"/>
    <cellStyle name="_VC 6.15.06 update on 06GRC power costs.xls Chart 3_Book2_Electric Rev Req Model (2009 GRC) Revised 01-18-2010 3_Sheet3" xfId="18311"/>
    <cellStyle name="_VC 6.15.06 update on 06GRC power costs.xls Chart 3_Book2_Electric Rev Req Model (2009 GRC) Revised 01-18-2010 4" xfId="18312"/>
    <cellStyle name="_VC 6.15.06 update on 06GRC power costs.xls Chart 3_Book2_Electric Rev Req Model (2009 GRC) Revised 01-18-2010 4_Sheet3" xfId="18313"/>
    <cellStyle name="_VC 6.15.06 update on 06GRC power costs.xls Chart 3_Book2_Electric Rev Req Model (2009 GRC) Revised 01-18-2010_DEM-WP(C) ENERG10C--ctn Mid-C_042010 2010GRC" xfId="18314"/>
    <cellStyle name="_VC 6.15.06 update on 06GRC power costs.xls Chart 3_Book2_Electric Rev Req Model (2009 GRC) Revised 01-18-2010_DEM-WP(C) ENERG10C--ctn Mid-C_042010 2010GRC 2" xfId="18315"/>
    <cellStyle name="_VC 6.15.06 update on 06GRC power costs.xls Chart 3_Book2_Electric Rev Req Model (2009 GRC) Revised 01-18-2010_DEM-WP(C) ENERG10C--ctn Mid-C_042010 2010GRC 2_Sheet3" xfId="18316"/>
    <cellStyle name="_VC 6.15.06 update on 06GRC power costs.xls Chart 3_Book2_Electric Rev Req Model (2009 GRC) Revised 01-18-2010_DEM-WP(C) ENERG10C--ctn Mid-C_042010 2010GRC_Sheet3" xfId="18317"/>
    <cellStyle name="_VC 6.15.06 update on 06GRC power costs.xls Chart 3_Book2_Electric Rev Req Model (2009 GRC) Revised 01-18-2010_Sheet3" xfId="18318"/>
    <cellStyle name="_VC 6.15.06 update on 06GRC power costs.xls Chart 3_Book2_Final Order Electric EXHIBIT A-1" xfId="18319"/>
    <cellStyle name="_VC 6.15.06 update on 06GRC power costs.xls Chart 3_Book2_Final Order Electric EXHIBIT A-1 2" xfId="18320"/>
    <cellStyle name="_VC 6.15.06 update on 06GRC power costs.xls Chart 3_Book2_Final Order Electric EXHIBIT A-1 2 2" xfId="18321"/>
    <cellStyle name="_VC 6.15.06 update on 06GRC power costs.xls Chart 3_Book2_Final Order Electric EXHIBIT A-1 2 2_Sheet3" xfId="18322"/>
    <cellStyle name="_VC 6.15.06 update on 06GRC power costs.xls Chart 3_Book2_Final Order Electric EXHIBIT A-1 2_Sheet3" xfId="18323"/>
    <cellStyle name="_VC 6.15.06 update on 06GRC power costs.xls Chart 3_Book2_Final Order Electric EXHIBIT A-1 3" xfId="18324"/>
    <cellStyle name="_VC 6.15.06 update on 06GRC power costs.xls Chart 3_Book2_Final Order Electric EXHIBIT A-1 3_Sheet3" xfId="18325"/>
    <cellStyle name="_VC 6.15.06 update on 06GRC power costs.xls Chart 3_Book2_Final Order Electric EXHIBIT A-1_Sheet3" xfId="18326"/>
    <cellStyle name="_VC 6.15.06 update on 06GRC power costs.xls Chart 3_Book2_Sheet3" xfId="18327"/>
    <cellStyle name="_VC 6.15.06 update on 06GRC power costs.xls Chart 3_Book4" xfId="18328"/>
    <cellStyle name="_VC 6.15.06 update on 06GRC power costs.xls Chart 3_Book4 2" xfId="18329"/>
    <cellStyle name="_VC 6.15.06 update on 06GRC power costs.xls Chart 3_Book4 2 2" xfId="18330"/>
    <cellStyle name="_VC 6.15.06 update on 06GRC power costs.xls Chart 3_Book4 2 2_Sheet3" xfId="18331"/>
    <cellStyle name="_VC 6.15.06 update on 06GRC power costs.xls Chart 3_Book4 2_Sheet3" xfId="18332"/>
    <cellStyle name="_VC 6.15.06 update on 06GRC power costs.xls Chart 3_Book4 3" xfId="18333"/>
    <cellStyle name="_VC 6.15.06 update on 06GRC power costs.xls Chart 3_Book4 3 2" xfId="18334"/>
    <cellStyle name="_VC 6.15.06 update on 06GRC power costs.xls Chart 3_Book4 3 2_Sheet3" xfId="18335"/>
    <cellStyle name="_VC 6.15.06 update on 06GRC power costs.xls Chart 3_Book4 3_Sheet3" xfId="18336"/>
    <cellStyle name="_VC 6.15.06 update on 06GRC power costs.xls Chart 3_Book4 4" xfId="18337"/>
    <cellStyle name="_VC 6.15.06 update on 06GRC power costs.xls Chart 3_Book4 4_Sheet3" xfId="18338"/>
    <cellStyle name="_VC 6.15.06 update on 06GRC power costs.xls Chart 3_Book4_DEM-WP(C) ENERG10C--ctn Mid-C_042010 2010GRC" xfId="18339"/>
    <cellStyle name="_VC 6.15.06 update on 06GRC power costs.xls Chart 3_Book4_DEM-WP(C) ENERG10C--ctn Mid-C_042010 2010GRC 2" xfId="18340"/>
    <cellStyle name="_VC 6.15.06 update on 06GRC power costs.xls Chart 3_Book4_DEM-WP(C) ENERG10C--ctn Mid-C_042010 2010GRC 2_Sheet3" xfId="18341"/>
    <cellStyle name="_VC 6.15.06 update on 06GRC power costs.xls Chart 3_Book4_DEM-WP(C) ENERG10C--ctn Mid-C_042010 2010GRC_Sheet3" xfId="18342"/>
    <cellStyle name="_VC 6.15.06 update on 06GRC power costs.xls Chart 3_Book4_Sheet3" xfId="18343"/>
    <cellStyle name="_VC 6.15.06 update on 06GRC power costs.xls Chart 3_Book9" xfId="18344"/>
    <cellStyle name="_VC 6.15.06 update on 06GRC power costs.xls Chart 3_Book9 2" xfId="18345"/>
    <cellStyle name="_VC 6.15.06 update on 06GRC power costs.xls Chart 3_Book9 2 2" xfId="18346"/>
    <cellStyle name="_VC 6.15.06 update on 06GRC power costs.xls Chart 3_Book9 2 2_Sheet3" xfId="18347"/>
    <cellStyle name="_VC 6.15.06 update on 06GRC power costs.xls Chart 3_Book9 2_Sheet3" xfId="18348"/>
    <cellStyle name="_VC 6.15.06 update on 06GRC power costs.xls Chart 3_Book9 3" xfId="18349"/>
    <cellStyle name="_VC 6.15.06 update on 06GRC power costs.xls Chart 3_Book9 3 2" xfId="18350"/>
    <cellStyle name="_VC 6.15.06 update on 06GRC power costs.xls Chart 3_Book9 3 2_Sheet3" xfId="18351"/>
    <cellStyle name="_VC 6.15.06 update on 06GRC power costs.xls Chart 3_Book9 3_Sheet3" xfId="18352"/>
    <cellStyle name="_VC 6.15.06 update on 06GRC power costs.xls Chart 3_Book9 4" xfId="18353"/>
    <cellStyle name="_VC 6.15.06 update on 06GRC power costs.xls Chart 3_Book9 4_Sheet3" xfId="18354"/>
    <cellStyle name="_VC 6.15.06 update on 06GRC power costs.xls Chart 3_Book9_DEM-WP(C) ENERG10C--ctn Mid-C_042010 2010GRC" xfId="18355"/>
    <cellStyle name="_VC 6.15.06 update on 06GRC power costs.xls Chart 3_Book9_DEM-WP(C) ENERG10C--ctn Mid-C_042010 2010GRC 2" xfId="18356"/>
    <cellStyle name="_VC 6.15.06 update on 06GRC power costs.xls Chart 3_Book9_DEM-WP(C) ENERG10C--ctn Mid-C_042010 2010GRC 2_Sheet3" xfId="18357"/>
    <cellStyle name="_VC 6.15.06 update on 06GRC power costs.xls Chart 3_Book9_DEM-WP(C) ENERG10C--ctn Mid-C_042010 2010GRC_Sheet3" xfId="18358"/>
    <cellStyle name="_VC 6.15.06 update on 06GRC power costs.xls Chart 3_Book9_Sheet3" xfId="18359"/>
    <cellStyle name="_VC 6.15.06 update on 06GRC power costs.xls Chart 3_Chelan PUD Power Costs (8-10)" xfId="18360"/>
    <cellStyle name="_VC 6.15.06 update on 06GRC power costs.xls Chart 3_Chelan PUD Power Costs (8-10) 2" xfId="18361"/>
    <cellStyle name="_VC 6.15.06 update on 06GRC power costs.xls Chart 3_Chelan PUD Power Costs (8-10) 2_Sheet3" xfId="18362"/>
    <cellStyle name="_VC 6.15.06 update on 06GRC power costs.xls Chart 3_Chelan PUD Power Costs (8-10)_Sheet3" xfId="18363"/>
    <cellStyle name="_VC 6.15.06 update on 06GRC power costs.xls Chart 3_DEM-WP(C) Chelan Power Costs" xfId="18364"/>
    <cellStyle name="_VC 6.15.06 update on 06GRC power costs.xls Chart 3_DEM-WP(C) Chelan Power Costs 2" xfId="18365"/>
    <cellStyle name="_VC 6.15.06 update on 06GRC power costs.xls Chart 3_DEM-WP(C) Chelan Power Costs 2_Sheet3" xfId="18366"/>
    <cellStyle name="_VC 6.15.06 update on 06GRC power costs.xls Chart 3_DEM-WP(C) Chelan Power Costs_Sheet3" xfId="18367"/>
    <cellStyle name="_VC 6.15.06 update on 06GRC power costs.xls Chart 3_DEM-WP(C) ENERG10C--ctn Mid-C_042010 2010GRC" xfId="18368"/>
    <cellStyle name="_VC 6.15.06 update on 06GRC power costs.xls Chart 3_DEM-WP(C) ENERG10C--ctn Mid-C_042010 2010GRC 2" xfId="18369"/>
    <cellStyle name="_VC 6.15.06 update on 06GRC power costs.xls Chart 3_DEM-WP(C) ENERG10C--ctn Mid-C_042010 2010GRC 2_Sheet3" xfId="18370"/>
    <cellStyle name="_VC 6.15.06 update on 06GRC power costs.xls Chart 3_DEM-WP(C) ENERG10C--ctn Mid-C_042010 2010GRC_Sheet3" xfId="18371"/>
    <cellStyle name="_VC 6.15.06 update on 06GRC power costs.xls Chart 3_DEM-WP(C) Gas Transport 2010GRC" xfId="18372"/>
    <cellStyle name="_VC 6.15.06 update on 06GRC power costs.xls Chart 3_DEM-WP(C) Gas Transport 2010GRC 2" xfId="18373"/>
    <cellStyle name="_VC 6.15.06 update on 06GRC power costs.xls Chart 3_DEM-WP(C) Gas Transport 2010GRC 2_Sheet3" xfId="18374"/>
    <cellStyle name="_VC 6.15.06 update on 06GRC power costs.xls Chart 3_DEM-WP(C) Gas Transport 2010GRC_Sheet3" xfId="18375"/>
    <cellStyle name="_VC 6.15.06 update on 06GRC power costs.xls Chart 3_Exh A-1 resulting from UE-112050 effective Jan 1 2012" xfId="18376"/>
    <cellStyle name="_VC 6.15.06 update on 06GRC power costs.xls Chart 3_Exh A-1 resulting from UE-112050 effective Jan 1 2012 2" xfId="18377"/>
    <cellStyle name="_VC 6.15.06 update on 06GRC power costs.xls Chart 3_Exh A-1 resulting from UE-112050 effective Jan 1 2012 2_Sheet3" xfId="18378"/>
    <cellStyle name="_VC 6.15.06 update on 06GRC power costs.xls Chart 3_Exh A-1 resulting from UE-112050 effective Jan 1 2012_Sheet3" xfId="18379"/>
    <cellStyle name="_VC 6.15.06 update on 06GRC power costs.xls Chart 3_Exhibit A-1 effective 4-1-11 fr S Free 12-11" xfId="18380"/>
    <cellStyle name="_VC 6.15.06 update on 06GRC power costs.xls Chart 3_Exhibit A-1 effective 4-1-11 fr S Free 12-11 2" xfId="18381"/>
    <cellStyle name="_VC 6.15.06 update on 06GRC power costs.xls Chart 3_Exhibit A-1 effective 4-1-11 fr S Free 12-11 2_Sheet3" xfId="18382"/>
    <cellStyle name="_VC 6.15.06 update on 06GRC power costs.xls Chart 3_Exhibit A-1 effective 4-1-11 fr S Free 12-11_Sheet3" xfId="18383"/>
    <cellStyle name="_VC 6.15.06 update on 06GRC power costs.xls Chart 3_Mint Farm Generation BPA" xfId="18384"/>
    <cellStyle name="_VC 6.15.06 update on 06GRC power costs.xls Chart 3_Mint Farm Generation BPA_Sheet3" xfId="18385"/>
    <cellStyle name="_VC 6.15.06 update on 06GRC power costs.xls Chart 3_NIM Summary" xfId="18386"/>
    <cellStyle name="_VC 6.15.06 update on 06GRC power costs.xls Chart 3_NIM Summary 09GRC" xfId="18387"/>
    <cellStyle name="_VC 6.15.06 update on 06GRC power costs.xls Chart 3_NIM Summary 09GRC 2" xfId="18388"/>
    <cellStyle name="_VC 6.15.06 update on 06GRC power costs.xls Chart 3_NIM Summary 09GRC 2 2" xfId="18389"/>
    <cellStyle name="_VC 6.15.06 update on 06GRC power costs.xls Chart 3_NIM Summary 09GRC 2 2_Sheet3" xfId="18390"/>
    <cellStyle name="_VC 6.15.06 update on 06GRC power costs.xls Chart 3_NIM Summary 09GRC 2_Sheet3" xfId="18391"/>
    <cellStyle name="_VC 6.15.06 update on 06GRC power costs.xls Chart 3_NIM Summary 09GRC 3" xfId="18392"/>
    <cellStyle name="_VC 6.15.06 update on 06GRC power costs.xls Chart 3_NIM Summary 09GRC 3 2" xfId="18393"/>
    <cellStyle name="_VC 6.15.06 update on 06GRC power costs.xls Chart 3_NIM Summary 09GRC 3 2_Sheet3" xfId="18394"/>
    <cellStyle name="_VC 6.15.06 update on 06GRC power costs.xls Chart 3_NIM Summary 09GRC 3_Sheet3" xfId="18395"/>
    <cellStyle name="_VC 6.15.06 update on 06GRC power costs.xls Chart 3_NIM Summary 09GRC 4" xfId="18396"/>
    <cellStyle name="_VC 6.15.06 update on 06GRC power costs.xls Chart 3_NIM Summary 09GRC 4_Sheet3" xfId="18397"/>
    <cellStyle name="_VC 6.15.06 update on 06GRC power costs.xls Chart 3_NIM Summary 09GRC_DEM-WP(C) ENERG10C--ctn Mid-C_042010 2010GRC" xfId="18398"/>
    <cellStyle name="_VC 6.15.06 update on 06GRC power costs.xls Chart 3_NIM Summary 09GRC_DEM-WP(C) ENERG10C--ctn Mid-C_042010 2010GRC 2" xfId="18399"/>
    <cellStyle name="_VC 6.15.06 update on 06GRC power costs.xls Chart 3_NIM Summary 09GRC_DEM-WP(C) ENERG10C--ctn Mid-C_042010 2010GRC 2_Sheet3" xfId="18400"/>
    <cellStyle name="_VC 6.15.06 update on 06GRC power costs.xls Chart 3_NIM Summary 09GRC_DEM-WP(C) ENERG10C--ctn Mid-C_042010 2010GRC_Sheet3" xfId="18401"/>
    <cellStyle name="_VC 6.15.06 update on 06GRC power costs.xls Chart 3_NIM Summary 09GRC_Sheet3" xfId="18402"/>
    <cellStyle name="_VC 6.15.06 update on 06GRC power costs.xls Chart 3_NIM Summary 10" xfId="18403"/>
    <cellStyle name="_VC 6.15.06 update on 06GRC power costs.xls Chart 3_NIM Summary 10 2" xfId="18404"/>
    <cellStyle name="_VC 6.15.06 update on 06GRC power costs.xls Chart 3_NIM Summary 10 2_Sheet3" xfId="18405"/>
    <cellStyle name="_VC 6.15.06 update on 06GRC power costs.xls Chart 3_NIM Summary 10_Sheet3" xfId="18406"/>
    <cellStyle name="_VC 6.15.06 update on 06GRC power costs.xls Chart 3_NIM Summary 11" xfId="18407"/>
    <cellStyle name="_VC 6.15.06 update on 06GRC power costs.xls Chart 3_NIM Summary 11 2" xfId="18408"/>
    <cellStyle name="_VC 6.15.06 update on 06GRC power costs.xls Chart 3_NIM Summary 11 2_Sheet3" xfId="18409"/>
    <cellStyle name="_VC 6.15.06 update on 06GRC power costs.xls Chart 3_NIM Summary 11_Sheet3" xfId="18410"/>
    <cellStyle name="_VC 6.15.06 update on 06GRC power costs.xls Chart 3_NIM Summary 12" xfId="18411"/>
    <cellStyle name="_VC 6.15.06 update on 06GRC power costs.xls Chart 3_NIM Summary 12 2" xfId="18412"/>
    <cellStyle name="_VC 6.15.06 update on 06GRC power costs.xls Chart 3_NIM Summary 12 2_Sheet3" xfId="18413"/>
    <cellStyle name="_VC 6.15.06 update on 06GRC power costs.xls Chart 3_NIM Summary 12_Sheet3" xfId="18414"/>
    <cellStyle name="_VC 6.15.06 update on 06GRC power costs.xls Chart 3_NIM Summary 13" xfId="18415"/>
    <cellStyle name="_VC 6.15.06 update on 06GRC power costs.xls Chart 3_NIM Summary 13 2" xfId="18416"/>
    <cellStyle name="_VC 6.15.06 update on 06GRC power costs.xls Chart 3_NIM Summary 13 2_Sheet3" xfId="18417"/>
    <cellStyle name="_VC 6.15.06 update on 06GRC power costs.xls Chart 3_NIM Summary 13_Sheet3" xfId="18418"/>
    <cellStyle name="_VC 6.15.06 update on 06GRC power costs.xls Chart 3_NIM Summary 14" xfId="18419"/>
    <cellStyle name="_VC 6.15.06 update on 06GRC power costs.xls Chart 3_NIM Summary 14 2" xfId="18420"/>
    <cellStyle name="_VC 6.15.06 update on 06GRC power costs.xls Chart 3_NIM Summary 14 2_Sheet3" xfId="18421"/>
    <cellStyle name="_VC 6.15.06 update on 06GRC power costs.xls Chart 3_NIM Summary 14_Sheet3" xfId="18422"/>
    <cellStyle name="_VC 6.15.06 update on 06GRC power costs.xls Chart 3_NIM Summary 15" xfId="18423"/>
    <cellStyle name="_VC 6.15.06 update on 06GRC power costs.xls Chart 3_NIM Summary 15 2" xfId="18424"/>
    <cellStyle name="_VC 6.15.06 update on 06GRC power costs.xls Chart 3_NIM Summary 15 2_Sheet3" xfId="18425"/>
    <cellStyle name="_VC 6.15.06 update on 06GRC power costs.xls Chart 3_NIM Summary 15_Sheet3" xfId="18426"/>
    <cellStyle name="_VC 6.15.06 update on 06GRC power costs.xls Chart 3_NIM Summary 16" xfId="18427"/>
    <cellStyle name="_VC 6.15.06 update on 06GRC power costs.xls Chart 3_NIM Summary 16 2" xfId="18428"/>
    <cellStyle name="_VC 6.15.06 update on 06GRC power costs.xls Chart 3_NIM Summary 16 2_Sheet3" xfId="18429"/>
    <cellStyle name="_VC 6.15.06 update on 06GRC power costs.xls Chart 3_NIM Summary 16_Sheet3" xfId="18430"/>
    <cellStyle name="_VC 6.15.06 update on 06GRC power costs.xls Chart 3_NIM Summary 17" xfId="18431"/>
    <cellStyle name="_VC 6.15.06 update on 06GRC power costs.xls Chart 3_NIM Summary 17 2" xfId="18432"/>
    <cellStyle name="_VC 6.15.06 update on 06GRC power costs.xls Chart 3_NIM Summary 17 2_Sheet3" xfId="18433"/>
    <cellStyle name="_VC 6.15.06 update on 06GRC power costs.xls Chart 3_NIM Summary 17_Sheet3" xfId="18434"/>
    <cellStyle name="_VC 6.15.06 update on 06GRC power costs.xls Chart 3_NIM Summary 18" xfId="18435"/>
    <cellStyle name="_VC 6.15.06 update on 06GRC power costs.xls Chart 3_NIM Summary 18 2" xfId="18436"/>
    <cellStyle name="_VC 6.15.06 update on 06GRC power costs.xls Chart 3_NIM Summary 18 2_Sheet3" xfId="18437"/>
    <cellStyle name="_VC 6.15.06 update on 06GRC power costs.xls Chart 3_NIM Summary 18_Sheet3" xfId="18438"/>
    <cellStyle name="_VC 6.15.06 update on 06GRC power costs.xls Chart 3_NIM Summary 19" xfId="18439"/>
    <cellStyle name="_VC 6.15.06 update on 06GRC power costs.xls Chart 3_NIM Summary 19 2" xfId="18440"/>
    <cellStyle name="_VC 6.15.06 update on 06GRC power costs.xls Chart 3_NIM Summary 19 2_Sheet3" xfId="18441"/>
    <cellStyle name="_VC 6.15.06 update on 06GRC power costs.xls Chart 3_NIM Summary 19_Sheet3" xfId="18442"/>
    <cellStyle name="_VC 6.15.06 update on 06GRC power costs.xls Chart 3_NIM Summary 2" xfId="18443"/>
    <cellStyle name="_VC 6.15.06 update on 06GRC power costs.xls Chart 3_NIM Summary 2 2" xfId="18444"/>
    <cellStyle name="_VC 6.15.06 update on 06GRC power costs.xls Chart 3_NIM Summary 2 2_Sheet3" xfId="18445"/>
    <cellStyle name="_VC 6.15.06 update on 06GRC power costs.xls Chart 3_NIM Summary 2_Sheet3" xfId="18446"/>
    <cellStyle name="_VC 6.15.06 update on 06GRC power costs.xls Chart 3_NIM Summary 20" xfId="18447"/>
    <cellStyle name="_VC 6.15.06 update on 06GRC power costs.xls Chart 3_NIM Summary 20 2" xfId="18448"/>
    <cellStyle name="_VC 6.15.06 update on 06GRC power costs.xls Chart 3_NIM Summary 20 2_Sheet3" xfId="18449"/>
    <cellStyle name="_VC 6.15.06 update on 06GRC power costs.xls Chart 3_NIM Summary 20_Sheet3" xfId="18450"/>
    <cellStyle name="_VC 6.15.06 update on 06GRC power costs.xls Chart 3_NIM Summary 21" xfId="18451"/>
    <cellStyle name="_VC 6.15.06 update on 06GRC power costs.xls Chart 3_NIM Summary 21 2" xfId="18452"/>
    <cellStyle name="_VC 6.15.06 update on 06GRC power costs.xls Chart 3_NIM Summary 21 2_Sheet3" xfId="18453"/>
    <cellStyle name="_VC 6.15.06 update on 06GRC power costs.xls Chart 3_NIM Summary 21_Sheet3" xfId="18454"/>
    <cellStyle name="_VC 6.15.06 update on 06GRC power costs.xls Chart 3_NIM Summary 22" xfId="18455"/>
    <cellStyle name="_VC 6.15.06 update on 06GRC power costs.xls Chart 3_NIM Summary 22 2" xfId="18456"/>
    <cellStyle name="_VC 6.15.06 update on 06GRC power costs.xls Chart 3_NIM Summary 22 2_Sheet3" xfId="18457"/>
    <cellStyle name="_VC 6.15.06 update on 06GRC power costs.xls Chart 3_NIM Summary 22_Sheet3" xfId="18458"/>
    <cellStyle name="_VC 6.15.06 update on 06GRC power costs.xls Chart 3_NIM Summary 23" xfId="18459"/>
    <cellStyle name="_VC 6.15.06 update on 06GRC power costs.xls Chart 3_NIM Summary 23 2" xfId="18460"/>
    <cellStyle name="_VC 6.15.06 update on 06GRC power costs.xls Chart 3_NIM Summary 23 2_Sheet3" xfId="18461"/>
    <cellStyle name="_VC 6.15.06 update on 06GRC power costs.xls Chart 3_NIM Summary 23_Sheet3" xfId="18462"/>
    <cellStyle name="_VC 6.15.06 update on 06GRC power costs.xls Chart 3_NIM Summary 24" xfId="18463"/>
    <cellStyle name="_VC 6.15.06 update on 06GRC power costs.xls Chart 3_NIM Summary 24 2" xfId="18464"/>
    <cellStyle name="_VC 6.15.06 update on 06GRC power costs.xls Chart 3_NIM Summary 24 2_Sheet3" xfId="18465"/>
    <cellStyle name="_VC 6.15.06 update on 06GRC power costs.xls Chart 3_NIM Summary 24_Sheet3" xfId="18466"/>
    <cellStyle name="_VC 6.15.06 update on 06GRC power costs.xls Chart 3_NIM Summary 25" xfId="18467"/>
    <cellStyle name="_VC 6.15.06 update on 06GRC power costs.xls Chart 3_NIM Summary 25 2" xfId="18468"/>
    <cellStyle name="_VC 6.15.06 update on 06GRC power costs.xls Chart 3_NIM Summary 25 2_Sheet3" xfId="18469"/>
    <cellStyle name="_VC 6.15.06 update on 06GRC power costs.xls Chart 3_NIM Summary 25_Sheet3" xfId="18470"/>
    <cellStyle name="_VC 6.15.06 update on 06GRC power costs.xls Chart 3_NIM Summary 26" xfId="18471"/>
    <cellStyle name="_VC 6.15.06 update on 06GRC power costs.xls Chart 3_NIM Summary 26 2" xfId="18472"/>
    <cellStyle name="_VC 6.15.06 update on 06GRC power costs.xls Chart 3_NIM Summary 26 2_Sheet3" xfId="18473"/>
    <cellStyle name="_VC 6.15.06 update on 06GRC power costs.xls Chart 3_NIM Summary 26_Sheet3" xfId="18474"/>
    <cellStyle name="_VC 6.15.06 update on 06GRC power costs.xls Chart 3_NIM Summary 27" xfId="18475"/>
    <cellStyle name="_VC 6.15.06 update on 06GRC power costs.xls Chart 3_NIM Summary 27 2" xfId="18476"/>
    <cellStyle name="_VC 6.15.06 update on 06GRC power costs.xls Chart 3_NIM Summary 27 2_Sheet3" xfId="18477"/>
    <cellStyle name="_VC 6.15.06 update on 06GRC power costs.xls Chart 3_NIM Summary 27_Sheet3" xfId="18478"/>
    <cellStyle name="_VC 6.15.06 update on 06GRC power costs.xls Chart 3_NIM Summary 28" xfId="18479"/>
    <cellStyle name="_VC 6.15.06 update on 06GRC power costs.xls Chart 3_NIM Summary 28 2" xfId="18480"/>
    <cellStyle name="_VC 6.15.06 update on 06GRC power costs.xls Chart 3_NIM Summary 28 2_Sheet3" xfId="18481"/>
    <cellStyle name="_VC 6.15.06 update on 06GRC power costs.xls Chart 3_NIM Summary 28_Sheet3" xfId="18482"/>
    <cellStyle name="_VC 6.15.06 update on 06GRC power costs.xls Chart 3_NIM Summary 29" xfId="18483"/>
    <cellStyle name="_VC 6.15.06 update on 06GRC power costs.xls Chart 3_NIM Summary 29 2" xfId="18484"/>
    <cellStyle name="_VC 6.15.06 update on 06GRC power costs.xls Chart 3_NIM Summary 29 2_Sheet3" xfId="18485"/>
    <cellStyle name="_VC 6.15.06 update on 06GRC power costs.xls Chart 3_NIM Summary 29_Sheet3" xfId="18486"/>
    <cellStyle name="_VC 6.15.06 update on 06GRC power costs.xls Chart 3_NIM Summary 3" xfId="18487"/>
    <cellStyle name="_VC 6.15.06 update on 06GRC power costs.xls Chart 3_NIM Summary 3 2" xfId="18488"/>
    <cellStyle name="_VC 6.15.06 update on 06GRC power costs.xls Chart 3_NIM Summary 3 2_Sheet3" xfId="18489"/>
    <cellStyle name="_VC 6.15.06 update on 06GRC power costs.xls Chart 3_NIM Summary 3_Sheet3" xfId="18490"/>
    <cellStyle name="_VC 6.15.06 update on 06GRC power costs.xls Chart 3_NIM Summary 30" xfId="18491"/>
    <cellStyle name="_VC 6.15.06 update on 06GRC power costs.xls Chart 3_NIM Summary 30 2" xfId="18492"/>
    <cellStyle name="_VC 6.15.06 update on 06GRC power costs.xls Chart 3_NIM Summary 30 2_Sheet3" xfId="18493"/>
    <cellStyle name="_VC 6.15.06 update on 06GRC power costs.xls Chart 3_NIM Summary 30_Sheet3" xfId="18494"/>
    <cellStyle name="_VC 6.15.06 update on 06GRC power costs.xls Chart 3_NIM Summary 31" xfId="18495"/>
    <cellStyle name="_VC 6.15.06 update on 06GRC power costs.xls Chart 3_NIM Summary 31 2" xfId="18496"/>
    <cellStyle name="_VC 6.15.06 update on 06GRC power costs.xls Chart 3_NIM Summary 31 2_Sheet3" xfId="18497"/>
    <cellStyle name="_VC 6.15.06 update on 06GRC power costs.xls Chart 3_NIM Summary 31_Sheet3" xfId="18498"/>
    <cellStyle name="_VC 6.15.06 update on 06GRC power costs.xls Chart 3_NIM Summary 32" xfId="18499"/>
    <cellStyle name="_VC 6.15.06 update on 06GRC power costs.xls Chart 3_NIM Summary 32 2" xfId="18500"/>
    <cellStyle name="_VC 6.15.06 update on 06GRC power costs.xls Chart 3_NIM Summary 32 2_Sheet3" xfId="18501"/>
    <cellStyle name="_VC 6.15.06 update on 06GRC power costs.xls Chart 3_NIM Summary 32_Sheet3" xfId="18502"/>
    <cellStyle name="_VC 6.15.06 update on 06GRC power costs.xls Chart 3_NIM Summary 33" xfId="18503"/>
    <cellStyle name="_VC 6.15.06 update on 06GRC power costs.xls Chart 3_NIM Summary 33 2" xfId="18504"/>
    <cellStyle name="_VC 6.15.06 update on 06GRC power costs.xls Chart 3_NIM Summary 33 2_Sheet3" xfId="18505"/>
    <cellStyle name="_VC 6.15.06 update on 06GRC power costs.xls Chart 3_NIM Summary 33_Sheet3" xfId="18506"/>
    <cellStyle name="_VC 6.15.06 update on 06GRC power costs.xls Chart 3_NIM Summary 34" xfId="18507"/>
    <cellStyle name="_VC 6.15.06 update on 06GRC power costs.xls Chart 3_NIM Summary 34 2" xfId="18508"/>
    <cellStyle name="_VC 6.15.06 update on 06GRC power costs.xls Chart 3_NIM Summary 34 2_Sheet3" xfId="18509"/>
    <cellStyle name="_VC 6.15.06 update on 06GRC power costs.xls Chart 3_NIM Summary 34_Sheet3" xfId="18510"/>
    <cellStyle name="_VC 6.15.06 update on 06GRC power costs.xls Chart 3_NIM Summary 35" xfId="18511"/>
    <cellStyle name="_VC 6.15.06 update on 06GRC power costs.xls Chart 3_NIM Summary 35 2" xfId="18512"/>
    <cellStyle name="_VC 6.15.06 update on 06GRC power costs.xls Chart 3_NIM Summary 35 2_Sheet3" xfId="18513"/>
    <cellStyle name="_VC 6.15.06 update on 06GRC power costs.xls Chart 3_NIM Summary 35_Sheet3" xfId="18514"/>
    <cellStyle name="_VC 6.15.06 update on 06GRC power costs.xls Chart 3_NIM Summary 36" xfId="18515"/>
    <cellStyle name="_VC 6.15.06 update on 06GRC power costs.xls Chart 3_NIM Summary 36 2" xfId="18516"/>
    <cellStyle name="_VC 6.15.06 update on 06GRC power costs.xls Chart 3_NIM Summary 36 2_Sheet3" xfId="18517"/>
    <cellStyle name="_VC 6.15.06 update on 06GRC power costs.xls Chart 3_NIM Summary 36_Sheet3" xfId="18518"/>
    <cellStyle name="_VC 6.15.06 update on 06GRC power costs.xls Chart 3_NIM Summary 37" xfId="18519"/>
    <cellStyle name="_VC 6.15.06 update on 06GRC power costs.xls Chart 3_NIM Summary 37 2" xfId="18520"/>
    <cellStyle name="_VC 6.15.06 update on 06GRC power costs.xls Chart 3_NIM Summary 37 2_Sheet3" xfId="18521"/>
    <cellStyle name="_VC 6.15.06 update on 06GRC power costs.xls Chart 3_NIM Summary 37_Sheet3" xfId="18522"/>
    <cellStyle name="_VC 6.15.06 update on 06GRC power costs.xls Chart 3_NIM Summary 38" xfId="18523"/>
    <cellStyle name="_VC 6.15.06 update on 06GRC power costs.xls Chart 3_NIM Summary 38 2" xfId="18524"/>
    <cellStyle name="_VC 6.15.06 update on 06GRC power costs.xls Chart 3_NIM Summary 38 2_Sheet3" xfId="18525"/>
    <cellStyle name="_VC 6.15.06 update on 06GRC power costs.xls Chart 3_NIM Summary 38_Sheet3" xfId="18526"/>
    <cellStyle name="_VC 6.15.06 update on 06GRC power costs.xls Chart 3_NIM Summary 39" xfId="18527"/>
    <cellStyle name="_VC 6.15.06 update on 06GRC power costs.xls Chart 3_NIM Summary 39 2" xfId="18528"/>
    <cellStyle name="_VC 6.15.06 update on 06GRC power costs.xls Chart 3_NIM Summary 39 2_Sheet3" xfId="18529"/>
    <cellStyle name="_VC 6.15.06 update on 06GRC power costs.xls Chart 3_NIM Summary 39_Sheet3" xfId="18530"/>
    <cellStyle name="_VC 6.15.06 update on 06GRC power costs.xls Chart 3_NIM Summary 4" xfId="18531"/>
    <cellStyle name="_VC 6.15.06 update on 06GRC power costs.xls Chart 3_NIM Summary 4 2" xfId="18532"/>
    <cellStyle name="_VC 6.15.06 update on 06GRC power costs.xls Chart 3_NIM Summary 4 2_Sheet3" xfId="18533"/>
    <cellStyle name="_VC 6.15.06 update on 06GRC power costs.xls Chart 3_NIM Summary 4_Sheet3" xfId="18534"/>
    <cellStyle name="_VC 6.15.06 update on 06GRC power costs.xls Chart 3_NIM Summary 40" xfId="18535"/>
    <cellStyle name="_VC 6.15.06 update on 06GRC power costs.xls Chart 3_NIM Summary 40 2" xfId="18536"/>
    <cellStyle name="_VC 6.15.06 update on 06GRC power costs.xls Chart 3_NIM Summary 40 2_Sheet3" xfId="18537"/>
    <cellStyle name="_VC 6.15.06 update on 06GRC power costs.xls Chart 3_NIM Summary 40_Sheet3" xfId="18538"/>
    <cellStyle name="_VC 6.15.06 update on 06GRC power costs.xls Chart 3_NIM Summary 41" xfId="18539"/>
    <cellStyle name="_VC 6.15.06 update on 06GRC power costs.xls Chart 3_NIM Summary 41 2" xfId="18540"/>
    <cellStyle name="_VC 6.15.06 update on 06GRC power costs.xls Chart 3_NIM Summary 41 2_Sheet3" xfId="18541"/>
    <cellStyle name="_VC 6.15.06 update on 06GRC power costs.xls Chart 3_NIM Summary 41_Sheet3" xfId="18542"/>
    <cellStyle name="_VC 6.15.06 update on 06GRC power costs.xls Chart 3_NIM Summary 42" xfId="18543"/>
    <cellStyle name="_VC 6.15.06 update on 06GRC power costs.xls Chart 3_NIM Summary 42 2" xfId="18544"/>
    <cellStyle name="_VC 6.15.06 update on 06GRC power costs.xls Chart 3_NIM Summary 42 2_Sheet3" xfId="18545"/>
    <cellStyle name="_VC 6.15.06 update on 06GRC power costs.xls Chart 3_NIM Summary 42_Sheet3" xfId="18546"/>
    <cellStyle name="_VC 6.15.06 update on 06GRC power costs.xls Chart 3_NIM Summary 43" xfId="18547"/>
    <cellStyle name="_VC 6.15.06 update on 06GRC power costs.xls Chart 3_NIM Summary 43 2" xfId="18548"/>
    <cellStyle name="_VC 6.15.06 update on 06GRC power costs.xls Chart 3_NIM Summary 43 2_Sheet3" xfId="18549"/>
    <cellStyle name="_VC 6.15.06 update on 06GRC power costs.xls Chart 3_NIM Summary 43_Sheet3" xfId="18550"/>
    <cellStyle name="_VC 6.15.06 update on 06GRC power costs.xls Chart 3_NIM Summary 44" xfId="18551"/>
    <cellStyle name="_VC 6.15.06 update on 06GRC power costs.xls Chart 3_NIM Summary 44 2" xfId="18552"/>
    <cellStyle name="_VC 6.15.06 update on 06GRC power costs.xls Chart 3_NIM Summary 44 2_Sheet3" xfId="18553"/>
    <cellStyle name="_VC 6.15.06 update on 06GRC power costs.xls Chart 3_NIM Summary 44_Sheet3" xfId="18554"/>
    <cellStyle name="_VC 6.15.06 update on 06GRC power costs.xls Chart 3_NIM Summary 45" xfId="18555"/>
    <cellStyle name="_VC 6.15.06 update on 06GRC power costs.xls Chart 3_NIM Summary 45 2" xfId="18556"/>
    <cellStyle name="_VC 6.15.06 update on 06GRC power costs.xls Chart 3_NIM Summary 45 2_Sheet3" xfId="18557"/>
    <cellStyle name="_VC 6.15.06 update on 06GRC power costs.xls Chart 3_NIM Summary 45_Sheet3" xfId="18558"/>
    <cellStyle name="_VC 6.15.06 update on 06GRC power costs.xls Chart 3_NIM Summary 46" xfId="18559"/>
    <cellStyle name="_VC 6.15.06 update on 06GRC power costs.xls Chart 3_NIM Summary 46 2" xfId="18560"/>
    <cellStyle name="_VC 6.15.06 update on 06GRC power costs.xls Chart 3_NIM Summary 46 2_Sheet3" xfId="18561"/>
    <cellStyle name="_VC 6.15.06 update on 06GRC power costs.xls Chart 3_NIM Summary 46_Sheet3" xfId="18562"/>
    <cellStyle name="_VC 6.15.06 update on 06GRC power costs.xls Chart 3_NIM Summary 47" xfId="18563"/>
    <cellStyle name="_VC 6.15.06 update on 06GRC power costs.xls Chart 3_NIM Summary 47 2" xfId="18564"/>
    <cellStyle name="_VC 6.15.06 update on 06GRC power costs.xls Chart 3_NIM Summary 47 2_Sheet3" xfId="18565"/>
    <cellStyle name="_VC 6.15.06 update on 06GRC power costs.xls Chart 3_NIM Summary 47_Sheet3" xfId="18566"/>
    <cellStyle name="_VC 6.15.06 update on 06GRC power costs.xls Chart 3_NIM Summary 48" xfId="18567"/>
    <cellStyle name="_VC 6.15.06 update on 06GRC power costs.xls Chart 3_NIM Summary 48_Sheet3" xfId="18568"/>
    <cellStyle name="_VC 6.15.06 update on 06GRC power costs.xls Chart 3_NIM Summary 49" xfId="18569"/>
    <cellStyle name="_VC 6.15.06 update on 06GRC power costs.xls Chart 3_NIM Summary 49_Sheet3" xfId="18570"/>
    <cellStyle name="_VC 6.15.06 update on 06GRC power costs.xls Chart 3_NIM Summary 5" xfId="18571"/>
    <cellStyle name="_VC 6.15.06 update on 06GRC power costs.xls Chart 3_NIM Summary 5 2" xfId="18572"/>
    <cellStyle name="_VC 6.15.06 update on 06GRC power costs.xls Chart 3_NIM Summary 5 2_Sheet3" xfId="18573"/>
    <cellStyle name="_VC 6.15.06 update on 06GRC power costs.xls Chart 3_NIM Summary 5_Sheet3" xfId="18574"/>
    <cellStyle name="_VC 6.15.06 update on 06GRC power costs.xls Chart 3_NIM Summary 50" xfId="18575"/>
    <cellStyle name="_VC 6.15.06 update on 06GRC power costs.xls Chart 3_NIM Summary 50_Sheet3" xfId="18576"/>
    <cellStyle name="_VC 6.15.06 update on 06GRC power costs.xls Chart 3_NIM Summary 51" xfId="18577"/>
    <cellStyle name="_VC 6.15.06 update on 06GRC power costs.xls Chart 3_NIM Summary 51_Sheet3" xfId="18578"/>
    <cellStyle name="_VC 6.15.06 update on 06GRC power costs.xls Chart 3_NIM Summary 52" xfId="18579"/>
    <cellStyle name="_VC 6.15.06 update on 06GRC power costs.xls Chart 3_NIM Summary 52_Sheet3" xfId="18580"/>
    <cellStyle name="_VC 6.15.06 update on 06GRC power costs.xls Chart 3_NIM Summary 6" xfId="18581"/>
    <cellStyle name="_VC 6.15.06 update on 06GRC power costs.xls Chart 3_NIM Summary 6 2" xfId="18582"/>
    <cellStyle name="_VC 6.15.06 update on 06GRC power costs.xls Chart 3_NIM Summary 6 2_Sheet3" xfId="18583"/>
    <cellStyle name="_VC 6.15.06 update on 06GRC power costs.xls Chart 3_NIM Summary 6_Sheet3" xfId="18584"/>
    <cellStyle name="_VC 6.15.06 update on 06GRC power costs.xls Chart 3_NIM Summary 7" xfId="18585"/>
    <cellStyle name="_VC 6.15.06 update on 06GRC power costs.xls Chart 3_NIM Summary 7 2" xfId="18586"/>
    <cellStyle name="_VC 6.15.06 update on 06GRC power costs.xls Chart 3_NIM Summary 7 2_Sheet3" xfId="18587"/>
    <cellStyle name="_VC 6.15.06 update on 06GRC power costs.xls Chart 3_NIM Summary 7_Sheet3" xfId="18588"/>
    <cellStyle name="_VC 6.15.06 update on 06GRC power costs.xls Chart 3_NIM Summary 8" xfId="18589"/>
    <cellStyle name="_VC 6.15.06 update on 06GRC power costs.xls Chart 3_NIM Summary 8 2" xfId="18590"/>
    <cellStyle name="_VC 6.15.06 update on 06GRC power costs.xls Chart 3_NIM Summary 8 2_Sheet3" xfId="18591"/>
    <cellStyle name="_VC 6.15.06 update on 06GRC power costs.xls Chart 3_NIM Summary 8_Sheet3" xfId="18592"/>
    <cellStyle name="_VC 6.15.06 update on 06GRC power costs.xls Chart 3_NIM Summary 9" xfId="18593"/>
    <cellStyle name="_VC 6.15.06 update on 06GRC power costs.xls Chart 3_NIM Summary 9 2" xfId="18594"/>
    <cellStyle name="_VC 6.15.06 update on 06GRC power costs.xls Chart 3_NIM Summary 9 2_Sheet3" xfId="18595"/>
    <cellStyle name="_VC 6.15.06 update on 06GRC power costs.xls Chart 3_NIM Summary 9_Sheet3" xfId="18596"/>
    <cellStyle name="_VC 6.15.06 update on 06GRC power costs.xls Chart 3_NIM Summary_DEM-WP(C) ENERG10C--ctn Mid-C_042010 2010GRC" xfId="18597"/>
    <cellStyle name="_VC 6.15.06 update on 06GRC power costs.xls Chart 3_NIM Summary_DEM-WP(C) ENERG10C--ctn Mid-C_042010 2010GRC 2" xfId="18598"/>
    <cellStyle name="_VC 6.15.06 update on 06GRC power costs.xls Chart 3_NIM Summary_DEM-WP(C) ENERG10C--ctn Mid-C_042010 2010GRC 2_Sheet3" xfId="18599"/>
    <cellStyle name="_VC 6.15.06 update on 06GRC power costs.xls Chart 3_NIM Summary_DEM-WP(C) ENERG10C--ctn Mid-C_042010 2010GRC_Sheet3" xfId="18600"/>
    <cellStyle name="_VC 6.15.06 update on 06GRC power costs.xls Chart 3_NIM Summary_Sheet3" xfId="18601"/>
    <cellStyle name="_VC 6.15.06 update on 06GRC power costs.xls Chart 3_PCA 10 -  Exhibit D Dec 2011" xfId="18602"/>
    <cellStyle name="_VC 6.15.06 update on 06GRC power costs.xls Chart 3_PCA 10 -  Exhibit D Dec 2011 2" xfId="18603"/>
    <cellStyle name="_VC 6.15.06 update on 06GRC power costs.xls Chart 3_PCA 10 -  Exhibit D Dec 2011 2_Sheet3" xfId="18604"/>
    <cellStyle name="_VC 6.15.06 update on 06GRC power costs.xls Chart 3_PCA 10 -  Exhibit D Dec 2011_Sheet3" xfId="18605"/>
    <cellStyle name="_VC 6.15.06 update on 06GRC power costs.xls Chart 3_PCA 10 -  Exhibit D from A Kellogg Jan 2011" xfId="18606"/>
    <cellStyle name="_VC 6.15.06 update on 06GRC power costs.xls Chart 3_PCA 10 -  Exhibit D from A Kellogg Jan 2011 2" xfId="18607"/>
    <cellStyle name="_VC 6.15.06 update on 06GRC power costs.xls Chart 3_PCA 10 -  Exhibit D from A Kellogg Jan 2011 2_Sheet3" xfId="18608"/>
    <cellStyle name="_VC 6.15.06 update on 06GRC power costs.xls Chart 3_PCA 10 -  Exhibit D from A Kellogg Jan 2011_Sheet3" xfId="18609"/>
    <cellStyle name="_VC 6.15.06 update on 06GRC power costs.xls Chart 3_PCA 10 -  Exhibit D from A Kellogg July 2011" xfId="18610"/>
    <cellStyle name="_VC 6.15.06 update on 06GRC power costs.xls Chart 3_PCA 10 -  Exhibit D from A Kellogg July 2011 2" xfId="18611"/>
    <cellStyle name="_VC 6.15.06 update on 06GRC power costs.xls Chart 3_PCA 10 -  Exhibit D from A Kellogg July 2011 2_Sheet3" xfId="18612"/>
    <cellStyle name="_VC 6.15.06 update on 06GRC power costs.xls Chart 3_PCA 10 -  Exhibit D from A Kellogg July 2011_Sheet3" xfId="18613"/>
    <cellStyle name="_VC 6.15.06 update on 06GRC power costs.xls Chart 3_PCA 10 -  Exhibit D from S Free Rcv'd 12-11" xfId="18614"/>
    <cellStyle name="_VC 6.15.06 update on 06GRC power costs.xls Chart 3_PCA 10 -  Exhibit D from S Free Rcv'd 12-11 2" xfId="18615"/>
    <cellStyle name="_VC 6.15.06 update on 06GRC power costs.xls Chart 3_PCA 10 -  Exhibit D from S Free Rcv'd 12-11 2_Sheet3" xfId="18616"/>
    <cellStyle name="_VC 6.15.06 update on 06GRC power costs.xls Chart 3_PCA 10 -  Exhibit D from S Free Rcv'd 12-11_Sheet3" xfId="18617"/>
    <cellStyle name="_VC 6.15.06 update on 06GRC power costs.xls Chart 3_PCA 11 -  Exhibit D Jan 2012 fr A Kellogg" xfId="18618"/>
    <cellStyle name="_VC 6.15.06 update on 06GRC power costs.xls Chart 3_PCA 11 -  Exhibit D Jan 2012 fr A Kellogg 2" xfId="18619"/>
    <cellStyle name="_VC 6.15.06 update on 06GRC power costs.xls Chart 3_PCA 11 -  Exhibit D Jan 2012 fr A Kellogg 2_Sheet3" xfId="18620"/>
    <cellStyle name="_VC 6.15.06 update on 06GRC power costs.xls Chart 3_PCA 11 -  Exhibit D Jan 2012 fr A Kellogg_Sheet3" xfId="18621"/>
    <cellStyle name="_VC 6.15.06 update on 06GRC power costs.xls Chart 3_PCA 11 -  Exhibit D Jan 2012 WF" xfId="18622"/>
    <cellStyle name="_VC 6.15.06 update on 06GRC power costs.xls Chart 3_PCA 11 -  Exhibit D Jan 2012 WF 2" xfId="18623"/>
    <cellStyle name="_VC 6.15.06 update on 06GRC power costs.xls Chart 3_PCA 11 -  Exhibit D Jan 2012 WF 2_Sheet3" xfId="18624"/>
    <cellStyle name="_VC 6.15.06 update on 06GRC power costs.xls Chart 3_PCA 11 -  Exhibit D Jan 2012 WF_Sheet3" xfId="18625"/>
    <cellStyle name="_VC 6.15.06 update on 06GRC power costs.xls Chart 3_PCA 9 -  Exhibit D April 2010" xfId="18626"/>
    <cellStyle name="_VC 6.15.06 update on 06GRC power costs.xls Chart 3_PCA 9 -  Exhibit D April 2010 (3)" xfId="18627"/>
    <cellStyle name="_VC 6.15.06 update on 06GRC power costs.xls Chart 3_PCA 9 -  Exhibit D April 2010 (3) 2" xfId="18628"/>
    <cellStyle name="_VC 6.15.06 update on 06GRC power costs.xls Chart 3_PCA 9 -  Exhibit D April 2010 (3) 2 2" xfId="18629"/>
    <cellStyle name="_VC 6.15.06 update on 06GRC power costs.xls Chart 3_PCA 9 -  Exhibit D April 2010 (3) 2 2_Sheet3" xfId="18630"/>
    <cellStyle name="_VC 6.15.06 update on 06GRC power costs.xls Chart 3_PCA 9 -  Exhibit D April 2010 (3) 2_Sheet3" xfId="18631"/>
    <cellStyle name="_VC 6.15.06 update on 06GRC power costs.xls Chart 3_PCA 9 -  Exhibit D April 2010 (3) 3" xfId="18632"/>
    <cellStyle name="_VC 6.15.06 update on 06GRC power costs.xls Chart 3_PCA 9 -  Exhibit D April 2010 (3) 3 2" xfId="18633"/>
    <cellStyle name="_VC 6.15.06 update on 06GRC power costs.xls Chart 3_PCA 9 -  Exhibit D April 2010 (3) 3 2_Sheet3" xfId="18634"/>
    <cellStyle name="_VC 6.15.06 update on 06GRC power costs.xls Chart 3_PCA 9 -  Exhibit D April 2010 (3) 3_Sheet3" xfId="18635"/>
    <cellStyle name="_VC 6.15.06 update on 06GRC power costs.xls Chart 3_PCA 9 -  Exhibit D April 2010 (3) 4" xfId="18636"/>
    <cellStyle name="_VC 6.15.06 update on 06GRC power costs.xls Chart 3_PCA 9 -  Exhibit D April 2010 (3) 4_Sheet3" xfId="18637"/>
    <cellStyle name="_VC 6.15.06 update on 06GRC power costs.xls Chart 3_PCA 9 -  Exhibit D April 2010 (3)_DEM-WP(C) ENERG10C--ctn Mid-C_042010 2010GRC" xfId="18638"/>
    <cellStyle name="_VC 6.15.06 update on 06GRC power costs.xls Chart 3_PCA 9 -  Exhibit D April 2010 (3)_DEM-WP(C) ENERG10C--ctn Mid-C_042010 2010GRC 2" xfId="18639"/>
    <cellStyle name="_VC 6.15.06 update on 06GRC power costs.xls Chart 3_PCA 9 -  Exhibit D April 2010 (3)_DEM-WP(C) ENERG10C--ctn Mid-C_042010 2010GRC 2_Sheet3" xfId="18640"/>
    <cellStyle name="_VC 6.15.06 update on 06GRC power costs.xls Chart 3_PCA 9 -  Exhibit D April 2010 (3)_DEM-WP(C) ENERG10C--ctn Mid-C_042010 2010GRC_Sheet3" xfId="18641"/>
    <cellStyle name="_VC 6.15.06 update on 06GRC power costs.xls Chart 3_PCA 9 -  Exhibit D April 2010 (3)_Sheet3" xfId="18642"/>
    <cellStyle name="_VC 6.15.06 update on 06GRC power costs.xls Chart 3_PCA 9 -  Exhibit D April 2010 2" xfId="18643"/>
    <cellStyle name="_VC 6.15.06 update on 06GRC power costs.xls Chart 3_PCA 9 -  Exhibit D April 2010 2 2" xfId="18644"/>
    <cellStyle name="_VC 6.15.06 update on 06GRC power costs.xls Chart 3_PCA 9 -  Exhibit D April 2010 2 2_Sheet3" xfId="18645"/>
    <cellStyle name="_VC 6.15.06 update on 06GRC power costs.xls Chart 3_PCA 9 -  Exhibit D April 2010 2_Sheet3" xfId="18646"/>
    <cellStyle name="_VC 6.15.06 update on 06GRC power costs.xls Chart 3_PCA 9 -  Exhibit D April 2010 3" xfId="18647"/>
    <cellStyle name="_VC 6.15.06 update on 06GRC power costs.xls Chart 3_PCA 9 -  Exhibit D April 2010 3 2" xfId="18648"/>
    <cellStyle name="_VC 6.15.06 update on 06GRC power costs.xls Chart 3_PCA 9 -  Exhibit D April 2010 3 2_Sheet3" xfId="18649"/>
    <cellStyle name="_VC 6.15.06 update on 06GRC power costs.xls Chart 3_PCA 9 -  Exhibit D April 2010 3_Sheet3" xfId="18650"/>
    <cellStyle name="_VC 6.15.06 update on 06GRC power costs.xls Chart 3_PCA 9 -  Exhibit D April 2010 4" xfId="18651"/>
    <cellStyle name="_VC 6.15.06 update on 06GRC power costs.xls Chart 3_PCA 9 -  Exhibit D April 2010 4 2" xfId="18652"/>
    <cellStyle name="_VC 6.15.06 update on 06GRC power costs.xls Chart 3_PCA 9 -  Exhibit D April 2010 4 2_Sheet3" xfId="18653"/>
    <cellStyle name="_VC 6.15.06 update on 06GRC power costs.xls Chart 3_PCA 9 -  Exhibit D April 2010 4_Sheet3" xfId="18654"/>
    <cellStyle name="_VC 6.15.06 update on 06GRC power costs.xls Chart 3_PCA 9 -  Exhibit D April 2010 5" xfId="18655"/>
    <cellStyle name="_VC 6.15.06 update on 06GRC power costs.xls Chart 3_PCA 9 -  Exhibit D April 2010 5 2" xfId="18656"/>
    <cellStyle name="_VC 6.15.06 update on 06GRC power costs.xls Chart 3_PCA 9 -  Exhibit D April 2010 5 2_Sheet3" xfId="18657"/>
    <cellStyle name="_VC 6.15.06 update on 06GRC power costs.xls Chart 3_PCA 9 -  Exhibit D April 2010 5_Sheet3" xfId="18658"/>
    <cellStyle name="_VC 6.15.06 update on 06GRC power costs.xls Chart 3_PCA 9 -  Exhibit D April 2010 6" xfId="18659"/>
    <cellStyle name="_VC 6.15.06 update on 06GRC power costs.xls Chart 3_PCA 9 -  Exhibit D April 2010 6 2" xfId="18660"/>
    <cellStyle name="_VC 6.15.06 update on 06GRC power costs.xls Chart 3_PCA 9 -  Exhibit D April 2010 6 2_Sheet3" xfId="18661"/>
    <cellStyle name="_VC 6.15.06 update on 06GRC power costs.xls Chart 3_PCA 9 -  Exhibit D April 2010 6_Sheet3" xfId="18662"/>
    <cellStyle name="_VC 6.15.06 update on 06GRC power costs.xls Chart 3_PCA 9 -  Exhibit D April 2010 7" xfId="18663"/>
    <cellStyle name="_VC 6.15.06 update on 06GRC power costs.xls Chart 3_PCA 9 -  Exhibit D April 2010 7_Sheet3" xfId="18664"/>
    <cellStyle name="_VC 6.15.06 update on 06GRC power costs.xls Chart 3_PCA 9 -  Exhibit D April 2010_Sheet3" xfId="18665"/>
    <cellStyle name="_VC 6.15.06 update on 06GRC power costs.xls Chart 3_PCA 9 -  Exhibit D Nov 2010" xfId="18666"/>
    <cellStyle name="_VC 6.15.06 update on 06GRC power costs.xls Chart 3_PCA 9 -  Exhibit D Nov 2010 2" xfId="18667"/>
    <cellStyle name="_VC 6.15.06 update on 06GRC power costs.xls Chart 3_PCA 9 -  Exhibit D Nov 2010 2 2" xfId="18668"/>
    <cellStyle name="_VC 6.15.06 update on 06GRC power costs.xls Chart 3_PCA 9 -  Exhibit D Nov 2010 2 2_Sheet3" xfId="18669"/>
    <cellStyle name="_VC 6.15.06 update on 06GRC power costs.xls Chart 3_PCA 9 -  Exhibit D Nov 2010 2_Sheet3" xfId="18670"/>
    <cellStyle name="_VC 6.15.06 update on 06GRC power costs.xls Chart 3_PCA 9 -  Exhibit D Nov 2010 3" xfId="18671"/>
    <cellStyle name="_VC 6.15.06 update on 06GRC power costs.xls Chart 3_PCA 9 -  Exhibit D Nov 2010 3_Sheet3" xfId="18672"/>
    <cellStyle name="_VC 6.15.06 update on 06GRC power costs.xls Chart 3_PCA 9 -  Exhibit D Nov 2010_Sheet3" xfId="18673"/>
    <cellStyle name="_VC 6.15.06 update on 06GRC power costs.xls Chart 3_PCA 9 - Exhibit D at August 2010" xfId="18674"/>
    <cellStyle name="_VC 6.15.06 update on 06GRC power costs.xls Chart 3_PCA 9 - Exhibit D at August 2010 2" xfId="18675"/>
    <cellStyle name="_VC 6.15.06 update on 06GRC power costs.xls Chart 3_PCA 9 - Exhibit D at August 2010 2 2" xfId="18676"/>
    <cellStyle name="_VC 6.15.06 update on 06GRC power costs.xls Chart 3_PCA 9 - Exhibit D at August 2010 2 2_Sheet3" xfId="18677"/>
    <cellStyle name="_VC 6.15.06 update on 06GRC power costs.xls Chart 3_PCA 9 - Exhibit D at August 2010 2_Sheet3" xfId="18678"/>
    <cellStyle name="_VC 6.15.06 update on 06GRC power costs.xls Chart 3_PCA 9 - Exhibit D at August 2010 3" xfId="18679"/>
    <cellStyle name="_VC 6.15.06 update on 06GRC power costs.xls Chart 3_PCA 9 - Exhibit D at August 2010 3_Sheet3" xfId="18680"/>
    <cellStyle name="_VC 6.15.06 update on 06GRC power costs.xls Chart 3_PCA 9 - Exhibit D at August 2010_Sheet3" xfId="18681"/>
    <cellStyle name="_VC 6.15.06 update on 06GRC power costs.xls Chart 3_PCA 9 - Exhibit D June 2010 GRC" xfId="18682"/>
    <cellStyle name="_VC 6.15.06 update on 06GRC power costs.xls Chart 3_PCA 9 - Exhibit D June 2010 GRC 2" xfId="18683"/>
    <cellStyle name="_VC 6.15.06 update on 06GRC power costs.xls Chart 3_PCA 9 - Exhibit D June 2010 GRC 2 2" xfId="18684"/>
    <cellStyle name="_VC 6.15.06 update on 06GRC power costs.xls Chart 3_PCA 9 - Exhibit D June 2010 GRC 2 2_Sheet3" xfId="18685"/>
    <cellStyle name="_VC 6.15.06 update on 06GRC power costs.xls Chart 3_PCA 9 - Exhibit D June 2010 GRC 2_Sheet3" xfId="18686"/>
    <cellStyle name="_VC 6.15.06 update on 06GRC power costs.xls Chart 3_PCA 9 - Exhibit D June 2010 GRC 3" xfId="18687"/>
    <cellStyle name="_VC 6.15.06 update on 06GRC power costs.xls Chart 3_PCA 9 - Exhibit D June 2010 GRC 3_Sheet3" xfId="18688"/>
    <cellStyle name="_VC 6.15.06 update on 06GRC power costs.xls Chart 3_PCA 9 - Exhibit D June 2010 GRC_Sheet3" xfId="18689"/>
    <cellStyle name="_VC 6.15.06 update on 06GRC power costs.xls Chart 3_Power Costs - Comparison bx Rbtl-Staff-Jt-PC" xfId="18690"/>
    <cellStyle name="_VC 6.15.06 update on 06GRC power costs.xls Chart 3_Power Costs - Comparison bx Rbtl-Staff-Jt-PC 2" xfId="18691"/>
    <cellStyle name="_VC 6.15.06 update on 06GRC power costs.xls Chart 3_Power Costs - Comparison bx Rbtl-Staff-Jt-PC 2 2" xfId="18692"/>
    <cellStyle name="_VC 6.15.06 update on 06GRC power costs.xls Chart 3_Power Costs - Comparison bx Rbtl-Staff-Jt-PC 2 2_Sheet3" xfId="18693"/>
    <cellStyle name="_VC 6.15.06 update on 06GRC power costs.xls Chart 3_Power Costs - Comparison bx Rbtl-Staff-Jt-PC 2_Sheet3" xfId="18694"/>
    <cellStyle name="_VC 6.15.06 update on 06GRC power costs.xls Chart 3_Power Costs - Comparison bx Rbtl-Staff-Jt-PC 3" xfId="18695"/>
    <cellStyle name="_VC 6.15.06 update on 06GRC power costs.xls Chart 3_Power Costs - Comparison bx Rbtl-Staff-Jt-PC 3 2" xfId="18696"/>
    <cellStyle name="_VC 6.15.06 update on 06GRC power costs.xls Chart 3_Power Costs - Comparison bx Rbtl-Staff-Jt-PC 3 2_Sheet3" xfId="18697"/>
    <cellStyle name="_VC 6.15.06 update on 06GRC power costs.xls Chart 3_Power Costs - Comparison bx Rbtl-Staff-Jt-PC 3_Sheet3" xfId="18698"/>
    <cellStyle name="_VC 6.15.06 update on 06GRC power costs.xls Chart 3_Power Costs - Comparison bx Rbtl-Staff-Jt-PC 4" xfId="18699"/>
    <cellStyle name="_VC 6.15.06 update on 06GRC power costs.xls Chart 3_Power Costs - Comparison bx Rbtl-Staff-Jt-PC 4_Sheet3" xfId="18700"/>
    <cellStyle name="_VC 6.15.06 update on 06GRC power costs.xls Chart 3_Power Costs - Comparison bx Rbtl-Staff-Jt-PC_Adj Bench DR 3 for Initial Briefs (Electric)" xfId="18701"/>
    <cellStyle name="_VC 6.15.06 update on 06GRC power costs.xls Chart 3_Power Costs - Comparison bx Rbtl-Staff-Jt-PC_Adj Bench DR 3 for Initial Briefs (Electric) 2" xfId="18702"/>
    <cellStyle name="_VC 6.15.06 update on 06GRC power costs.xls Chart 3_Power Costs - Comparison bx Rbtl-Staff-Jt-PC_Adj Bench DR 3 for Initial Briefs (Electric) 2 2" xfId="18703"/>
    <cellStyle name="_VC 6.15.06 update on 06GRC power costs.xls Chart 3_Power Costs - Comparison bx Rbtl-Staff-Jt-PC_Adj Bench DR 3 for Initial Briefs (Electric) 2 2_Sheet3" xfId="18704"/>
    <cellStyle name="_VC 6.15.06 update on 06GRC power costs.xls Chart 3_Power Costs - Comparison bx Rbtl-Staff-Jt-PC_Adj Bench DR 3 for Initial Briefs (Electric) 2_Sheet3" xfId="18705"/>
    <cellStyle name="_VC 6.15.06 update on 06GRC power costs.xls Chart 3_Power Costs - Comparison bx Rbtl-Staff-Jt-PC_Adj Bench DR 3 for Initial Briefs (Electric) 3" xfId="18706"/>
    <cellStyle name="_VC 6.15.06 update on 06GRC power costs.xls Chart 3_Power Costs - Comparison bx Rbtl-Staff-Jt-PC_Adj Bench DR 3 for Initial Briefs (Electric) 3 2" xfId="18707"/>
    <cellStyle name="_VC 6.15.06 update on 06GRC power costs.xls Chart 3_Power Costs - Comparison bx Rbtl-Staff-Jt-PC_Adj Bench DR 3 for Initial Briefs (Electric) 3 2_Sheet3" xfId="18708"/>
    <cellStyle name="_VC 6.15.06 update on 06GRC power costs.xls Chart 3_Power Costs - Comparison bx Rbtl-Staff-Jt-PC_Adj Bench DR 3 for Initial Briefs (Electric) 3_Sheet3" xfId="18709"/>
    <cellStyle name="_VC 6.15.06 update on 06GRC power costs.xls Chart 3_Power Costs - Comparison bx Rbtl-Staff-Jt-PC_Adj Bench DR 3 for Initial Briefs (Electric) 4" xfId="18710"/>
    <cellStyle name="_VC 6.15.06 update on 06GRC power costs.xls Chart 3_Power Costs - Comparison bx Rbtl-Staff-Jt-PC_Adj Bench DR 3 for Initial Briefs (Electric) 4_Sheet3" xfId="18711"/>
    <cellStyle name="_VC 6.15.06 update on 06GRC power costs.xls Chart 3_Power Costs - Comparison bx Rbtl-Staff-Jt-PC_Adj Bench DR 3 for Initial Briefs (Electric)_DEM-WP(C) ENERG10C--ctn Mid-C_042010 2010GRC" xfId="18712"/>
    <cellStyle name="_VC 6.15.06 update on 06GRC power costs.xls Chart 3_Power Costs - Comparison bx Rbtl-Staff-Jt-PC_Adj Bench DR 3 for Initial Briefs (Electric)_DEM-WP(C) ENERG10C--ctn Mid-C_042010 2010GRC 2" xfId="18713"/>
    <cellStyle name="_VC 6.15.06 update on 06GRC power costs.xls Chart 3_Power Costs - Comparison bx Rbtl-Staff-Jt-PC_Adj Bench DR 3 for Initial Briefs (Electric)_DEM-WP(C) ENERG10C--ctn Mid-C_042010 2010GRC 2_Sheet3" xfId="18714"/>
    <cellStyle name="_VC 6.15.06 update on 06GRC power costs.xls Chart 3_Power Costs - Comparison bx Rbtl-Staff-Jt-PC_Adj Bench DR 3 for Initial Briefs (Electric)_DEM-WP(C) ENERG10C--ctn Mid-C_042010 2010GRC_Sheet3" xfId="18715"/>
    <cellStyle name="_VC 6.15.06 update on 06GRC power costs.xls Chart 3_Power Costs - Comparison bx Rbtl-Staff-Jt-PC_Adj Bench DR 3 for Initial Briefs (Electric)_Sheet3" xfId="18716"/>
    <cellStyle name="_VC 6.15.06 update on 06GRC power costs.xls Chart 3_Power Costs - Comparison bx Rbtl-Staff-Jt-PC_DEM-WP(C) ENERG10C--ctn Mid-C_042010 2010GRC" xfId="18717"/>
    <cellStyle name="_VC 6.15.06 update on 06GRC power costs.xls Chart 3_Power Costs - Comparison bx Rbtl-Staff-Jt-PC_DEM-WP(C) ENERG10C--ctn Mid-C_042010 2010GRC 2" xfId="18718"/>
    <cellStyle name="_VC 6.15.06 update on 06GRC power costs.xls Chart 3_Power Costs - Comparison bx Rbtl-Staff-Jt-PC_DEM-WP(C) ENERG10C--ctn Mid-C_042010 2010GRC 2_Sheet3" xfId="18719"/>
    <cellStyle name="_VC 6.15.06 update on 06GRC power costs.xls Chart 3_Power Costs - Comparison bx Rbtl-Staff-Jt-PC_DEM-WP(C) ENERG10C--ctn Mid-C_042010 2010GRC_Sheet3" xfId="18720"/>
    <cellStyle name="_VC 6.15.06 update on 06GRC power costs.xls Chart 3_Power Costs - Comparison bx Rbtl-Staff-Jt-PC_Electric Rev Req Model (2009 GRC) Rebuttal" xfId="18721"/>
    <cellStyle name="_VC 6.15.06 update on 06GRC power costs.xls Chart 3_Power Costs - Comparison bx Rbtl-Staff-Jt-PC_Electric Rev Req Model (2009 GRC) Rebuttal 2" xfId="18722"/>
    <cellStyle name="_VC 6.15.06 update on 06GRC power costs.xls Chart 3_Power Costs - Comparison bx Rbtl-Staff-Jt-PC_Electric Rev Req Model (2009 GRC) Rebuttal 2 2" xfId="18723"/>
    <cellStyle name="_VC 6.15.06 update on 06GRC power costs.xls Chart 3_Power Costs - Comparison bx Rbtl-Staff-Jt-PC_Electric Rev Req Model (2009 GRC) Rebuttal 2 2_Sheet3" xfId="18724"/>
    <cellStyle name="_VC 6.15.06 update on 06GRC power costs.xls Chart 3_Power Costs - Comparison bx Rbtl-Staff-Jt-PC_Electric Rev Req Model (2009 GRC) Rebuttal 2_Sheet3" xfId="18725"/>
    <cellStyle name="_VC 6.15.06 update on 06GRC power costs.xls Chart 3_Power Costs - Comparison bx Rbtl-Staff-Jt-PC_Electric Rev Req Model (2009 GRC) Rebuttal 3" xfId="18726"/>
    <cellStyle name="_VC 6.15.06 update on 06GRC power costs.xls Chart 3_Power Costs - Comparison bx Rbtl-Staff-Jt-PC_Electric Rev Req Model (2009 GRC) Rebuttal 3_Sheet3" xfId="18727"/>
    <cellStyle name="_VC 6.15.06 update on 06GRC power costs.xls Chart 3_Power Costs - Comparison bx Rbtl-Staff-Jt-PC_Electric Rev Req Model (2009 GRC) Rebuttal REmoval of New  WH Solar AdjustMI" xfId="18728"/>
    <cellStyle name="_VC 6.15.06 update on 06GRC power costs.xls Chart 3_Power Costs - Comparison bx Rbtl-Staff-Jt-PC_Electric Rev Req Model (2009 GRC) Rebuttal REmoval of New  WH Solar AdjustMI 2" xfId="18729"/>
    <cellStyle name="_VC 6.15.06 update on 06GRC power costs.xls Chart 3_Power Costs - Comparison bx Rbtl-Staff-Jt-PC_Electric Rev Req Model (2009 GRC) Rebuttal REmoval of New  WH Solar AdjustMI 2 2" xfId="18730"/>
    <cellStyle name="_VC 6.15.06 update on 06GRC power costs.xls Chart 3_Power Costs - Comparison bx Rbtl-Staff-Jt-PC_Electric Rev Req Model (2009 GRC) Rebuttal REmoval of New  WH Solar AdjustMI 2 2_Sheet3" xfId="18731"/>
    <cellStyle name="_VC 6.15.06 update on 06GRC power costs.xls Chart 3_Power Costs - Comparison bx Rbtl-Staff-Jt-PC_Electric Rev Req Model (2009 GRC) Rebuttal REmoval of New  WH Solar AdjustMI 2_Sheet3" xfId="18732"/>
    <cellStyle name="_VC 6.15.06 update on 06GRC power costs.xls Chart 3_Power Costs - Comparison bx Rbtl-Staff-Jt-PC_Electric Rev Req Model (2009 GRC) Rebuttal REmoval of New  WH Solar AdjustMI 3" xfId="18733"/>
    <cellStyle name="_VC 6.15.06 update on 06GRC power costs.xls Chart 3_Power Costs - Comparison bx Rbtl-Staff-Jt-PC_Electric Rev Req Model (2009 GRC) Rebuttal REmoval of New  WH Solar AdjustMI 3 2" xfId="18734"/>
    <cellStyle name="_VC 6.15.06 update on 06GRC power costs.xls Chart 3_Power Costs - Comparison bx Rbtl-Staff-Jt-PC_Electric Rev Req Model (2009 GRC) Rebuttal REmoval of New  WH Solar AdjustMI 3 2_Sheet3" xfId="18735"/>
    <cellStyle name="_VC 6.15.06 update on 06GRC power costs.xls Chart 3_Power Costs - Comparison bx Rbtl-Staff-Jt-PC_Electric Rev Req Model (2009 GRC) Rebuttal REmoval of New  WH Solar AdjustMI 3_Sheet3" xfId="18736"/>
    <cellStyle name="_VC 6.15.06 update on 06GRC power costs.xls Chart 3_Power Costs - Comparison bx Rbtl-Staff-Jt-PC_Electric Rev Req Model (2009 GRC) Rebuttal REmoval of New  WH Solar AdjustMI 4" xfId="18737"/>
    <cellStyle name="_VC 6.15.06 update on 06GRC power costs.xls Chart 3_Power Costs - Comparison bx Rbtl-Staff-Jt-PC_Electric Rev Req Model (2009 GRC) Rebuttal REmoval of New  WH Solar AdjustMI 4_Sheet3" xfId="18738"/>
    <cellStyle name="_VC 6.15.06 update on 06GRC power costs.xls Chart 3_Power Costs - Comparison bx Rbtl-Staff-Jt-PC_Electric Rev Req Model (2009 GRC) Rebuttal REmoval of New  WH Solar AdjustMI_DEM-WP(C) ENERG10C--ctn Mid-C_042010 2010GRC" xfId="18739"/>
    <cellStyle name="_VC 6.15.06 update on 06GRC power costs.xls Chart 3_Power Costs - Comparison bx Rbtl-Staff-Jt-PC_Electric Rev Req Model (2009 GRC) Rebuttal REmoval of New  WH Solar AdjustMI_DEM-WP(C) ENERG10C--ctn Mid-C_042010 2010GRC 2" xfId="18740"/>
    <cellStyle name="_VC 6.15.06 update on 06GRC power costs.xls Chart 3_Power Costs - Comparison bx Rbtl-Staff-Jt-PC_Electric Rev Req Model (2009 GRC) Rebuttal REmoval of New  WH Solar AdjustMI_DEM-WP(C) ENERG10C--ctn Mid-C_042010 2010GRC 2_Sheet3" xfId="18741"/>
    <cellStyle name="_VC 6.15.06 update on 06GRC power costs.xls Chart 3_Power Costs - Comparison bx Rbtl-Staff-Jt-PC_Electric Rev Req Model (2009 GRC) Rebuttal REmoval of New  WH Solar AdjustMI_DEM-WP(C) ENERG10C--ctn Mid-C_042010 2010GRC_Sheet3" xfId="18742"/>
    <cellStyle name="_VC 6.15.06 update on 06GRC power costs.xls Chart 3_Power Costs - Comparison bx Rbtl-Staff-Jt-PC_Electric Rev Req Model (2009 GRC) Rebuttal REmoval of New  WH Solar AdjustMI_Sheet3" xfId="18743"/>
    <cellStyle name="_VC 6.15.06 update on 06GRC power costs.xls Chart 3_Power Costs - Comparison bx Rbtl-Staff-Jt-PC_Electric Rev Req Model (2009 GRC) Rebuttal_Sheet3" xfId="18744"/>
    <cellStyle name="_VC 6.15.06 update on 06GRC power costs.xls Chart 3_Power Costs - Comparison bx Rbtl-Staff-Jt-PC_Electric Rev Req Model (2009 GRC) Revised 01-18-2010" xfId="18745"/>
    <cellStyle name="_VC 6.15.06 update on 06GRC power costs.xls Chart 3_Power Costs - Comparison bx Rbtl-Staff-Jt-PC_Electric Rev Req Model (2009 GRC) Revised 01-18-2010 2" xfId="18746"/>
    <cellStyle name="_VC 6.15.06 update on 06GRC power costs.xls Chart 3_Power Costs - Comparison bx Rbtl-Staff-Jt-PC_Electric Rev Req Model (2009 GRC) Revised 01-18-2010 2 2" xfId="18747"/>
    <cellStyle name="_VC 6.15.06 update on 06GRC power costs.xls Chart 3_Power Costs - Comparison bx Rbtl-Staff-Jt-PC_Electric Rev Req Model (2009 GRC) Revised 01-18-2010 2 2_Sheet3" xfId="18748"/>
    <cellStyle name="_VC 6.15.06 update on 06GRC power costs.xls Chart 3_Power Costs - Comparison bx Rbtl-Staff-Jt-PC_Electric Rev Req Model (2009 GRC) Revised 01-18-2010 2_Sheet3" xfId="18749"/>
    <cellStyle name="_VC 6.15.06 update on 06GRC power costs.xls Chart 3_Power Costs - Comparison bx Rbtl-Staff-Jt-PC_Electric Rev Req Model (2009 GRC) Revised 01-18-2010 3" xfId="18750"/>
    <cellStyle name="_VC 6.15.06 update on 06GRC power costs.xls Chart 3_Power Costs - Comparison bx Rbtl-Staff-Jt-PC_Electric Rev Req Model (2009 GRC) Revised 01-18-2010 3 2" xfId="18751"/>
    <cellStyle name="_VC 6.15.06 update on 06GRC power costs.xls Chart 3_Power Costs - Comparison bx Rbtl-Staff-Jt-PC_Electric Rev Req Model (2009 GRC) Revised 01-18-2010 3 2_Sheet3" xfId="18752"/>
    <cellStyle name="_VC 6.15.06 update on 06GRC power costs.xls Chart 3_Power Costs - Comparison bx Rbtl-Staff-Jt-PC_Electric Rev Req Model (2009 GRC) Revised 01-18-2010 3_Sheet3" xfId="18753"/>
    <cellStyle name="_VC 6.15.06 update on 06GRC power costs.xls Chart 3_Power Costs - Comparison bx Rbtl-Staff-Jt-PC_Electric Rev Req Model (2009 GRC) Revised 01-18-2010 4" xfId="18754"/>
    <cellStyle name="_VC 6.15.06 update on 06GRC power costs.xls Chart 3_Power Costs - Comparison bx Rbtl-Staff-Jt-PC_Electric Rev Req Model (2009 GRC) Revised 01-18-2010 4_Sheet3" xfId="18755"/>
    <cellStyle name="_VC 6.15.06 update on 06GRC power costs.xls Chart 3_Power Costs - Comparison bx Rbtl-Staff-Jt-PC_Electric Rev Req Model (2009 GRC) Revised 01-18-2010_DEM-WP(C) ENERG10C--ctn Mid-C_042010 2010GRC" xfId="18756"/>
    <cellStyle name="_VC 6.15.06 update on 06GRC power costs.xls Chart 3_Power Costs - Comparison bx Rbtl-Staff-Jt-PC_Electric Rev Req Model (2009 GRC) Revised 01-18-2010_DEM-WP(C) ENERG10C--ctn Mid-C_042010 2010GRC 2" xfId="18757"/>
    <cellStyle name="_VC 6.15.06 update on 06GRC power costs.xls Chart 3_Power Costs - Comparison bx Rbtl-Staff-Jt-PC_Electric Rev Req Model (2009 GRC) Revised 01-18-2010_DEM-WP(C) ENERG10C--ctn Mid-C_042010 2010GRC 2_Sheet3" xfId="18758"/>
    <cellStyle name="_VC 6.15.06 update on 06GRC power costs.xls Chart 3_Power Costs - Comparison bx Rbtl-Staff-Jt-PC_Electric Rev Req Model (2009 GRC) Revised 01-18-2010_DEM-WP(C) ENERG10C--ctn Mid-C_042010 2010GRC_Sheet3" xfId="18759"/>
    <cellStyle name="_VC 6.15.06 update on 06GRC power costs.xls Chart 3_Power Costs - Comparison bx Rbtl-Staff-Jt-PC_Electric Rev Req Model (2009 GRC) Revised 01-18-2010_Sheet3" xfId="18760"/>
    <cellStyle name="_VC 6.15.06 update on 06GRC power costs.xls Chart 3_Power Costs - Comparison bx Rbtl-Staff-Jt-PC_Final Order Electric EXHIBIT A-1" xfId="18761"/>
    <cellStyle name="_VC 6.15.06 update on 06GRC power costs.xls Chart 3_Power Costs - Comparison bx Rbtl-Staff-Jt-PC_Final Order Electric EXHIBIT A-1 2" xfId="18762"/>
    <cellStyle name="_VC 6.15.06 update on 06GRC power costs.xls Chart 3_Power Costs - Comparison bx Rbtl-Staff-Jt-PC_Final Order Electric EXHIBIT A-1 2 2" xfId="18763"/>
    <cellStyle name="_VC 6.15.06 update on 06GRC power costs.xls Chart 3_Power Costs - Comparison bx Rbtl-Staff-Jt-PC_Final Order Electric EXHIBIT A-1 2 2_Sheet3" xfId="18764"/>
    <cellStyle name="_VC 6.15.06 update on 06GRC power costs.xls Chart 3_Power Costs - Comparison bx Rbtl-Staff-Jt-PC_Final Order Electric EXHIBIT A-1 2_Sheet3" xfId="18765"/>
    <cellStyle name="_VC 6.15.06 update on 06GRC power costs.xls Chart 3_Power Costs - Comparison bx Rbtl-Staff-Jt-PC_Final Order Electric EXHIBIT A-1 3" xfId="18766"/>
    <cellStyle name="_VC 6.15.06 update on 06GRC power costs.xls Chart 3_Power Costs - Comparison bx Rbtl-Staff-Jt-PC_Final Order Electric EXHIBIT A-1 3_Sheet3" xfId="18767"/>
    <cellStyle name="_VC 6.15.06 update on 06GRC power costs.xls Chart 3_Power Costs - Comparison bx Rbtl-Staff-Jt-PC_Final Order Electric EXHIBIT A-1_Sheet3" xfId="18768"/>
    <cellStyle name="_VC 6.15.06 update on 06GRC power costs.xls Chart 3_Power Costs - Comparison bx Rbtl-Staff-Jt-PC_Sheet3" xfId="18769"/>
    <cellStyle name="_VC 6.15.06 update on 06GRC power costs.xls Chart 3_Rebuttal Power Costs" xfId="18770"/>
    <cellStyle name="_VC 6.15.06 update on 06GRC power costs.xls Chart 3_Rebuttal Power Costs 2" xfId="18771"/>
    <cellStyle name="_VC 6.15.06 update on 06GRC power costs.xls Chart 3_Rebuttal Power Costs 2 2" xfId="18772"/>
    <cellStyle name="_VC 6.15.06 update on 06GRC power costs.xls Chart 3_Rebuttal Power Costs 2 2_Sheet3" xfId="18773"/>
    <cellStyle name="_VC 6.15.06 update on 06GRC power costs.xls Chart 3_Rebuttal Power Costs 2_Sheet3" xfId="18774"/>
    <cellStyle name="_VC 6.15.06 update on 06GRC power costs.xls Chart 3_Rebuttal Power Costs 3" xfId="18775"/>
    <cellStyle name="_VC 6.15.06 update on 06GRC power costs.xls Chart 3_Rebuttal Power Costs 3 2" xfId="18776"/>
    <cellStyle name="_VC 6.15.06 update on 06GRC power costs.xls Chart 3_Rebuttal Power Costs 3 2_Sheet3" xfId="18777"/>
    <cellStyle name="_VC 6.15.06 update on 06GRC power costs.xls Chart 3_Rebuttal Power Costs 3_Sheet3" xfId="18778"/>
    <cellStyle name="_VC 6.15.06 update on 06GRC power costs.xls Chart 3_Rebuttal Power Costs 4" xfId="18779"/>
    <cellStyle name="_VC 6.15.06 update on 06GRC power costs.xls Chart 3_Rebuttal Power Costs 4_Sheet3" xfId="18780"/>
    <cellStyle name="_VC 6.15.06 update on 06GRC power costs.xls Chart 3_Rebuttal Power Costs_Adj Bench DR 3 for Initial Briefs (Electric)" xfId="18781"/>
    <cellStyle name="_VC 6.15.06 update on 06GRC power costs.xls Chart 3_Rebuttal Power Costs_Adj Bench DR 3 for Initial Briefs (Electric) 2" xfId="18782"/>
    <cellStyle name="_VC 6.15.06 update on 06GRC power costs.xls Chart 3_Rebuttal Power Costs_Adj Bench DR 3 for Initial Briefs (Electric) 2 2" xfId="18783"/>
    <cellStyle name="_VC 6.15.06 update on 06GRC power costs.xls Chart 3_Rebuttal Power Costs_Adj Bench DR 3 for Initial Briefs (Electric) 2 2_Sheet3" xfId="18784"/>
    <cellStyle name="_VC 6.15.06 update on 06GRC power costs.xls Chart 3_Rebuttal Power Costs_Adj Bench DR 3 for Initial Briefs (Electric) 2_Sheet3" xfId="18785"/>
    <cellStyle name="_VC 6.15.06 update on 06GRC power costs.xls Chart 3_Rebuttal Power Costs_Adj Bench DR 3 for Initial Briefs (Electric) 3" xfId="18786"/>
    <cellStyle name="_VC 6.15.06 update on 06GRC power costs.xls Chart 3_Rebuttal Power Costs_Adj Bench DR 3 for Initial Briefs (Electric) 3 2" xfId="18787"/>
    <cellStyle name="_VC 6.15.06 update on 06GRC power costs.xls Chart 3_Rebuttal Power Costs_Adj Bench DR 3 for Initial Briefs (Electric) 3 2_Sheet3" xfId="18788"/>
    <cellStyle name="_VC 6.15.06 update on 06GRC power costs.xls Chart 3_Rebuttal Power Costs_Adj Bench DR 3 for Initial Briefs (Electric) 3_Sheet3" xfId="18789"/>
    <cellStyle name="_VC 6.15.06 update on 06GRC power costs.xls Chart 3_Rebuttal Power Costs_Adj Bench DR 3 for Initial Briefs (Electric) 4" xfId="18790"/>
    <cellStyle name="_VC 6.15.06 update on 06GRC power costs.xls Chart 3_Rebuttal Power Costs_Adj Bench DR 3 for Initial Briefs (Electric) 4_Sheet3" xfId="18791"/>
    <cellStyle name="_VC 6.15.06 update on 06GRC power costs.xls Chart 3_Rebuttal Power Costs_Adj Bench DR 3 for Initial Briefs (Electric)_DEM-WP(C) ENERG10C--ctn Mid-C_042010 2010GRC" xfId="18792"/>
    <cellStyle name="_VC 6.15.06 update on 06GRC power costs.xls Chart 3_Rebuttal Power Costs_Adj Bench DR 3 for Initial Briefs (Electric)_DEM-WP(C) ENERG10C--ctn Mid-C_042010 2010GRC 2" xfId="18793"/>
    <cellStyle name="_VC 6.15.06 update on 06GRC power costs.xls Chart 3_Rebuttal Power Costs_Adj Bench DR 3 for Initial Briefs (Electric)_DEM-WP(C) ENERG10C--ctn Mid-C_042010 2010GRC 2_Sheet3" xfId="18794"/>
    <cellStyle name="_VC 6.15.06 update on 06GRC power costs.xls Chart 3_Rebuttal Power Costs_Adj Bench DR 3 for Initial Briefs (Electric)_DEM-WP(C) ENERG10C--ctn Mid-C_042010 2010GRC_Sheet3" xfId="18795"/>
    <cellStyle name="_VC 6.15.06 update on 06GRC power costs.xls Chart 3_Rebuttal Power Costs_Adj Bench DR 3 for Initial Briefs (Electric)_Sheet3" xfId="18796"/>
    <cellStyle name="_VC 6.15.06 update on 06GRC power costs.xls Chart 3_Rebuttal Power Costs_DEM-WP(C) ENERG10C--ctn Mid-C_042010 2010GRC" xfId="18797"/>
    <cellStyle name="_VC 6.15.06 update on 06GRC power costs.xls Chart 3_Rebuttal Power Costs_DEM-WP(C) ENERG10C--ctn Mid-C_042010 2010GRC 2" xfId="18798"/>
    <cellStyle name="_VC 6.15.06 update on 06GRC power costs.xls Chart 3_Rebuttal Power Costs_DEM-WP(C) ENERG10C--ctn Mid-C_042010 2010GRC 2_Sheet3" xfId="18799"/>
    <cellStyle name="_VC 6.15.06 update on 06GRC power costs.xls Chart 3_Rebuttal Power Costs_DEM-WP(C) ENERG10C--ctn Mid-C_042010 2010GRC_Sheet3" xfId="18800"/>
    <cellStyle name="_VC 6.15.06 update on 06GRC power costs.xls Chart 3_Rebuttal Power Costs_Electric Rev Req Model (2009 GRC) Rebuttal" xfId="18801"/>
    <cellStyle name="_VC 6.15.06 update on 06GRC power costs.xls Chart 3_Rebuttal Power Costs_Electric Rev Req Model (2009 GRC) Rebuttal 2" xfId="18802"/>
    <cellStyle name="_VC 6.15.06 update on 06GRC power costs.xls Chart 3_Rebuttal Power Costs_Electric Rev Req Model (2009 GRC) Rebuttal 2 2" xfId="18803"/>
    <cellStyle name="_VC 6.15.06 update on 06GRC power costs.xls Chart 3_Rebuttal Power Costs_Electric Rev Req Model (2009 GRC) Rebuttal 2 2_Sheet3" xfId="18804"/>
    <cellStyle name="_VC 6.15.06 update on 06GRC power costs.xls Chart 3_Rebuttal Power Costs_Electric Rev Req Model (2009 GRC) Rebuttal 2_Sheet3" xfId="18805"/>
    <cellStyle name="_VC 6.15.06 update on 06GRC power costs.xls Chart 3_Rebuttal Power Costs_Electric Rev Req Model (2009 GRC) Rebuttal 3" xfId="18806"/>
    <cellStyle name="_VC 6.15.06 update on 06GRC power costs.xls Chart 3_Rebuttal Power Costs_Electric Rev Req Model (2009 GRC) Rebuttal 3_Sheet3" xfId="18807"/>
    <cellStyle name="_VC 6.15.06 update on 06GRC power costs.xls Chart 3_Rebuttal Power Costs_Electric Rev Req Model (2009 GRC) Rebuttal REmoval of New  WH Solar AdjustMI" xfId="18808"/>
    <cellStyle name="_VC 6.15.06 update on 06GRC power costs.xls Chart 3_Rebuttal Power Costs_Electric Rev Req Model (2009 GRC) Rebuttal REmoval of New  WH Solar AdjustMI 2" xfId="18809"/>
    <cellStyle name="_VC 6.15.06 update on 06GRC power costs.xls Chart 3_Rebuttal Power Costs_Electric Rev Req Model (2009 GRC) Rebuttal REmoval of New  WH Solar AdjustMI 2 2" xfId="18810"/>
    <cellStyle name="_VC 6.15.06 update on 06GRC power costs.xls Chart 3_Rebuttal Power Costs_Electric Rev Req Model (2009 GRC) Rebuttal REmoval of New  WH Solar AdjustMI 2 2_Sheet3" xfId="18811"/>
    <cellStyle name="_VC 6.15.06 update on 06GRC power costs.xls Chart 3_Rebuttal Power Costs_Electric Rev Req Model (2009 GRC) Rebuttal REmoval of New  WH Solar AdjustMI 2_Sheet3" xfId="18812"/>
    <cellStyle name="_VC 6.15.06 update on 06GRC power costs.xls Chart 3_Rebuttal Power Costs_Electric Rev Req Model (2009 GRC) Rebuttal REmoval of New  WH Solar AdjustMI 3" xfId="18813"/>
    <cellStyle name="_VC 6.15.06 update on 06GRC power costs.xls Chart 3_Rebuttal Power Costs_Electric Rev Req Model (2009 GRC) Rebuttal REmoval of New  WH Solar AdjustMI 3 2" xfId="18814"/>
    <cellStyle name="_VC 6.15.06 update on 06GRC power costs.xls Chart 3_Rebuttal Power Costs_Electric Rev Req Model (2009 GRC) Rebuttal REmoval of New  WH Solar AdjustMI 3 2_Sheet3" xfId="18815"/>
    <cellStyle name="_VC 6.15.06 update on 06GRC power costs.xls Chart 3_Rebuttal Power Costs_Electric Rev Req Model (2009 GRC) Rebuttal REmoval of New  WH Solar AdjustMI 3_Sheet3" xfId="18816"/>
    <cellStyle name="_VC 6.15.06 update on 06GRC power costs.xls Chart 3_Rebuttal Power Costs_Electric Rev Req Model (2009 GRC) Rebuttal REmoval of New  WH Solar AdjustMI 4" xfId="18817"/>
    <cellStyle name="_VC 6.15.06 update on 06GRC power costs.xls Chart 3_Rebuttal Power Costs_Electric Rev Req Model (2009 GRC) Rebuttal REmoval of New  WH Solar AdjustMI 4_Sheet3" xfId="18818"/>
    <cellStyle name="_VC 6.15.06 update on 06GRC power costs.xls Chart 3_Rebuttal Power Costs_Electric Rev Req Model (2009 GRC) Rebuttal REmoval of New  WH Solar AdjustMI_DEM-WP(C) ENERG10C--ctn Mid-C_042010 2010GRC" xfId="18819"/>
    <cellStyle name="_VC 6.15.06 update on 06GRC power costs.xls Chart 3_Rebuttal Power Costs_Electric Rev Req Model (2009 GRC) Rebuttal REmoval of New  WH Solar AdjustMI_DEM-WP(C) ENERG10C--ctn Mid-C_042010 2010GRC 2" xfId="18820"/>
    <cellStyle name="_VC 6.15.06 update on 06GRC power costs.xls Chart 3_Rebuttal Power Costs_Electric Rev Req Model (2009 GRC) Rebuttal REmoval of New  WH Solar AdjustMI_DEM-WP(C) ENERG10C--ctn Mid-C_042010 2010GRC 2_Sheet3" xfId="18821"/>
    <cellStyle name="_VC 6.15.06 update on 06GRC power costs.xls Chart 3_Rebuttal Power Costs_Electric Rev Req Model (2009 GRC) Rebuttal REmoval of New  WH Solar AdjustMI_DEM-WP(C) ENERG10C--ctn Mid-C_042010 2010GRC_Sheet3" xfId="18822"/>
    <cellStyle name="_VC 6.15.06 update on 06GRC power costs.xls Chart 3_Rebuttal Power Costs_Electric Rev Req Model (2009 GRC) Rebuttal REmoval of New  WH Solar AdjustMI_Sheet3" xfId="18823"/>
    <cellStyle name="_VC 6.15.06 update on 06GRC power costs.xls Chart 3_Rebuttal Power Costs_Electric Rev Req Model (2009 GRC) Rebuttal_Sheet3" xfId="18824"/>
    <cellStyle name="_VC 6.15.06 update on 06GRC power costs.xls Chart 3_Rebuttal Power Costs_Electric Rev Req Model (2009 GRC) Revised 01-18-2010" xfId="18825"/>
    <cellStyle name="_VC 6.15.06 update on 06GRC power costs.xls Chart 3_Rebuttal Power Costs_Electric Rev Req Model (2009 GRC) Revised 01-18-2010 2" xfId="18826"/>
    <cellStyle name="_VC 6.15.06 update on 06GRC power costs.xls Chart 3_Rebuttal Power Costs_Electric Rev Req Model (2009 GRC) Revised 01-18-2010 2 2" xfId="18827"/>
    <cellStyle name="_VC 6.15.06 update on 06GRC power costs.xls Chart 3_Rebuttal Power Costs_Electric Rev Req Model (2009 GRC) Revised 01-18-2010 2 2_Sheet3" xfId="18828"/>
    <cellStyle name="_VC 6.15.06 update on 06GRC power costs.xls Chart 3_Rebuttal Power Costs_Electric Rev Req Model (2009 GRC) Revised 01-18-2010 2_Sheet3" xfId="18829"/>
    <cellStyle name="_VC 6.15.06 update on 06GRC power costs.xls Chart 3_Rebuttal Power Costs_Electric Rev Req Model (2009 GRC) Revised 01-18-2010 3" xfId="18830"/>
    <cellStyle name="_VC 6.15.06 update on 06GRC power costs.xls Chart 3_Rebuttal Power Costs_Electric Rev Req Model (2009 GRC) Revised 01-18-2010 3 2" xfId="18831"/>
    <cellStyle name="_VC 6.15.06 update on 06GRC power costs.xls Chart 3_Rebuttal Power Costs_Electric Rev Req Model (2009 GRC) Revised 01-18-2010 3 2_Sheet3" xfId="18832"/>
    <cellStyle name="_VC 6.15.06 update on 06GRC power costs.xls Chart 3_Rebuttal Power Costs_Electric Rev Req Model (2009 GRC) Revised 01-18-2010 3_Sheet3" xfId="18833"/>
    <cellStyle name="_VC 6.15.06 update on 06GRC power costs.xls Chart 3_Rebuttal Power Costs_Electric Rev Req Model (2009 GRC) Revised 01-18-2010 4" xfId="18834"/>
    <cellStyle name="_VC 6.15.06 update on 06GRC power costs.xls Chart 3_Rebuttal Power Costs_Electric Rev Req Model (2009 GRC) Revised 01-18-2010 4_Sheet3" xfId="18835"/>
    <cellStyle name="_VC 6.15.06 update on 06GRC power costs.xls Chart 3_Rebuttal Power Costs_Electric Rev Req Model (2009 GRC) Revised 01-18-2010_DEM-WP(C) ENERG10C--ctn Mid-C_042010 2010GRC" xfId="18836"/>
    <cellStyle name="_VC 6.15.06 update on 06GRC power costs.xls Chart 3_Rebuttal Power Costs_Electric Rev Req Model (2009 GRC) Revised 01-18-2010_DEM-WP(C) ENERG10C--ctn Mid-C_042010 2010GRC 2" xfId="18837"/>
    <cellStyle name="_VC 6.15.06 update on 06GRC power costs.xls Chart 3_Rebuttal Power Costs_Electric Rev Req Model (2009 GRC) Revised 01-18-2010_DEM-WP(C) ENERG10C--ctn Mid-C_042010 2010GRC 2_Sheet3" xfId="18838"/>
    <cellStyle name="_VC 6.15.06 update on 06GRC power costs.xls Chart 3_Rebuttal Power Costs_Electric Rev Req Model (2009 GRC) Revised 01-18-2010_DEM-WP(C) ENERG10C--ctn Mid-C_042010 2010GRC_Sheet3" xfId="18839"/>
    <cellStyle name="_VC 6.15.06 update on 06GRC power costs.xls Chart 3_Rebuttal Power Costs_Electric Rev Req Model (2009 GRC) Revised 01-18-2010_Sheet3" xfId="18840"/>
    <cellStyle name="_VC 6.15.06 update on 06GRC power costs.xls Chart 3_Rebuttal Power Costs_Final Order Electric EXHIBIT A-1" xfId="18841"/>
    <cellStyle name="_VC 6.15.06 update on 06GRC power costs.xls Chart 3_Rebuttal Power Costs_Final Order Electric EXHIBIT A-1 2" xfId="18842"/>
    <cellStyle name="_VC 6.15.06 update on 06GRC power costs.xls Chart 3_Rebuttal Power Costs_Final Order Electric EXHIBIT A-1 2 2" xfId="18843"/>
    <cellStyle name="_VC 6.15.06 update on 06GRC power costs.xls Chart 3_Rebuttal Power Costs_Final Order Electric EXHIBIT A-1 2 2_Sheet3" xfId="18844"/>
    <cellStyle name="_VC 6.15.06 update on 06GRC power costs.xls Chart 3_Rebuttal Power Costs_Final Order Electric EXHIBIT A-1 2_Sheet3" xfId="18845"/>
    <cellStyle name="_VC 6.15.06 update on 06GRC power costs.xls Chart 3_Rebuttal Power Costs_Final Order Electric EXHIBIT A-1 3" xfId="18846"/>
    <cellStyle name="_VC 6.15.06 update on 06GRC power costs.xls Chart 3_Rebuttal Power Costs_Final Order Electric EXHIBIT A-1 3_Sheet3" xfId="18847"/>
    <cellStyle name="_VC 6.15.06 update on 06GRC power costs.xls Chart 3_Rebuttal Power Costs_Final Order Electric EXHIBIT A-1_Sheet3" xfId="18848"/>
    <cellStyle name="_VC 6.15.06 update on 06GRC power costs.xls Chart 3_Rebuttal Power Costs_Sheet3" xfId="18849"/>
    <cellStyle name="_VC 6.15.06 update on 06GRC power costs.xls Chart 3_Sheet3" xfId="18850"/>
    <cellStyle name="_VC 6.15.06 update on 06GRC power costs.xls Chart 3_Wind Integration 10GRC" xfId="18851"/>
    <cellStyle name="_VC 6.15.06 update on 06GRC power costs.xls Chart 3_Wind Integration 10GRC 2" xfId="18852"/>
    <cellStyle name="_VC 6.15.06 update on 06GRC power costs.xls Chart 3_Wind Integration 10GRC 2 2" xfId="18853"/>
    <cellStyle name="_VC 6.15.06 update on 06GRC power costs.xls Chart 3_Wind Integration 10GRC 2 2_Sheet3" xfId="18854"/>
    <cellStyle name="_VC 6.15.06 update on 06GRC power costs.xls Chart 3_Wind Integration 10GRC 2_Sheet3" xfId="18855"/>
    <cellStyle name="_VC 6.15.06 update on 06GRC power costs.xls Chart 3_Wind Integration 10GRC 3" xfId="18856"/>
    <cellStyle name="_VC 6.15.06 update on 06GRC power costs.xls Chart 3_Wind Integration 10GRC 3 2" xfId="18857"/>
    <cellStyle name="_VC 6.15.06 update on 06GRC power costs.xls Chart 3_Wind Integration 10GRC 3 2_Sheet3" xfId="18858"/>
    <cellStyle name="_VC 6.15.06 update on 06GRC power costs.xls Chart 3_Wind Integration 10GRC 3_Sheet3" xfId="18859"/>
    <cellStyle name="_VC 6.15.06 update on 06GRC power costs.xls Chart 3_Wind Integration 10GRC 4" xfId="18860"/>
    <cellStyle name="_VC 6.15.06 update on 06GRC power costs.xls Chart 3_Wind Integration 10GRC 4_Sheet3" xfId="18861"/>
    <cellStyle name="_VC 6.15.06 update on 06GRC power costs.xls Chart 3_Wind Integration 10GRC_DEM-WP(C) ENERG10C--ctn Mid-C_042010 2010GRC" xfId="18862"/>
    <cellStyle name="_VC 6.15.06 update on 06GRC power costs.xls Chart 3_Wind Integration 10GRC_DEM-WP(C) ENERG10C--ctn Mid-C_042010 2010GRC 2" xfId="18863"/>
    <cellStyle name="_VC 6.15.06 update on 06GRC power costs.xls Chart 3_Wind Integration 10GRC_DEM-WP(C) ENERG10C--ctn Mid-C_042010 2010GRC 2_Sheet3" xfId="18864"/>
    <cellStyle name="_VC 6.15.06 update on 06GRC power costs.xls Chart 3_Wind Integration 10GRC_DEM-WP(C) ENERG10C--ctn Mid-C_042010 2010GRC_Sheet3" xfId="18865"/>
    <cellStyle name="_VC 6.15.06 update on 06GRC power costs.xls Chart 3_Wind Integration 10GRC_Sheet3" xfId="18866"/>
    <cellStyle name="_VC Mid C Generation-ctn Mid-C_011209" xfId="18867"/>
    <cellStyle name="_VC Mid C Generation-ctn Mid-C_011209 2" xfId="18868"/>
    <cellStyle name="_VC Mid C Generation-ctn Mid-C_011209 2 2" xfId="18869"/>
    <cellStyle name="_VC Mid C Generation-ctn Mid-C_011209 2 2 2" xfId="18870"/>
    <cellStyle name="_VC Mid C Generation-ctn Mid-C_011209 2 2 2_Sheet3" xfId="18871"/>
    <cellStyle name="_VC Mid C Generation-ctn Mid-C_011209 2 2_Sheet3" xfId="18872"/>
    <cellStyle name="_VC Mid C Generation-ctn Mid-C_011209 2 3" xfId="18873"/>
    <cellStyle name="_VC Mid C Generation-ctn Mid-C_011209 2 3_Sheet3" xfId="18874"/>
    <cellStyle name="_VC Mid C Generation-ctn Mid-C_011209 2_Sheet3" xfId="18875"/>
    <cellStyle name="_VC Mid C Generation-ctn Mid-C_011209 3" xfId="18876"/>
    <cellStyle name="_VC Mid C Generation-ctn Mid-C_011209 3_Sheet3" xfId="18877"/>
    <cellStyle name="_VC Mid C Generation-ctn Mid-C_011209_Sheet3" xfId="18878"/>
    <cellStyle name="_Worksheet" xfId="18879"/>
    <cellStyle name="_Worksheet 2" xfId="18880"/>
    <cellStyle name="_Worksheet 2 2" xfId="18881"/>
    <cellStyle name="_Worksheet 2 2 2" xfId="18882"/>
    <cellStyle name="_Worksheet 2 2 2_Sheet3" xfId="18883"/>
    <cellStyle name="_Worksheet 2 2_Sheet3" xfId="18884"/>
    <cellStyle name="_Worksheet 2 3" xfId="18885"/>
    <cellStyle name="_Worksheet 2 3_Sheet3" xfId="18886"/>
    <cellStyle name="_Worksheet 2_Sheet3" xfId="18887"/>
    <cellStyle name="_Worksheet 3" xfId="18888"/>
    <cellStyle name="_Worksheet 3 2" xfId="18889"/>
    <cellStyle name="_Worksheet 3 2_Sheet3" xfId="18890"/>
    <cellStyle name="_Worksheet 3_Sheet3" xfId="18891"/>
    <cellStyle name="_Worksheet 4" xfId="18892"/>
    <cellStyle name="_Worksheet 4 2" xfId="18893"/>
    <cellStyle name="_Worksheet 4 2 2" xfId="18894"/>
    <cellStyle name="_Worksheet 4 2 2_Sheet3" xfId="18895"/>
    <cellStyle name="_Worksheet 4 2_Sheet3" xfId="18896"/>
    <cellStyle name="_Worksheet 4 3" xfId="18897"/>
    <cellStyle name="_Worksheet 4 3_Sheet3" xfId="18898"/>
    <cellStyle name="_Worksheet 4_Sheet3" xfId="18899"/>
    <cellStyle name="_Worksheet 5" xfId="18900"/>
    <cellStyle name="_Worksheet 5 2" xfId="18901"/>
    <cellStyle name="_Worksheet 5 2_Sheet3" xfId="18902"/>
    <cellStyle name="_Worksheet 5_Sheet3" xfId="18903"/>
    <cellStyle name="_Worksheet 6" xfId="18904"/>
    <cellStyle name="_Worksheet 6 2" xfId="18905"/>
    <cellStyle name="_Worksheet 6 2_Sheet3" xfId="18906"/>
    <cellStyle name="_Worksheet 6_Sheet3" xfId="18907"/>
    <cellStyle name="_Worksheet_Chelan PUD Power Costs (8-10)" xfId="18908"/>
    <cellStyle name="_Worksheet_Chelan PUD Power Costs (8-10) 2" xfId="18909"/>
    <cellStyle name="_Worksheet_Chelan PUD Power Costs (8-10) 2_Sheet3" xfId="18910"/>
    <cellStyle name="_Worksheet_Chelan PUD Power Costs (8-10)_Sheet3" xfId="18911"/>
    <cellStyle name="_Worksheet_DEM-WP(C) Chelan Power Costs" xfId="18912"/>
    <cellStyle name="_Worksheet_DEM-WP(C) Chelan Power Costs 2" xfId="18913"/>
    <cellStyle name="_Worksheet_DEM-WP(C) Chelan Power Costs 2_Sheet3" xfId="18914"/>
    <cellStyle name="_Worksheet_DEM-WP(C) Chelan Power Costs_Sheet3" xfId="18915"/>
    <cellStyle name="_Worksheet_DEM-WP(C) ENERG10C--ctn Mid-C_042010 2010GRC" xfId="18916"/>
    <cellStyle name="_Worksheet_DEM-WP(C) ENERG10C--ctn Mid-C_042010 2010GRC 2" xfId="18917"/>
    <cellStyle name="_Worksheet_DEM-WP(C) ENERG10C--ctn Mid-C_042010 2010GRC 2_Sheet3" xfId="18918"/>
    <cellStyle name="_Worksheet_DEM-WP(C) ENERG10C--ctn Mid-C_042010 2010GRC_Sheet3" xfId="18919"/>
    <cellStyle name="_Worksheet_DEM-WP(C) Gas Transport 2010GRC" xfId="18920"/>
    <cellStyle name="_Worksheet_DEM-WP(C) Gas Transport 2010GRC 2" xfId="18921"/>
    <cellStyle name="_Worksheet_DEM-WP(C) Gas Transport 2010GRC 2_Sheet3" xfId="18922"/>
    <cellStyle name="_Worksheet_DEM-WP(C) Gas Transport 2010GRC_Sheet3" xfId="18923"/>
    <cellStyle name="_Worksheet_NIM Summary" xfId="18924"/>
    <cellStyle name="_Worksheet_NIM Summary 2" xfId="18925"/>
    <cellStyle name="_Worksheet_NIM Summary 2 2" xfId="18926"/>
    <cellStyle name="_Worksheet_NIM Summary 2 2_Sheet3" xfId="18927"/>
    <cellStyle name="_Worksheet_NIM Summary 2_Sheet3" xfId="18928"/>
    <cellStyle name="_Worksheet_NIM Summary 3" xfId="18929"/>
    <cellStyle name="_Worksheet_NIM Summary 3 2" xfId="18930"/>
    <cellStyle name="_Worksheet_NIM Summary 3 2_Sheet3" xfId="18931"/>
    <cellStyle name="_Worksheet_NIM Summary 3_Sheet3" xfId="18932"/>
    <cellStyle name="_Worksheet_NIM Summary 4" xfId="18933"/>
    <cellStyle name="_Worksheet_NIM Summary 4_Sheet3" xfId="18934"/>
    <cellStyle name="_Worksheet_NIM Summary_DEM-WP(C) ENERG10C--ctn Mid-C_042010 2010GRC" xfId="18935"/>
    <cellStyle name="_Worksheet_NIM Summary_DEM-WP(C) ENERG10C--ctn Mid-C_042010 2010GRC 2" xfId="18936"/>
    <cellStyle name="_Worksheet_NIM Summary_DEM-WP(C) ENERG10C--ctn Mid-C_042010 2010GRC 2_Sheet3" xfId="18937"/>
    <cellStyle name="_Worksheet_NIM Summary_DEM-WP(C) ENERG10C--ctn Mid-C_042010 2010GRC_Sheet3" xfId="18938"/>
    <cellStyle name="_Worksheet_NIM Summary_Sheet3" xfId="18939"/>
    <cellStyle name="_Worksheet_Sheet3" xfId="18940"/>
    <cellStyle name="_Worksheet_Transmission Workbook for May BOD" xfId="18941"/>
    <cellStyle name="_Worksheet_Transmission Workbook for May BOD 2" xfId="18942"/>
    <cellStyle name="_Worksheet_Transmission Workbook for May BOD 2 2" xfId="18943"/>
    <cellStyle name="_Worksheet_Transmission Workbook for May BOD 2 2_Sheet3" xfId="18944"/>
    <cellStyle name="_Worksheet_Transmission Workbook for May BOD 2_Sheet3" xfId="18945"/>
    <cellStyle name="_Worksheet_Transmission Workbook for May BOD 3" xfId="18946"/>
    <cellStyle name="_Worksheet_Transmission Workbook for May BOD 3 2" xfId="18947"/>
    <cellStyle name="_Worksheet_Transmission Workbook for May BOD 3 2_Sheet3" xfId="18948"/>
    <cellStyle name="_Worksheet_Transmission Workbook for May BOD 3_Sheet3" xfId="18949"/>
    <cellStyle name="_Worksheet_Transmission Workbook for May BOD 4" xfId="18950"/>
    <cellStyle name="_Worksheet_Transmission Workbook for May BOD 4_Sheet3" xfId="18951"/>
    <cellStyle name="_Worksheet_Transmission Workbook for May BOD_DEM-WP(C) ENERG10C--ctn Mid-C_042010 2010GRC" xfId="18952"/>
    <cellStyle name="_Worksheet_Transmission Workbook for May BOD_DEM-WP(C) ENERG10C--ctn Mid-C_042010 2010GRC 2" xfId="18953"/>
    <cellStyle name="_Worksheet_Transmission Workbook for May BOD_DEM-WP(C) ENERG10C--ctn Mid-C_042010 2010GRC 2_Sheet3" xfId="18954"/>
    <cellStyle name="_Worksheet_Transmission Workbook for May BOD_DEM-WP(C) ENERG10C--ctn Mid-C_042010 2010GRC_Sheet3" xfId="18955"/>
    <cellStyle name="_Worksheet_Transmission Workbook for May BOD_Sheet3" xfId="18956"/>
    <cellStyle name="_Worksheet_Wind Integration 10GRC" xfId="18957"/>
    <cellStyle name="_Worksheet_Wind Integration 10GRC 2" xfId="18958"/>
    <cellStyle name="_Worksheet_Wind Integration 10GRC 2 2" xfId="18959"/>
    <cellStyle name="_Worksheet_Wind Integration 10GRC 2 2_Sheet3" xfId="18960"/>
    <cellStyle name="_Worksheet_Wind Integration 10GRC 2_Sheet3" xfId="18961"/>
    <cellStyle name="_Worksheet_Wind Integration 10GRC 3" xfId="18962"/>
    <cellStyle name="_Worksheet_Wind Integration 10GRC 3 2" xfId="18963"/>
    <cellStyle name="_Worksheet_Wind Integration 10GRC 3 2_Sheet3" xfId="18964"/>
    <cellStyle name="_Worksheet_Wind Integration 10GRC 3_Sheet3" xfId="18965"/>
    <cellStyle name="_Worksheet_Wind Integration 10GRC 4" xfId="18966"/>
    <cellStyle name="_Worksheet_Wind Integration 10GRC 4_Sheet3" xfId="18967"/>
    <cellStyle name="_Worksheet_Wind Integration 10GRC_DEM-WP(C) ENERG10C--ctn Mid-C_042010 2010GRC" xfId="18968"/>
    <cellStyle name="_Worksheet_Wind Integration 10GRC_DEM-WP(C) ENERG10C--ctn Mid-C_042010 2010GRC 2" xfId="18969"/>
    <cellStyle name="_Worksheet_Wind Integration 10GRC_DEM-WP(C) ENERG10C--ctn Mid-C_042010 2010GRC 2_Sheet3" xfId="18970"/>
    <cellStyle name="_Worksheet_Wind Integration 10GRC_DEM-WP(C) ENERG10C--ctn Mid-C_042010 2010GRC_Sheet3" xfId="18971"/>
    <cellStyle name="_Worksheet_Wind Integration 10GRC_Sheet3" xfId="18972"/>
    <cellStyle name="0,0_x000d__x000a_NA_x000d__x000a_" xfId="18973"/>
    <cellStyle name="0,0_x000d__x000a_NA_x000d__x000a_ 2" xfId="18974"/>
    <cellStyle name="0,0_x000d__x000a_NA_x000d__x000a__Sheet3" xfId="18975"/>
    <cellStyle name="0000" xfId="18976"/>
    <cellStyle name="000000" xfId="18977"/>
    <cellStyle name="14BLIN - Style8" xfId="18978"/>
    <cellStyle name="14BLIN - Style8 2" xfId="18979"/>
    <cellStyle name="14BLIN - Style8 2 2" xfId="18980"/>
    <cellStyle name="14BLIN - Style8 2 3" xfId="18981"/>
    <cellStyle name="14BLIN - Style8 2_Sheet3" xfId="18982"/>
    <cellStyle name="14BLIN - Style8_Sheet3" xfId="18983"/>
    <cellStyle name="14-BT - Style1" xfId="18984"/>
    <cellStyle name="20% - Accent1 10" xfId="18985"/>
    <cellStyle name="20% - Accent1 10 2" xfId="18986"/>
    <cellStyle name="20% - Accent1 10 2 2" xfId="18987"/>
    <cellStyle name="20% - Accent1 10 3" xfId="18988"/>
    <cellStyle name="20% - Accent1 10 4" xfId="18989"/>
    <cellStyle name="20% - Accent1 10 5" xfId="18990"/>
    <cellStyle name="20% - Accent1 10 6" xfId="18991"/>
    <cellStyle name="20% - Accent1 10_Sheet3" xfId="18992"/>
    <cellStyle name="20% - Accent1 11" xfId="18993"/>
    <cellStyle name="20% - Accent1 11 2" xfId="18994"/>
    <cellStyle name="20% - Accent1 11_Sheet3" xfId="18995"/>
    <cellStyle name="20% - Accent1 12" xfId="18996"/>
    <cellStyle name="20% - Accent1 12 2" xfId="18997"/>
    <cellStyle name="20% - Accent1 13" xfId="18998"/>
    <cellStyle name="20% - Accent1 13 2" xfId="18999"/>
    <cellStyle name="20% - Accent1 14" xfId="19000"/>
    <cellStyle name="20% - Accent1 15" xfId="19001"/>
    <cellStyle name="20% - Accent1 16" xfId="19002"/>
    <cellStyle name="20% - Accent1 17" xfId="19003"/>
    <cellStyle name="20% - Accent1 18" xfId="19004"/>
    <cellStyle name="20% - Accent1 19" xfId="19005"/>
    <cellStyle name="20% - Accent1 2" xfId="19006"/>
    <cellStyle name="20% - Accent1 2 10" xfId="19007"/>
    <cellStyle name="20% - Accent1 2 2" xfId="19008"/>
    <cellStyle name="20% - Accent1 2 2 2" xfId="19009"/>
    <cellStyle name="20% - Accent1 2 2 2 2" xfId="19010"/>
    <cellStyle name="20% - Accent1 2 2 2 2 2" xfId="19011"/>
    <cellStyle name="20% - Accent1 2 2 2 2_Sheet3" xfId="19012"/>
    <cellStyle name="20% - Accent1 2 2 2 3" xfId="19013"/>
    <cellStyle name="20% - Accent1 2 2 2_Sheet3" xfId="19014"/>
    <cellStyle name="20% - Accent1 2 2 3" xfId="19015"/>
    <cellStyle name="20% - Accent1 2 2 3 2" xfId="19016"/>
    <cellStyle name="20% - Accent1 2 2 3_Sheet3" xfId="19017"/>
    <cellStyle name="20% - Accent1 2 2 4" xfId="19018"/>
    <cellStyle name="20% - Accent1 2 2_Sheet3" xfId="19019"/>
    <cellStyle name="20% - Accent1 2 3" xfId="19020"/>
    <cellStyle name="20% - Accent1 2 3 2" xfId="19021"/>
    <cellStyle name="20% - Accent1 2 3 2 2" xfId="19022"/>
    <cellStyle name="20% - Accent1 2 3 2 2 2" xfId="19023"/>
    <cellStyle name="20% - Accent1 2 3 2 2_Sheet3" xfId="19024"/>
    <cellStyle name="20% - Accent1 2 3 2 3" xfId="19025"/>
    <cellStyle name="20% - Accent1 2 3 2_Sheet3" xfId="19026"/>
    <cellStyle name="20% - Accent1 2 3 3" xfId="19027"/>
    <cellStyle name="20% - Accent1 2 3 3 2" xfId="19028"/>
    <cellStyle name="20% - Accent1 2 3 3_Sheet3" xfId="19029"/>
    <cellStyle name="20% - Accent1 2 3 4" xfId="19030"/>
    <cellStyle name="20% - Accent1 2 3_Sheet3" xfId="19031"/>
    <cellStyle name="20% - Accent1 2 4" xfId="19032"/>
    <cellStyle name="20% - Accent1 2 4 2" xfId="19033"/>
    <cellStyle name="20% - Accent1 2 4 2 2" xfId="19034"/>
    <cellStyle name="20% - Accent1 2 4 2_Sheet3" xfId="19035"/>
    <cellStyle name="20% - Accent1 2 4 3" xfId="19036"/>
    <cellStyle name="20% - Accent1 2 4 3 2" xfId="19037"/>
    <cellStyle name="20% - Accent1 2 4 3_Sheet3" xfId="19038"/>
    <cellStyle name="20% - Accent1 2 4 4" xfId="19039"/>
    <cellStyle name="20% - Accent1 2 4_Sheet3" xfId="19040"/>
    <cellStyle name="20% - Accent1 2 5" xfId="19041"/>
    <cellStyle name="20% - Accent1 2 5 2" xfId="19042"/>
    <cellStyle name="20% - Accent1 2 5_Sheet3" xfId="19043"/>
    <cellStyle name="20% - Accent1 2 6" xfId="19044"/>
    <cellStyle name="20% - Accent1 2 7" xfId="19045"/>
    <cellStyle name="20% - Accent1 2 8" xfId="19046"/>
    <cellStyle name="20% - Accent1 2 9" xfId="19047"/>
    <cellStyle name="20% - Accent1 2_12PCORC Wind Vestas and Royalties" xfId="19048"/>
    <cellStyle name="20% - Accent1 20" xfId="19049"/>
    <cellStyle name="20% - Accent1 21" xfId="19050"/>
    <cellStyle name="20% - Accent1 22" xfId="19051"/>
    <cellStyle name="20% - Accent1 23" xfId="19052"/>
    <cellStyle name="20% - Accent1 24" xfId="19053"/>
    <cellStyle name="20% - Accent1 25" xfId="19054"/>
    <cellStyle name="20% - Accent1 26" xfId="19055"/>
    <cellStyle name="20% - Accent1 27" xfId="19056"/>
    <cellStyle name="20% - Accent1 28" xfId="19057"/>
    <cellStyle name="20% - Accent1 29" xfId="19058"/>
    <cellStyle name="20% - Accent1 3" xfId="19059"/>
    <cellStyle name="20% - Accent1 3 10" xfId="19060"/>
    <cellStyle name="20% - Accent1 3 2" xfId="19061"/>
    <cellStyle name="20% - Accent1 3 2 2" xfId="19062"/>
    <cellStyle name="20% - Accent1 3 2 2 2" xfId="19063"/>
    <cellStyle name="20% - Accent1 3 2 2_Sheet3" xfId="19064"/>
    <cellStyle name="20% - Accent1 3 2 3" xfId="19065"/>
    <cellStyle name="20% - Accent1 3 2 3 2" xfId="19066"/>
    <cellStyle name="20% - Accent1 3 2 3_Sheet3" xfId="19067"/>
    <cellStyle name="20% - Accent1 3 2 4" xfId="19068"/>
    <cellStyle name="20% - Accent1 3 2 4 2" xfId="19069"/>
    <cellStyle name="20% - Accent1 3 2 4_Sheet3" xfId="19070"/>
    <cellStyle name="20% - Accent1 3 2 5" xfId="19071"/>
    <cellStyle name="20% - Accent1 3 2_Sheet3" xfId="19072"/>
    <cellStyle name="20% - Accent1 3 3" xfId="19073"/>
    <cellStyle name="20% - Accent1 3 3 2" xfId="19074"/>
    <cellStyle name="20% - Accent1 3 3 2 2" xfId="19075"/>
    <cellStyle name="20% - Accent1 3 3 2 3" xfId="19076"/>
    <cellStyle name="20% - Accent1 3 3 2_Sheet3" xfId="19077"/>
    <cellStyle name="20% - Accent1 3 3 3" xfId="19078"/>
    <cellStyle name="20% - Accent1 3 3 4" xfId="19079"/>
    <cellStyle name="20% - Accent1 3 3_Sheet3" xfId="19080"/>
    <cellStyle name="20% - Accent1 3 4" xfId="19081"/>
    <cellStyle name="20% - Accent1 3 4 2" xfId="19082"/>
    <cellStyle name="20% - Accent1 3 4_Sheet3" xfId="19083"/>
    <cellStyle name="20% - Accent1 3 5" xfId="19084"/>
    <cellStyle name="20% - Accent1 3 6" xfId="19085"/>
    <cellStyle name="20% - Accent1 3 7" xfId="19086"/>
    <cellStyle name="20% - Accent1 3 8" xfId="19087"/>
    <cellStyle name="20% - Accent1 3 9" xfId="19088"/>
    <cellStyle name="20% - Accent1 3_Sheet3" xfId="19089"/>
    <cellStyle name="20% - Accent1 30" xfId="19090"/>
    <cellStyle name="20% - Accent1 31" xfId="19091"/>
    <cellStyle name="20% - Accent1 32" xfId="19092"/>
    <cellStyle name="20% - Accent1 33" xfId="19093"/>
    <cellStyle name="20% - Accent1 34" xfId="19094"/>
    <cellStyle name="20% - Accent1 4" xfId="19095"/>
    <cellStyle name="20% - Accent1 4 2" xfId="19096"/>
    <cellStyle name="20% - Accent1 4 2 2" xfId="19097"/>
    <cellStyle name="20% - Accent1 4 2 2 2" xfId="19098"/>
    <cellStyle name="20% - Accent1 4 2 2_Sheet3" xfId="19099"/>
    <cellStyle name="20% - Accent1 4 2 3" xfId="19100"/>
    <cellStyle name="20% - Accent1 4 2_Sheet3" xfId="19101"/>
    <cellStyle name="20% - Accent1 4 3" xfId="19102"/>
    <cellStyle name="20% - Accent1 4 3 2" xfId="19103"/>
    <cellStyle name="20% - Accent1 4 3_Sheet3" xfId="19104"/>
    <cellStyle name="20% - Accent1 4 4" xfId="19105"/>
    <cellStyle name="20% - Accent1 4 5" xfId="19106"/>
    <cellStyle name="20% - Accent1 4 6" xfId="19107"/>
    <cellStyle name="20% - Accent1 4 7" xfId="19108"/>
    <cellStyle name="20% - Accent1 4 8" xfId="19109"/>
    <cellStyle name="20% - Accent1 4 9" xfId="19110"/>
    <cellStyle name="20% - Accent1 4_Sheet3" xfId="19111"/>
    <cellStyle name="20% - Accent1 5" xfId="19112"/>
    <cellStyle name="20% - Accent1 5 10" xfId="19113"/>
    <cellStyle name="20% - Accent1 5 2" xfId="19114"/>
    <cellStyle name="20% - Accent1 5 2 2" xfId="19115"/>
    <cellStyle name="20% - Accent1 5 2_Sheet3" xfId="19116"/>
    <cellStyle name="20% - Accent1 5 3" xfId="19117"/>
    <cellStyle name="20% - Accent1 5 3 2" xfId="19118"/>
    <cellStyle name="20% - Accent1 5 3_Sheet3" xfId="19119"/>
    <cellStyle name="20% - Accent1 5 4" xfId="19120"/>
    <cellStyle name="20% - Accent1 5 4 2" xfId="19121"/>
    <cellStyle name="20% - Accent1 5 4_Sheet3" xfId="19122"/>
    <cellStyle name="20% - Accent1 5 5" xfId="19123"/>
    <cellStyle name="20% - Accent1 5 6" xfId="19124"/>
    <cellStyle name="20% - Accent1 5 7" xfId="19125"/>
    <cellStyle name="20% - Accent1 5 8" xfId="19126"/>
    <cellStyle name="20% - Accent1 5 9" xfId="19127"/>
    <cellStyle name="20% - Accent1 5_Sheet3" xfId="19128"/>
    <cellStyle name="20% - Accent1 6" xfId="19129"/>
    <cellStyle name="20% - Accent1 6 10" xfId="19130"/>
    <cellStyle name="20% - Accent1 6 2" xfId="19131"/>
    <cellStyle name="20% - Accent1 6 2 2" xfId="19132"/>
    <cellStyle name="20% - Accent1 6 2 3" xfId="19133"/>
    <cellStyle name="20% - Accent1 6 2_Sheet3" xfId="19134"/>
    <cellStyle name="20% - Accent1 6 3" xfId="19135"/>
    <cellStyle name="20% - Accent1 6 3 2" xfId="19136"/>
    <cellStyle name="20% - Accent1 6 3_Sheet3" xfId="19137"/>
    <cellStyle name="20% - Accent1 6 4" xfId="19138"/>
    <cellStyle name="20% - Accent1 6 5" xfId="19139"/>
    <cellStyle name="20% - Accent1 6 6" xfId="19140"/>
    <cellStyle name="20% - Accent1 6 7" xfId="19141"/>
    <cellStyle name="20% - Accent1 6 8" xfId="19142"/>
    <cellStyle name="20% - Accent1 6 9" xfId="19143"/>
    <cellStyle name="20% - Accent1 6_Sheet3" xfId="19144"/>
    <cellStyle name="20% - Accent1 7" xfId="19145"/>
    <cellStyle name="20% - Accent1 7 2" xfId="19146"/>
    <cellStyle name="20% - Accent1 7 3" xfId="19147"/>
    <cellStyle name="20% - Accent1 7_Sheet3" xfId="19148"/>
    <cellStyle name="20% - Accent1 8" xfId="19149"/>
    <cellStyle name="20% - Accent1 8 2" xfId="19150"/>
    <cellStyle name="20% - Accent1 8 3" xfId="19151"/>
    <cellStyle name="20% - Accent1 8_Sheet3" xfId="19152"/>
    <cellStyle name="20% - Accent1 9" xfId="19153"/>
    <cellStyle name="20% - Accent1 9 2" xfId="19154"/>
    <cellStyle name="20% - Accent1 9 3" xfId="19155"/>
    <cellStyle name="20% - Accent1 9_Sheet3" xfId="19156"/>
    <cellStyle name="20% - Accent2 10" xfId="19157"/>
    <cellStyle name="20% - Accent2 10 2" xfId="19158"/>
    <cellStyle name="20% - Accent2 10 2 2" xfId="19159"/>
    <cellStyle name="20% - Accent2 10 3" xfId="19160"/>
    <cellStyle name="20% - Accent2 10 4" xfId="19161"/>
    <cellStyle name="20% - Accent2 10 5" xfId="19162"/>
    <cellStyle name="20% - Accent2 10 6" xfId="19163"/>
    <cellStyle name="20% - Accent2 10_Sheet3" xfId="19164"/>
    <cellStyle name="20% - Accent2 11" xfId="19165"/>
    <cellStyle name="20% - Accent2 11 2" xfId="19166"/>
    <cellStyle name="20% - Accent2 11_Sheet3" xfId="19167"/>
    <cellStyle name="20% - Accent2 12" xfId="19168"/>
    <cellStyle name="20% - Accent2 12 2" xfId="19169"/>
    <cellStyle name="20% - Accent2 13" xfId="19170"/>
    <cellStyle name="20% - Accent2 13 2" xfId="19171"/>
    <cellStyle name="20% - Accent2 14" xfId="19172"/>
    <cellStyle name="20% - Accent2 15" xfId="19173"/>
    <cellStyle name="20% - Accent2 16" xfId="19174"/>
    <cellStyle name="20% - Accent2 17" xfId="19175"/>
    <cellStyle name="20% - Accent2 18" xfId="19176"/>
    <cellStyle name="20% - Accent2 19" xfId="19177"/>
    <cellStyle name="20% - Accent2 2" xfId="19178"/>
    <cellStyle name="20% - Accent2 2 10" xfId="19179"/>
    <cellStyle name="20% - Accent2 2 2" xfId="19180"/>
    <cellStyle name="20% - Accent2 2 2 2" xfId="19181"/>
    <cellStyle name="20% - Accent2 2 2 2 2" xfId="19182"/>
    <cellStyle name="20% - Accent2 2 2 2 2 2" xfId="19183"/>
    <cellStyle name="20% - Accent2 2 2 2 2_Sheet3" xfId="19184"/>
    <cellStyle name="20% - Accent2 2 2 2 3" xfId="19185"/>
    <cellStyle name="20% - Accent2 2 2 2_Sheet3" xfId="19186"/>
    <cellStyle name="20% - Accent2 2 2 3" xfId="19187"/>
    <cellStyle name="20% - Accent2 2 2 3 2" xfId="19188"/>
    <cellStyle name="20% - Accent2 2 2 3_Sheet3" xfId="19189"/>
    <cellStyle name="20% - Accent2 2 2 4" xfId="19190"/>
    <cellStyle name="20% - Accent2 2 2_Sheet3" xfId="19191"/>
    <cellStyle name="20% - Accent2 2 3" xfId="19192"/>
    <cellStyle name="20% - Accent2 2 3 2" xfId="19193"/>
    <cellStyle name="20% - Accent2 2 3 2 2" xfId="19194"/>
    <cellStyle name="20% - Accent2 2 3 2 2 2" xfId="19195"/>
    <cellStyle name="20% - Accent2 2 3 2 2_Sheet3" xfId="19196"/>
    <cellStyle name="20% - Accent2 2 3 2 3" xfId="19197"/>
    <cellStyle name="20% - Accent2 2 3 2_Sheet3" xfId="19198"/>
    <cellStyle name="20% - Accent2 2 3 3" xfId="19199"/>
    <cellStyle name="20% - Accent2 2 3 3 2" xfId="19200"/>
    <cellStyle name="20% - Accent2 2 3 3_Sheet3" xfId="19201"/>
    <cellStyle name="20% - Accent2 2 3 4" xfId="19202"/>
    <cellStyle name="20% - Accent2 2 3_Sheet3" xfId="19203"/>
    <cellStyle name="20% - Accent2 2 4" xfId="19204"/>
    <cellStyle name="20% - Accent2 2 4 2" xfId="19205"/>
    <cellStyle name="20% - Accent2 2 4 2 2" xfId="19206"/>
    <cellStyle name="20% - Accent2 2 4 2_Sheet3" xfId="19207"/>
    <cellStyle name="20% - Accent2 2 4 3" xfId="19208"/>
    <cellStyle name="20% - Accent2 2 4 3 2" xfId="19209"/>
    <cellStyle name="20% - Accent2 2 4 3_Sheet3" xfId="19210"/>
    <cellStyle name="20% - Accent2 2 4 4" xfId="19211"/>
    <cellStyle name="20% - Accent2 2 4_Sheet3" xfId="19212"/>
    <cellStyle name="20% - Accent2 2 5" xfId="19213"/>
    <cellStyle name="20% - Accent2 2 5 2" xfId="19214"/>
    <cellStyle name="20% - Accent2 2 5_Sheet3" xfId="19215"/>
    <cellStyle name="20% - Accent2 2 6" xfId="19216"/>
    <cellStyle name="20% - Accent2 2 7" xfId="19217"/>
    <cellStyle name="20% - Accent2 2 8" xfId="19218"/>
    <cellStyle name="20% - Accent2 2 9" xfId="19219"/>
    <cellStyle name="20% - Accent2 2_12PCORC Wind Vestas and Royalties" xfId="19220"/>
    <cellStyle name="20% - Accent2 20" xfId="19221"/>
    <cellStyle name="20% - Accent2 21" xfId="19222"/>
    <cellStyle name="20% - Accent2 22" xfId="19223"/>
    <cellStyle name="20% - Accent2 23" xfId="19224"/>
    <cellStyle name="20% - Accent2 24" xfId="19225"/>
    <cellStyle name="20% - Accent2 25" xfId="19226"/>
    <cellStyle name="20% - Accent2 26" xfId="19227"/>
    <cellStyle name="20% - Accent2 27" xfId="19228"/>
    <cellStyle name="20% - Accent2 28" xfId="19229"/>
    <cellStyle name="20% - Accent2 29" xfId="19230"/>
    <cellStyle name="20% - Accent2 3" xfId="19231"/>
    <cellStyle name="20% - Accent2 3 10" xfId="19232"/>
    <cellStyle name="20% - Accent2 3 2" xfId="19233"/>
    <cellStyle name="20% - Accent2 3 2 2" xfId="19234"/>
    <cellStyle name="20% - Accent2 3 2 2 2" xfId="19235"/>
    <cellStyle name="20% - Accent2 3 2 2_Sheet3" xfId="19236"/>
    <cellStyle name="20% - Accent2 3 2 3" xfId="19237"/>
    <cellStyle name="20% - Accent2 3 2 3 2" xfId="19238"/>
    <cellStyle name="20% - Accent2 3 2 3_Sheet3" xfId="19239"/>
    <cellStyle name="20% - Accent2 3 2 4" xfId="19240"/>
    <cellStyle name="20% - Accent2 3 2 4 2" xfId="19241"/>
    <cellStyle name="20% - Accent2 3 2 4_Sheet3" xfId="19242"/>
    <cellStyle name="20% - Accent2 3 2 5" xfId="19243"/>
    <cellStyle name="20% - Accent2 3 2_Sheet3" xfId="19244"/>
    <cellStyle name="20% - Accent2 3 3" xfId="19245"/>
    <cellStyle name="20% - Accent2 3 3 2" xfId="19246"/>
    <cellStyle name="20% - Accent2 3 3 2 2" xfId="19247"/>
    <cellStyle name="20% - Accent2 3 3 2 3" xfId="19248"/>
    <cellStyle name="20% - Accent2 3 3 2_Sheet3" xfId="19249"/>
    <cellStyle name="20% - Accent2 3 3 3" xfId="19250"/>
    <cellStyle name="20% - Accent2 3 3 4" xfId="19251"/>
    <cellStyle name="20% - Accent2 3 3_Sheet3" xfId="19252"/>
    <cellStyle name="20% - Accent2 3 4" xfId="19253"/>
    <cellStyle name="20% - Accent2 3 4 2" xfId="19254"/>
    <cellStyle name="20% - Accent2 3 4_Sheet3" xfId="19255"/>
    <cellStyle name="20% - Accent2 3 5" xfId="19256"/>
    <cellStyle name="20% - Accent2 3 6" xfId="19257"/>
    <cellStyle name="20% - Accent2 3 7" xfId="19258"/>
    <cellStyle name="20% - Accent2 3 8" xfId="19259"/>
    <cellStyle name="20% - Accent2 3 9" xfId="19260"/>
    <cellStyle name="20% - Accent2 3_Sheet3" xfId="19261"/>
    <cellStyle name="20% - Accent2 30" xfId="19262"/>
    <cellStyle name="20% - Accent2 31" xfId="19263"/>
    <cellStyle name="20% - Accent2 32" xfId="19264"/>
    <cellStyle name="20% - Accent2 33" xfId="19265"/>
    <cellStyle name="20% - Accent2 34" xfId="19266"/>
    <cellStyle name="20% - Accent2 4" xfId="19267"/>
    <cellStyle name="20% - Accent2 4 2" xfId="19268"/>
    <cellStyle name="20% - Accent2 4 2 2" xfId="19269"/>
    <cellStyle name="20% - Accent2 4 2 2 2" xfId="19270"/>
    <cellStyle name="20% - Accent2 4 2 2_Sheet3" xfId="19271"/>
    <cellStyle name="20% - Accent2 4 2 3" xfId="19272"/>
    <cellStyle name="20% - Accent2 4 2_Sheet3" xfId="19273"/>
    <cellStyle name="20% - Accent2 4 3" xfId="19274"/>
    <cellStyle name="20% - Accent2 4 3 2" xfId="19275"/>
    <cellStyle name="20% - Accent2 4 3_Sheet3" xfId="19276"/>
    <cellStyle name="20% - Accent2 4 4" xfId="19277"/>
    <cellStyle name="20% - Accent2 4 5" xfId="19278"/>
    <cellStyle name="20% - Accent2 4 6" xfId="19279"/>
    <cellStyle name="20% - Accent2 4 7" xfId="19280"/>
    <cellStyle name="20% - Accent2 4 8" xfId="19281"/>
    <cellStyle name="20% - Accent2 4 9" xfId="19282"/>
    <cellStyle name="20% - Accent2 4_Sheet3" xfId="19283"/>
    <cellStyle name="20% - Accent2 5" xfId="19284"/>
    <cellStyle name="20% - Accent2 5 10" xfId="19285"/>
    <cellStyle name="20% - Accent2 5 2" xfId="19286"/>
    <cellStyle name="20% - Accent2 5 2 2" xfId="19287"/>
    <cellStyle name="20% - Accent2 5 2_Sheet3" xfId="19288"/>
    <cellStyle name="20% - Accent2 5 3" xfId="19289"/>
    <cellStyle name="20% - Accent2 5 3 2" xfId="19290"/>
    <cellStyle name="20% - Accent2 5 3_Sheet3" xfId="19291"/>
    <cellStyle name="20% - Accent2 5 4" xfId="19292"/>
    <cellStyle name="20% - Accent2 5 4 2" xfId="19293"/>
    <cellStyle name="20% - Accent2 5 4_Sheet3" xfId="19294"/>
    <cellStyle name="20% - Accent2 5 5" xfId="19295"/>
    <cellStyle name="20% - Accent2 5 6" xfId="19296"/>
    <cellStyle name="20% - Accent2 5 7" xfId="19297"/>
    <cellStyle name="20% - Accent2 5 8" xfId="19298"/>
    <cellStyle name="20% - Accent2 5 9" xfId="19299"/>
    <cellStyle name="20% - Accent2 5_Sheet3" xfId="19300"/>
    <cellStyle name="20% - Accent2 6" xfId="19301"/>
    <cellStyle name="20% - Accent2 6 10" xfId="19302"/>
    <cellStyle name="20% - Accent2 6 2" xfId="19303"/>
    <cellStyle name="20% - Accent2 6 2 2" xfId="19304"/>
    <cellStyle name="20% - Accent2 6 2 3" xfId="19305"/>
    <cellStyle name="20% - Accent2 6 2_Sheet3" xfId="19306"/>
    <cellStyle name="20% - Accent2 6 3" xfId="19307"/>
    <cellStyle name="20% - Accent2 6 3 2" xfId="19308"/>
    <cellStyle name="20% - Accent2 6 3_Sheet3" xfId="19309"/>
    <cellStyle name="20% - Accent2 6 4" xfId="19310"/>
    <cellStyle name="20% - Accent2 6 5" xfId="19311"/>
    <cellStyle name="20% - Accent2 6 6" xfId="19312"/>
    <cellStyle name="20% - Accent2 6 7" xfId="19313"/>
    <cellStyle name="20% - Accent2 6 8" xfId="19314"/>
    <cellStyle name="20% - Accent2 6 9" xfId="19315"/>
    <cellStyle name="20% - Accent2 6_Sheet3" xfId="19316"/>
    <cellStyle name="20% - Accent2 7" xfId="19317"/>
    <cellStyle name="20% - Accent2 7 2" xfId="19318"/>
    <cellStyle name="20% - Accent2 7 3" xfId="19319"/>
    <cellStyle name="20% - Accent2 7_Sheet3" xfId="19320"/>
    <cellStyle name="20% - Accent2 8" xfId="19321"/>
    <cellStyle name="20% - Accent2 8 2" xfId="19322"/>
    <cellStyle name="20% - Accent2 8 3" xfId="19323"/>
    <cellStyle name="20% - Accent2 8_Sheet3" xfId="19324"/>
    <cellStyle name="20% - Accent2 9" xfId="19325"/>
    <cellStyle name="20% - Accent2 9 2" xfId="19326"/>
    <cellStyle name="20% - Accent2 9 3" xfId="19327"/>
    <cellStyle name="20% - Accent2 9_Sheet3" xfId="19328"/>
    <cellStyle name="20% - Accent3 10" xfId="19329"/>
    <cellStyle name="20% - Accent3 10 2" xfId="19330"/>
    <cellStyle name="20% - Accent3 10 2 2" xfId="19331"/>
    <cellStyle name="20% - Accent3 10 3" xfId="19332"/>
    <cellStyle name="20% - Accent3 10 4" xfId="19333"/>
    <cellStyle name="20% - Accent3 10 5" xfId="19334"/>
    <cellStyle name="20% - Accent3 10 6" xfId="19335"/>
    <cellStyle name="20% - Accent3 10_Sheet3" xfId="19336"/>
    <cellStyle name="20% - Accent3 11" xfId="19337"/>
    <cellStyle name="20% - Accent3 11 2" xfId="19338"/>
    <cellStyle name="20% - Accent3 11_Sheet3" xfId="19339"/>
    <cellStyle name="20% - Accent3 12" xfId="19340"/>
    <cellStyle name="20% - Accent3 12 2" xfId="19341"/>
    <cellStyle name="20% - Accent3 13" xfId="19342"/>
    <cellStyle name="20% - Accent3 13 2" xfId="19343"/>
    <cellStyle name="20% - Accent3 14" xfId="19344"/>
    <cellStyle name="20% - Accent3 15" xfId="19345"/>
    <cellStyle name="20% - Accent3 16" xfId="19346"/>
    <cellStyle name="20% - Accent3 17" xfId="19347"/>
    <cellStyle name="20% - Accent3 18" xfId="19348"/>
    <cellStyle name="20% - Accent3 19" xfId="19349"/>
    <cellStyle name="20% - Accent3 2" xfId="19350"/>
    <cellStyle name="20% - Accent3 2 10" xfId="19351"/>
    <cellStyle name="20% - Accent3 2 2" xfId="19352"/>
    <cellStyle name="20% - Accent3 2 2 2" xfId="19353"/>
    <cellStyle name="20% - Accent3 2 2 2 2" xfId="19354"/>
    <cellStyle name="20% - Accent3 2 2 2 2 2" xfId="19355"/>
    <cellStyle name="20% - Accent3 2 2 2 2_Sheet3" xfId="19356"/>
    <cellStyle name="20% - Accent3 2 2 2 3" xfId="19357"/>
    <cellStyle name="20% - Accent3 2 2 2_Sheet3" xfId="19358"/>
    <cellStyle name="20% - Accent3 2 2 3" xfId="19359"/>
    <cellStyle name="20% - Accent3 2 2 3 2" xfId="19360"/>
    <cellStyle name="20% - Accent3 2 2 3_Sheet3" xfId="19361"/>
    <cellStyle name="20% - Accent3 2 2 4" xfId="19362"/>
    <cellStyle name="20% - Accent3 2 2_Sheet3" xfId="19363"/>
    <cellStyle name="20% - Accent3 2 3" xfId="19364"/>
    <cellStyle name="20% - Accent3 2 3 2" xfId="19365"/>
    <cellStyle name="20% - Accent3 2 3 2 2" xfId="19366"/>
    <cellStyle name="20% - Accent3 2 3 2 2 2" xfId="19367"/>
    <cellStyle name="20% - Accent3 2 3 2 2_Sheet3" xfId="19368"/>
    <cellStyle name="20% - Accent3 2 3 2 3" xfId="19369"/>
    <cellStyle name="20% - Accent3 2 3 2_Sheet3" xfId="19370"/>
    <cellStyle name="20% - Accent3 2 3 3" xfId="19371"/>
    <cellStyle name="20% - Accent3 2 3 3 2" xfId="19372"/>
    <cellStyle name="20% - Accent3 2 3 3_Sheet3" xfId="19373"/>
    <cellStyle name="20% - Accent3 2 3 4" xfId="19374"/>
    <cellStyle name="20% - Accent3 2 3_Sheet3" xfId="19375"/>
    <cellStyle name="20% - Accent3 2 4" xfId="19376"/>
    <cellStyle name="20% - Accent3 2 4 2" xfId="19377"/>
    <cellStyle name="20% - Accent3 2 4 2 2" xfId="19378"/>
    <cellStyle name="20% - Accent3 2 4 2_Sheet3" xfId="19379"/>
    <cellStyle name="20% - Accent3 2 4 3" xfId="19380"/>
    <cellStyle name="20% - Accent3 2 4 3 2" xfId="19381"/>
    <cellStyle name="20% - Accent3 2 4 3_Sheet3" xfId="19382"/>
    <cellStyle name="20% - Accent3 2 4 4" xfId="19383"/>
    <cellStyle name="20% - Accent3 2 4_Sheet3" xfId="19384"/>
    <cellStyle name="20% - Accent3 2 5" xfId="19385"/>
    <cellStyle name="20% - Accent3 2 5 2" xfId="19386"/>
    <cellStyle name="20% - Accent3 2 5_Sheet3" xfId="19387"/>
    <cellStyle name="20% - Accent3 2 6" xfId="19388"/>
    <cellStyle name="20% - Accent3 2 7" xfId="19389"/>
    <cellStyle name="20% - Accent3 2 8" xfId="19390"/>
    <cellStyle name="20% - Accent3 2 9" xfId="19391"/>
    <cellStyle name="20% - Accent3 2_12PCORC Wind Vestas and Royalties" xfId="19392"/>
    <cellStyle name="20% - Accent3 20" xfId="19393"/>
    <cellStyle name="20% - Accent3 21" xfId="19394"/>
    <cellStyle name="20% - Accent3 22" xfId="19395"/>
    <cellStyle name="20% - Accent3 23" xfId="19396"/>
    <cellStyle name="20% - Accent3 24" xfId="19397"/>
    <cellStyle name="20% - Accent3 25" xfId="19398"/>
    <cellStyle name="20% - Accent3 26" xfId="19399"/>
    <cellStyle name="20% - Accent3 27" xfId="19400"/>
    <cellStyle name="20% - Accent3 28" xfId="19401"/>
    <cellStyle name="20% - Accent3 29" xfId="19402"/>
    <cellStyle name="20% - Accent3 3" xfId="19403"/>
    <cellStyle name="20% - Accent3 3 10" xfId="19404"/>
    <cellStyle name="20% - Accent3 3 2" xfId="19405"/>
    <cellStyle name="20% - Accent3 3 2 2" xfId="19406"/>
    <cellStyle name="20% - Accent3 3 2 2 2" xfId="19407"/>
    <cellStyle name="20% - Accent3 3 2 2_Sheet3" xfId="19408"/>
    <cellStyle name="20% - Accent3 3 2 3" xfId="19409"/>
    <cellStyle name="20% - Accent3 3 2 3 2" xfId="19410"/>
    <cellStyle name="20% - Accent3 3 2 3_Sheet3" xfId="19411"/>
    <cellStyle name="20% - Accent3 3 2 4" xfId="19412"/>
    <cellStyle name="20% - Accent3 3 2 4 2" xfId="19413"/>
    <cellStyle name="20% - Accent3 3 2 4_Sheet3" xfId="19414"/>
    <cellStyle name="20% - Accent3 3 2 5" xfId="19415"/>
    <cellStyle name="20% - Accent3 3 2_Sheet3" xfId="19416"/>
    <cellStyle name="20% - Accent3 3 3" xfId="19417"/>
    <cellStyle name="20% - Accent3 3 3 2" xfId="19418"/>
    <cellStyle name="20% - Accent3 3 3 2 2" xfId="19419"/>
    <cellStyle name="20% - Accent3 3 3 2 3" xfId="19420"/>
    <cellStyle name="20% - Accent3 3 3 2_Sheet3" xfId="19421"/>
    <cellStyle name="20% - Accent3 3 3 3" xfId="19422"/>
    <cellStyle name="20% - Accent3 3 3 4" xfId="19423"/>
    <cellStyle name="20% - Accent3 3 3_Sheet3" xfId="19424"/>
    <cellStyle name="20% - Accent3 3 4" xfId="19425"/>
    <cellStyle name="20% - Accent3 3 4 2" xfId="19426"/>
    <cellStyle name="20% - Accent3 3 4_Sheet3" xfId="19427"/>
    <cellStyle name="20% - Accent3 3 5" xfId="19428"/>
    <cellStyle name="20% - Accent3 3 6" xfId="19429"/>
    <cellStyle name="20% - Accent3 3 7" xfId="19430"/>
    <cellStyle name="20% - Accent3 3 8" xfId="19431"/>
    <cellStyle name="20% - Accent3 3 9" xfId="19432"/>
    <cellStyle name="20% - Accent3 3_Sheet3" xfId="19433"/>
    <cellStyle name="20% - Accent3 30" xfId="19434"/>
    <cellStyle name="20% - Accent3 31" xfId="19435"/>
    <cellStyle name="20% - Accent3 32" xfId="19436"/>
    <cellStyle name="20% - Accent3 33" xfId="19437"/>
    <cellStyle name="20% - Accent3 34" xfId="19438"/>
    <cellStyle name="20% - Accent3 4" xfId="19439"/>
    <cellStyle name="20% - Accent3 4 2" xfId="19440"/>
    <cellStyle name="20% - Accent3 4 2 2" xfId="19441"/>
    <cellStyle name="20% - Accent3 4 2 2 2" xfId="19442"/>
    <cellStyle name="20% - Accent3 4 2 2_Sheet3" xfId="19443"/>
    <cellStyle name="20% - Accent3 4 2 3" xfId="19444"/>
    <cellStyle name="20% - Accent3 4 2_Sheet3" xfId="19445"/>
    <cellStyle name="20% - Accent3 4 3" xfId="19446"/>
    <cellStyle name="20% - Accent3 4 3 2" xfId="19447"/>
    <cellStyle name="20% - Accent3 4 3_Sheet3" xfId="19448"/>
    <cellStyle name="20% - Accent3 4 4" xfId="19449"/>
    <cellStyle name="20% - Accent3 4 5" xfId="19450"/>
    <cellStyle name="20% - Accent3 4 6" xfId="19451"/>
    <cellStyle name="20% - Accent3 4 7" xfId="19452"/>
    <cellStyle name="20% - Accent3 4 8" xfId="19453"/>
    <cellStyle name="20% - Accent3 4 9" xfId="19454"/>
    <cellStyle name="20% - Accent3 4_Sheet3" xfId="19455"/>
    <cellStyle name="20% - Accent3 5" xfId="19456"/>
    <cellStyle name="20% - Accent3 5 10" xfId="19457"/>
    <cellStyle name="20% - Accent3 5 2" xfId="19458"/>
    <cellStyle name="20% - Accent3 5 2 2" xfId="19459"/>
    <cellStyle name="20% - Accent3 5 2_Sheet3" xfId="19460"/>
    <cellStyle name="20% - Accent3 5 3" xfId="19461"/>
    <cellStyle name="20% - Accent3 5 3 2" xfId="19462"/>
    <cellStyle name="20% - Accent3 5 3_Sheet3" xfId="19463"/>
    <cellStyle name="20% - Accent3 5 4" xfId="19464"/>
    <cellStyle name="20% - Accent3 5 4 2" xfId="19465"/>
    <cellStyle name="20% - Accent3 5 4_Sheet3" xfId="19466"/>
    <cellStyle name="20% - Accent3 5 5" xfId="19467"/>
    <cellStyle name="20% - Accent3 5 6" xfId="19468"/>
    <cellStyle name="20% - Accent3 5 7" xfId="19469"/>
    <cellStyle name="20% - Accent3 5 8" xfId="19470"/>
    <cellStyle name="20% - Accent3 5 9" xfId="19471"/>
    <cellStyle name="20% - Accent3 5_Sheet3" xfId="19472"/>
    <cellStyle name="20% - Accent3 6" xfId="19473"/>
    <cellStyle name="20% - Accent3 6 10" xfId="19474"/>
    <cellStyle name="20% - Accent3 6 2" xfId="19475"/>
    <cellStyle name="20% - Accent3 6 2 2" xfId="19476"/>
    <cellStyle name="20% - Accent3 6 2 3" xfId="19477"/>
    <cellStyle name="20% - Accent3 6 2_Sheet3" xfId="19478"/>
    <cellStyle name="20% - Accent3 6 3" xfId="19479"/>
    <cellStyle name="20% - Accent3 6 3 2" xfId="19480"/>
    <cellStyle name="20% - Accent3 6 3_Sheet3" xfId="19481"/>
    <cellStyle name="20% - Accent3 6 4" xfId="19482"/>
    <cellStyle name="20% - Accent3 6 5" xfId="19483"/>
    <cellStyle name="20% - Accent3 6 6" xfId="19484"/>
    <cellStyle name="20% - Accent3 6 7" xfId="19485"/>
    <cellStyle name="20% - Accent3 6 8" xfId="19486"/>
    <cellStyle name="20% - Accent3 6 9" xfId="19487"/>
    <cellStyle name="20% - Accent3 6_Sheet3" xfId="19488"/>
    <cellStyle name="20% - Accent3 7" xfId="19489"/>
    <cellStyle name="20% - Accent3 7 2" xfId="19490"/>
    <cellStyle name="20% - Accent3 7 3" xfId="19491"/>
    <cellStyle name="20% - Accent3 7_Sheet3" xfId="19492"/>
    <cellStyle name="20% - Accent3 8" xfId="19493"/>
    <cellStyle name="20% - Accent3 8 2" xfId="19494"/>
    <cellStyle name="20% - Accent3 8 3" xfId="19495"/>
    <cellStyle name="20% - Accent3 8_Sheet3" xfId="19496"/>
    <cellStyle name="20% - Accent3 9" xfId="19497"/>
    <cellStyle name="20% - Accent3 9 2" xfId="19498"/>
    <cellStyle name="20% - Accent3 9 3" xfId="19499"/>
    <cellStyle name="20% - Accent3 9_Sheet3" xfId="19500"/>
    <cellStyle name="20% - Accent4 10" xfId="19501"/>
    <cellStyle name="20% - Accent4 10 2" xfId="19502"/>
    <cellStyle name="20% - Accent4 10 2 2" xfId="19503"/>
    <cellStyle name="20% - Accent4 10 3" xfId="19504"/>
    <cellStyle name="20% - Accent4 10 4" xfId="19505"/>
    <cellStyle name="20% - Accent4 10 5" xfId="19506"/>
    <cellStyle name="20% - Accent4 10 6" xfId="19507"/>
    <cellStyle name="20% - Accent4 10_Sheet3" xfId="19508"/>
    <cellStyle name="20% - Accent4 11" xfId="19509"/>
    <cellStyle name="20% - Accent4 11 2" xfId="19510"/>
    <cellStyle name="20% - Accent4 11_Sheet3" xfId="19511"/>
    <cellStyle name="20% - Accent4 12" xfId="19512"/>
    <cellStyle name="20% - Accent4 12 2" xfId="19513"/>
    <cellStyle name="20% - Accent4 13" xfId="19514"/>
    <cellStyle name="20% - Accent4 13 2" xfId="19515"/>
    <cellStyle name="20% - Accent4 14" xfId="19516"/>
    <cellStyle name="20% - Accent4 15" xfId="19517"/>
    <cellStyle name="20% - Accent4 16" xfId="19518"/>
    <cellStyle name="20% - Accent4 17" xfId="19519"/>
    <cellStyle name="20% - Accent4 18" xfId="19520"/>
    <cellStyle name="20% - Accent4 19" xfId="19521"/>
    <cellStyle name="20% - Accent4 2" xfId="19522"/>
    <cellStyle name="20% - Accent4 2 10" xfId="19523"/>
    <cellStyle name="20% - Accent4 2 2" xfId="19524"/>
    <cellStyle name="20% - Accent4 2 2 2" xfId="19525"/>
    <cellStyle name="20% - Accent4 2 2 2 2" xfId="19526"/>
    <cellStyle name="20% - Accent4 2 2 2 2 2" xfId="19527"/>
    <cellStyle name="20% - Accent4 2 2 2 2_Sheet3" xfId="19528"/>
    <cellStyle name="20% - Accent4 2 2 2 3" xfId="19529"/>
    <cellStyle name="20% - Accent4 2 2 2_Sheet3" xfId="19530"/>
    <cellStyle name="20% - Accent4 2 2 3" xfId="19531"/>
    <cellStyle name="20% - Accent4 2 2 3 2" xfId="19532"/>
    <cellStyle name="20% - Accent4 2 2 3_Sheet3" xfId="19533"/>
    <cellStyle name="20% - Accent4 2 2 4" xfId="19534"/>
    <cellStyle name="20% - Accent4 2 2_Sheet3" xfId="19535"/>
    <cellStyle name="20% - Accent4 2 3" xfId="19536"/>
    <cellStyle name="20% - Accent4 2 3 2" xfId="19537"/>
    <cellStyle name="20% - Accent4 2 3 2 2" xfId="19538"/>
    <cellStyle name="20% - Accent4 2 3 2 2 2" xfId="19539"/>
    <cellStyle name="20% - Accent4 2 3 2 2_Sheet3" xfId="19540"/>
    <cellStyle name="20% - Accent4 2 3 2 3" xfId="19541"/>
    <cellStyle name="20% - Accent4 2 3 2_Sheet3" xfId="19542"/>
    <cellStyle name="20% - Accent4 2 3 3" xfId="19543"/>
    <cellStyle name="20% - Accent4 2 3 3 2" xfId="19544"/>
    <cellStyle name="20% - Accent4 2 3 3_Sheet3" xfId="19545"/>
    <cellStyle name="20% - Accent4 2 3 4" xfId="19546"/>
    <cellStyle name="20% - Accent4 2 3_Sheet3" xfId="19547"/>
    <cellStyle name="20% - Accent4 2 4" xfId="19548"/>
    <cellStyle name="20% - Accent4 2 4 2" xfId="19549"/>
    <cellStyle name="20% - Accent4 2 4 2 2" xfId="19550"/>
    <cellStyle name="20% - Accent4 2 4 2_Sheet3" xfId="19551"/>
    <cellStyle name="20% - Accent4 2 4 3" xfId="19552"/>
    <cellStyle name="20% - Accent4 2 4 3 2" xfId="19553"/>
    <cellStyle name="20% - Accent4 2 4 3_Sheet3" xfId="19554"/>
    <cellStyle name="20% - Accent4 2 4 4" xfId="19555"/>
    <cellStyle name="20% - Accent4 2 4_Sheet3" xfId="19556"/>
    <cellStyle name="20% - Accent4 2 5" xfId="19557"/>
    <cellStyle name="20% - Accent4 2 5 2" xfId="19558"/>
    <cellStyle name="20% - Accent4 2 5_Sheet3" xfId="19559"/>
    <cellStyle name="20% - Accent4 2 6" xfId="19560"/>
    <cellStyle name="20% - Accent4 2 7" xfId="19561"/>
    <cellStyle name="20% - Accent4 2 8" xfId="19562"/>
    <cellStyle name="20% - Accent4 2 9" xfId="19563"/>
    <cellStyle name="20% - Accent4 2_12PCORC Wind Vestas and Royalties" xfId="19564"/>
    <cellStyle name="20% - Accent4 20" xfId="19565"/>
    <cellStyle name="20% - Accent4 21" xfId="19566"/>
    <cellStyle name="20% - Accent4 22" xfId="19567"/>
    <cellStyle name="20% - Accent4 23" xfId="19568"/>
    <cellStyle name="20% - Accent4 24" xfId="19569"/>
    <cellStyle name="20% - Accent4 25" xfId="19570"/>
    <cellStyle name="20% - Accent4 26" xfId="19571"/>
    <cellStyle name="20% - Accent4 27" xfId="19572"/>
    <cellStyle name="20% - Accent4 28" xfId="19573"/>
    <cellStyle name="20% - Accent4 29" xfId="19574"/>
    <cellStyle name="20% - Accent4 3" xfId="19575"/>
    <cellStyle name="20% - Accent4 3 10" xfId="19576"/>
    <cellStyle name="20% - Accent4 3 2" xfId="19577"/>
    <cellStyle name="20% - Accent4 3 2 2" xfId="19578"/>
    <cellStyle name="20% - Accent4 3 2 2 2" xfId="19579"/>
    <cellStyle name="20% - Accent4 3 2 2_Sheet3" xfId="19580"/>
    <cellStyle name="20% - Accent4 3 2 3" xfId="19581"/>
    <cellStyle name="20% - Accent4 3 2 3 2" xfId="19582"/>
    <cellStyle name="20% - Accent4 3 2 3_Sheet3" xfId="19583"/>
    <cellStyle name="20% - Accent4 3 2 4" xfId="19584"/>
    <cellStyle name="20% - Accent4 3 2 4 2" xfId="19585"/>
    <cellStyle name="20% - Accent4 3 2 4_Sheet3" xfId="19586"/>
    <cellStyle name="20% - Accent4 3 2 5" xfId="19587"/>
    <cellStyle name="20% - Accent4 3 2_Sheet3" xfId="19588"/>
    <cellStyle name="20% - Accent4 3 3" xfId="19589"/>
    <cellStyle name="20% - Accent4 3 3 2" xfId="19590"/>
    <cellStyle name="20% - Accent4 3 3 2 2" xfId="19591"/>
    <cellStyle name="20% - Accent4 3 3 2 3" xfId="19592"/>
    <cellStyle name="20% - Accent4 3 3 2_Sheet3" xfId="19593"/>
    <cellStyle name="20% - Accent4 3 3 3" xfId="19594"/>
    <cellStyle name="20% - Accent4 3 3 4" xfId="19595"/>
    <cellStyle name="20% - Accent4 3 3_Sheet3" xfId="19596"/>
    <cellStyle name="20% - Accent4 3 4" xfId="19597"/>
    <cellStyle name="20% - Accent4 3 4 2" xfId="19598"/>
    <cellStyle name="20% - Accent4 3 4_Sheet3" xfId="19599"/>
    <cellStyle name="20% - Accent4 3 5" xfId="19600"/>
    <cellStyle name="20% - Accent4 3 6" xfId="19601"/>
    <cellStyle name="20% - Accent4 3 7" xfId="19602"/>
    <cellStyle name="20% - Accent4 3 8" xfId="19603"/>
    <cellStyle name="20% - Accent4 3 9" xfId="19604"/>
    <cellStyle name="20% - Accent4 3_Sheet3" xfId="19605"/>
    <cellStyle name="20% - Accent4 30" xfId="19606"/>
    <cellStyle name="20% - Accent4 31" xfId="19607"/>
    <cellStyle name="20% - Accent4 32" xfId="19608"/>
    <cellStyle name="20% - Accent4 33" xfId="19609"/>
    <cellStyle name="20% - Accent4 34" xfId="19610"/>
    <cellStyle name="20% - Accent4 4" xfId="19611"/>
    <cellStyle name="20% - Accent4 4 2" xfId="19612"/>
    <cellStyle name="20% - Accent4 4 2 2" xfId="19613"/>
    <cellStyle name="20% - Accent4 4 2 2 2" xfId="19614"/>
    <cellStyle name="20% - Accent4 4 2 2_Sheet3" xfId="19615"/>
    <cellStyle name="20% - Accent4 4 2 3" xfId="19616"/>
    <cellStyle name="20% - Accent4 4 2_Sheet3" xfId="19617"/>
    <cellStyle name="20% - Accent4 4 3" xfId="19618"/>
    <cellStyle name="20% - Accent4 4 3 2" xfId="19619"/>
    <cellStyle name="20% - Accent4 4 3_Sheet3" xfId="19620"/>
    <cellStyle name="20% - Accent4 4 4" xfId="19621"/>
    <cellStyle name="20% - Accent4 4 5" xfId="19622"/>
    <cellStyle name="20% - Accent4 4 6" xfId="19623"/>
    <cellStyle name="20% - Accent4 4 7" xfId="19624"/>
    <cellStyle name="20% - Accent4 4 8" xfId="19625"/>
    <cellStyle name="20% - Accent4 4 9" xfId="19626"/>
    <cellStyle name="20% - Accent4 4_Sheet3" xfId="19627"/>
    <cellStyle name="20% - Accent4 5" xfId="19628"/>
    <cellStyle name="20% - Accent4 5 10" xfId="19629"/>
    <cellStyle name="20% - Accent4 5 2" xfId="19630"/>
    <cellStyle name="20% - Accent4 5 2 2" xfId="19631"/>
    <cellStyle name="20% - Accent4 5 2_Sheet3" xfId="19632"/>
    <cellStyle name="20% - Accent4 5 3" xfId="19633"/>
    <cellStyle name="20% - Accent4 5 3 2" xfId="19634"/>
    <cellStyle name="20% - Accent4 5 3_Sheet3" xfId="19635"/>
    <cellStyle name="20% - Accent4 5 4" xfId="19636"/>
    <cellStyle name="20% - Accent4 5 4 2" xfId="19637"/>
    <cellStyle name="20% - Accent4 5 4_Sheet3" xfId="19638"/>
    <cellStyle name="20% - Accent4 5 5" xfId="19639"/>
    <cellStyle name="20% - Accent4 5 6" xfId="19640"/>
    <cellStyle name="20% - Accent4 5 7" xfId="19641"/>
    <cellStyle name="20% - Accent4 5 8" xfId="19642"/>
    <cellStyle name="20% - Accent4 5 9" xfId="19643"/>
    <cellStyle name="20% - Accent4 5_Sheet3" xfId="19644"/>
    <cellStyle name="20% - Accent4 6" xfId="19645"/>
    <cellStyle name="20% - Accent4 6 10" xfId="19646"/>
    <cellStyle name="20% - Accent4 6 2" xfId="19647"/>
    <cellStyle name="20% - Accent4 6 2 2" xfId="19648"/>
    <cellStyle name="20% - Accent4 6 2 3" xfId="19649"/>
    <cellStyle name="20% - Accent4 6 2_Sheet3" xfId="19650"/>
    <cellStyle name="20% - Accent4 6 3" xfId="19651"/>
    <cellStyle name="20% - Accent4 6 3 2" xfId="19652"/>
    <cellStyle name="20% - Accent4 6 3_Sheet3" xfId="19653"/>
    <cellStyle name="20% - Accent4 6 4" xfId="19654"/>
    <cellStyle name="20% - Accent4 6 5" xfId="19655"/>
    <cellStyle name="20% - Accent4 6 6" xfId="19656"/>
    <cellStyle name="20% - Accent4 6 7" xfId="19657"/>
    <cellStyle name="20% - Accent4 6 8" xfId="19658"/>
    <cellStyle name="20% - Accent4 6 9" xfId="19659"/>
    <cellStyle name="20% - Accent4 6_Sheet3" xfId="19660"/>
    <cellStyle name="20% - Accent4 7" xfId="19661"/>
    <cellStyle name="20% - Accent4 7 2" xfId="19662"/>
    <cellStyle name="20% - Accent4 7 3" xfId="19663"/>
    <cellStyle name="20% - Accent4 7_Sheet3" xfId="19664"/>
    <cellStyle name="20% - Accent4 8" xfId="19665"/>
    <cellStyle name="20% - Accent4 8 2" xfId="19666"/>
    <cellStyle name="20% - Accent4 8 3" xfId="19667"/>
    <cellStyle name="20% - Accent4 8_Sheet3" xfId="19668"/>
    <cellStyle name="20% - Accent4 9" xfId="19669"/>
    <cellStyle name="20% - Accent4 9 2" xfId="19670"/>
    <cellStyle name="20% - Accent4 9 3" xfId="19671"/>
    <cellStyle name="20% - Accent4 9_Sheet3" xfId="19672"/>
    <cellStyle name="20% - Accent5 10" xfId="19673"/>
    <cellStyle name="20% - Accent5 10 2" xfId="19674"/>
    <cellStyle name="20% - Accent5 10 2 2" xfId="19675"/>
    <cellStyle name="20% - Accent5 10 3" xfId="19676"/>
    <cellStyle name="20% - Accent5 10 4" xfId="19677"/>
    <cellStyle name="20% - Accent5 10 5" xfId="19678"/>
    <cellStyle name="20% - Accent5 10 6" xfId="19679"/>
    <cellStyle name="20% - Accent5 10_Sheet3" xfId="19680"/>
    <cellStyle name="20% - Accent5 11" xfId="19681"/>
    <cellStyle name="20% - Accent5 11 2" xfId="19682"/>
    <cellStyle name="20% - Accent5 11_Sheet3" xfId="19683"/>
    <cellStyle name="20% - Accent5 12" xfId="19684"/>
    <cellStyle name="20% - Accent5 12 2" xfId="19685"/>
    <cellStyle name="20% - Accent5 13" xfId="19686"/>
    <cellStyle name="20% - Accent5 13 2" xfId="19687"/>
    <cellStyle name="20% - Accent5 14" xfId="19688"/>
    <cellStyle name="20% - Accent5 15" xfId="19689"/>
    <cellStyle name="20% - Accent5 16" xfId="19690"/>
    <cellStyle name="20% - Accent5 17" xfId="19691"/>
    <cellStyle name="20% - Accent5 18" xfId="19692"/>
    <cellStyle name="20% - Accent5 19" xfId="19693"/>
    <cellStyle name="20% - Accent5 2" xfId="19694"/>
    <cellStyle name="20% - Accent5 2 10" xfId="19695"/>
    <cellStyle name="20% - Accent5 2 2" xfId="19696"/>
    <cellStyle name="20% - Accent5 2 2 2" xfId="19697"/>
    <cellStyle name="20% - Accent5 2 2 2 2" xfId="19698"/>
    <cellStyle name="20% - Accent5 2 2 2 2 2" xfId="19699"/>
    <cellStyle name="20% - Accent5 2 2 2 2_Sheet3" xfId="19700"/>
    <cellStyle name="20% - Accent5 2 2 2 3" xfId="19701"/>
    <cellStyle name="20% - Accent5 2 2 2_Sheet3" xfId="19702"/>
    <cellStyle name="20% - Accent5 2 2 3" xfId="19703"/>
    <cellStyle name="20% - Accent5 2 2 3 2" xfId="19704"/>
    <cellStyle name="20% - Accent5 2 2 3_Sheet3" xfId="19705"/>
    <cellStyle name="20% - Accent5 2 2 4" xfId="19706"/>
    <cellStyle name="20% - Accent5 2 2_Sheet3" xfId="19707"/>
    <cellStyle name="20% - Accent5 2 3" xfId="19708"/>
    <cellStyle name="20% - Accent5 2 3 2" xfId="19709"/>
    <cellStyle name="20% - Accent5 2 3 2 2" xfId="19710"/>
    <cellStyle name="20% - Accent5 2 3 2 2 2" xfId="19711"/>
    <cellStyle name="20% - Accent5 2 3 2 2_Sheet3" xfId="19712"/>
    <cellStyle name="20% - Accent5 2 3 2 3" xfId="19713"/>
    <cellStyle name="20% - Accent5 2 3 2_Sheet3" xfId="19714"/>
    <cellStyle name="20% - Accent5 2 3 3" xfId="19715"/>
    <cellStyle name="20% - Accent5 2 3 3 2" xfId="19716"/>
    <cellStyle name="20% - Accent5 2 3 3_Sheet3" xfId="19717"/>
    <cellStyle name="20% - Accent5 2 3 4" xfId="19718"/>
    <cellStyle name="20% - Accent5 2 3_Sheet3" xfId="19719"/>
    <cellStyle name="20% - Accent5 2 4" xfId="19720"/>
    <cellStyle name="20% - Accent5 2 4 2" xfId="19721"/>
    <cellStyle name="20% - Accent5 2 4 2 2" xfId="19722"/>
    <cellStyle name="20% - Accent5 2 4 2_Sheet3" xfId="19723"/>
    <cellStyle name="20% - Accent5 2 4 3" xfId="19724"/>
    <cellStyle name="20% - Accent5 2 4 3 2" xfId="19725"/>
    <cellStyle name="20% - Accent5 2 4 3_Sheet3" xfId="19726"/>
    <cellStyle name="20% - Accent5 2 4 4" xfId="19727"/>
    <cellStyle name="20% - Accent5 2 4_Sheet3" xfId="19728"/>
    <cellStyle name="20% - Accent5 2 5" xfId="19729"/>
    <cellStyle name="20% - Accent5 2 5 2" xfId="19730"/>
    <cellStyle name="20% - Accent5 2 5_Sheet3" xfId="19731"/>
    <cellStyle name="20% - Accent5 2 6" xfId="19732"/>
    <cellStyle name="20% - Accent5 2 7" xfId="19733"/>
    <cellStyle name="20% - Accent5 2 8" xfId="19734"/>
    <cellStyle name="20% - Accent5 2 9" xfId="19735"/>
    <cellStyle name="20% - Accent5 2_12PCORC Wind Vestas and Royalties" xfId="19736"/>
    <cellStyle name="20% - Accent5 20" xfId="19737"/>
    <cellStyle name="20% - Accent5 21" xfId="19738"/>
    <cellStyle name="20% - Accent5 22" xfId="19739"/>
    <cellStyle name="20% - Accent5 23" xfId="19740"/>
    <cellStyle name="20% - Accent5 24" xfId="19741"/>
    <cellStyle name="20% - Accent5 25" xfId="19742"/>
    <cellStyle name="20% - Accent5 26" xfId="19743"/>
    <cellStyle name="20% - Accent5 27" xfId="19744"/>
    <cellStyle name="20% - Accent5 28" xfId="19745"/>
    <cellStyle name="20% - Accent5 29" xfId="19746"/>
    <cellStyle name="20% - Accent5 3" xfId="19747"/>
    <cellStyle name="20% - Accent5 3 10" xfId="19748"/>
    <cellStyle name="20% - Accent5 3 2" xfId="19749"/>
    <cellStyle name="20% - Accent5 3 2 2" xfId="19750"/>
    <cellStyle name="20% - Accent5 3 2 2 2" xfId="19751"/>
    <cellStyle name="20% - Accent5 3 2 2_Sheet3" xfId="19752"/>
    <cellStyle name="20% - Accent5 3 2 3" xfId="19753"/>
    <cellStyle name="20% - Accent5 3 2 3 2" xfId="19754"/>
    <cellStyle name="20% - Accent5 3 2 3_Sheet3" xfId="19755"/>
    <cellStyle name="20% - Accent5 3 2 4" xfId="19756"/>
    <cellStyle name="20% - Accent5 3 2 4 2" xfId="19757"/>
    <cellStyle name="20% - Accent5 3 2 4_Sheet3" xfId="19758"/>
    <cellStyle name="20% - Accent5 3 2 5" xfId="19759"/>
    <cellStyle name="20% - Accent5 3 2_Sheet3" xfId="19760"/>
    <cellStyle name="20% - Accent5 3 3" xfId="19761"/>
    <cellStyle name="20% - Accent5 3 3 2" xfId="19762"/>
    <cellStyle name="20% - Accent5 3 3 2 2" xfId="19763"/>
    <cellStyle name="20% - Accent5 3 3 2 3" xfId="19764"/>
    <cellStyle name="20% - Accent5 3 3 2_Sheet3" xfId="19765"/>
    <cellStyle name="20% - Accent5 3 3 3" xfId="19766"/>
    <cellStyle name="20% - Accent5 3 3 4" xfId="19767"/>
    <cellStyle name="20% - Accent5 3 3_Sheet3" xfId="19768"/>
    <cellStyle name="20% - Accent5 3 4" xfId="19769"/>
    <cellStyle name="20% - Accent5 3 4 2" xfId="19770"/>
    <cellStyle name="20% - Accent5 3 4_Sheet3" xfId="19771"/>
    <cellStyle name="20% - Accent5 3 5" xfId="19772"/>
    <cellStyle name="20% - Accent5 3 6" xfId="19773"/>
    <cellStyle name="20% - Accent5 3 7" xfId="19774"/>
    <cellStyle name="20% - Accent5 3 8" xfId="19775"/>
    <cellStyle name="20% - Accent5 3 9" xfId="19776"/>
    <cellStyle name="20% - Accent5 3_Sheet3" xfId="19777"/>
    <cellStyle name="20% - Accent5 30" xfId="19778"/>
    <cellStyle name="20% - Accent5 31" xfId="19779"/>
    <cellStyle name="20% - Accent5 32" xfId="19780"/>
    <cellStyle name="20% - Accent5 33" xfId="19781"/>
    <cellStyle name="20% - Accent5 34" xfId="19782"/>
    <cellStyle name="20% - Accent5 4" xfId="19783"/>
    <cellStyle name="20% - Accent5 4 2" xfId="19784"/>
    <cellStyle name="20% - Accent5 4 2 2" xfId="19785"/>
    <cellStyle name="20% - Accent5 4 2 2 2" xfId="19786"/>
    <cellStyle name="20% - Accent5 4 2 2_Sheet3" xfId="19787"/>
    <cellStyle name="20% - Accent5 4 2 3" xfId="19788"/>
    <cellStyle name="20% - Accent5 4 2_Sheet3" xfId="19789"/>
    <cellStyle name="20% - Accent5 4 3" xfId="19790"/>
    <cellStyle name="20% - Accent5 4 3 2" xfId="19791"/>
    <cellStyle name="20% - Accent5 4 3_Sheet3" xfId="19792"/>
    <cellStyle name="20% - Accent5 4 4" xfId="19793"/>
    <cellStyle name="20% - Accent5 4 5" xfId="19794"/>
    <cellStyle name="20% - Accent5 4 6" xfId="19795"/>
    <cellStyle name="20% - Accent5 4 7" xfId="19796"/>
    <cellStyle name="20% - Accent5 4 8" xfId="19797"/>
    <cellStyle name="20% - Accent5 4 9" xfId="19798"/>
    <cellStyle name="20% - Accent5 4_Sheet3" xfId="19799"/>
    <cellStyle name="20% - Accent5 5" xfId="19800"/>
    <cellStyle name="20% - Accent5 5 2" xfId="19801"/>
    <cellStyle name="20% - Accent5 5 2 2" xfId="19802"/>
    <cellStyle name="20% - Accent5 5 2_Sheet3" xfId="19803"/>
    <cellStyle name="20% - Accent5 5 3" xfId="19804"/>
    <cellStyle name="20% - Accent5 5 3 2" xfId="19805"/>
    <cellStyle name="20% - Accent5 5 3_Sheet3" xfId="19806"/>
    <cellStyle name="20% - Accent5 5 4" xfId="19807"/>
    <cellStyle name="20% - Accent5 5 5" xfId="19808"/>
    <cellStyle name="20% - Accent5 5 6" xfId="19809"/>
    <cellStyle name="20% - Accent5 5 7" xfId="19810"/>
    <cellStyle name="20% - Accent5 5 8" xfId="19811"/>
    <cellStyle name="20% - Accent5 5 9" xfId="19812"/>
    <cellStyle name="20% - Accent5 5_Sheet3" xfId="19813"/>
    <cellStyle name="20% - Accent5 6" xfId="19814"/>
    <cellStyle name="20% - Accent5 6 10" xfId="19815"/>
    <cellStyle name="20% - Accent5 6 2" xfId="19816"/>
    <cellStyle name="20% - Accent5 6 2 2" xfId="19817"/>
    <cellStyle name="20% - Accent5 6 2 3" xfId="19818"/>
    <cellStyle name="20% - Accent5 6 2_Sheet3" xfId="19819"/>
    <cellStyle name="20% - Accent5 6 3" xfId="19820"/>
    <cellStyle name="20% - Accent5 6 3 2" xfId="19821"/>
    <cellStyle name="20% - Accent5 6 3_Sheet3" xfId="19822"/>
    <cellStyle name="20% - Accent5 6 4" xfId="19823"/>
    <cellStyle name="20% - Accent5 6 5" xfId="19824"/>
    <cellStyle name="20% - Accent5 6 6" xfId="19825"/>
    <cellStyle name="20% - Accent5 6 7" xfId="19826"/>
    <cellStyle name="20% - Accent5 6 8" xfId="19827"/>
    <cellStyle name="20% - Accent5 6 9" xfId="19828"/>
    <cellStyle name="20% - Accent5 6_Sheet3" xfId="19829"/>
    <cellStyle name="20% - Accent5 7" xfId="19830"/>
    <cellStyle name="20% - Accent5 7 2" xfId="19831"/>
    <cellStyle name="20% - Accent5 7 3" xfId="19832"/>
    <cellStyle name="20% - Accent5 7_Sheet3" xfId="19833"/>
    <cellStyle name="20% - Accent5 8" xfId="19834"/>
    <cellStyle name="20% - Accent5 8 2" xfId="19835"/>
    <cellStyle name="20% - Accent5 8 3" xfId="19836"/>
    <cellStyle name="20% - Accent5 8_Sheet3" xfId="19837"/>
    <cellStyle name="20% - Accent5 9" xfId="19838"/>
    <cellStyle name="20% - Accent5 9 2" xfId="19839"/>
    <cellStyle name="20% - Accent5 9 3" xfId="19840"/>
    <cellStyle name="20% - Accent5 9_Sheet3" xfId="19841"/>
    <cellStyle name="20% - Accent6 10" xfId="19842"/>
    <cellStyle name="20% - Accent6 10 2" xfId="19843"/>
    <cellStyle name="20% - Accent6 10 2 2" xfId="19844"/>
    <cellStyle name="20% - Accent6 10 3" xfId="19845"/>
    <cellStyle name="20% - Accent6 10 4" xfId="19846"/>
    <cellStyle name="20% - Accent6 10 5" xfId="19847"/>
    <cellStyle name="20% - Accent6 10 6" xfId="19848"/>
    <cellStyle name="20% - Accent6 10_Sheet3" xfId="19849"/>
    <cellStyle name="20% - Accent6 11" xfId="19850"/>
    <cellStyle name="20% - Accent6 11 2" xfId="19851"/>
    <cellStyle name="20% - Accent6 11_Sheet3" xfId="19852"/>
    <cellStyle name="20% - Accent6 12" xfId="19853"/>
    <cellStyle name="20% - Accent6 12 2" xfId="19854"/>
    <cellStyle name="20% - Accent6 13" xfId="19855"/>
    <cellStyle name="20% - Accent6 13 2" xfId="19856"/>
    <cellStyle name="20% - Accent6 14" xfId="19857"/>
    <cellStyle name="20% - Accent6 15" xfId="19858"/>
    <cellStyle name="20% - Accent6 16" xfId="19859"/>
    <cellStyle name="20% - Accent6 17" xfId="19860"/>
    <cellStyle name="20% - Accent6 18" xfId="19861"/>
    <cellStyle name="20% - Accent6 19" xfId="19862"/>
    <cellStyle name="20% - Accent6 2" xfId="19863"/>
    <cellStyle name="20% - Accent6 2 10" xfId="19864"/>
    <cellStyle name="20% - Accent6 2 2" xfId="19865"/>
    <cellStyle name="20% - Accent6 2 2 2" xfId="19866"/>
    <cellStyle name="20% - Accent6 2 2 2 2" xfId="19867"/>
    <cellStyle name="20% - Accent6 2 2 2 2 2" xfId="19868"/>
    <cellStyle name="20% - Accent6 2 2 2 2_Sheet3" xfId="19869"/>
    <cellStyle name="20% - Accent6 2 2 2 3" xfId="19870"/>
    <cellStyle name="20% - Accent6 2 2 2_Sheet3" xfId="19871"/>
    <cellStyle name="20% - Accent6 2 2 3" xfId="19872"/>
    <cellStyle name="20% - Accent6 2 2 3 2" xfId="19873"/>
    <cellStyle name="20% - Accent6 2 2 3_Sheet3" xfId="19874"/>
    <cellStyle name="20% - Accent6 2 2 4" xfId="19875"/>
    <cellStyle name="20% - Accent6 2 2_Sheet3" xfId="19876"/>
    <cellStyle name="20% - Accent6 2 3" xfId="19877"/>
    <cellStyle name="20% - Accent6 2 3 2" xfId="19878"/>
    <cellStyle name="20% - Accent6 2 3 2 2" xfId="19879"/>
    <cellStyle name="20% - Accent6 2 3 2 2 2" xfId="19880"/>
    <cellStyle name="20% - Accent6 2 3 2 2_Sheet3" xfId="19881"/>
    <cellStyle name="20% - Accent6 2 3 2 3" xfId="19882"/>
    <cellStyle name="20% - Accent6 2 3 2_Sheet3" xfId="19883"/>
    <cellStyle name="20% - Accent6 2 3 3" xfId="19884"/>
    <cellStyle name="20% - Accent6 2 3 3 2" xfId="19885"/>
    <cellStyle name="20% - Accent6 2 3 3_Sheet3" xfId="19886"/>
    <cellStyle name="20% - Accent6 2 3 4" xfId="19887"/>
    <cellStyle name="20% - Accent6 2 3_Sheet3" xfId="19888"/>
    <cellStyle name="20% - Accent6 2 4" xfId="19889"/>
    <cellStyle name="20% - Accent6 2 4 2" xfId="19890"/>
    <cellStyle name="20% - Accent6 2 4 2 2" xfId="19891"/>
    <cellStyle name="20% - Accent6 2 4 2_Sheet3" xfId="19892"/>
    <cellStyle name="20% - Accent6 2 4 3" xfId="19893"/>
    <cellStyle name="20% - Accent6 2 4 3 2" xfId="19894"/>
    <cellStyle name="20% - Accent6 2 4 3_Sheet3" xfId="19895"/>
    <cellStyle name="20% - Accent6 2 4 4" xfId="19896"/>
    <cellStyle name="20% - Accent6 2 4_Sheet3" xfId="19897"/>
    <cellStyle name="20% - Accent6 2 5" xfId="19898"/>
    <cellStyle name="20% - Accent6 2 5 2" xfId="19899"/>
    <cellStyle name="20% - Accent6 2 5_Sheet3" xfId="19900"/>
    <cellStyle name="20% - Accent6 2 6" xfId="19901"/>
    <cellStyle name="20% - Accent6 2 7" xfId="19902"/>
    <cellStyle name="20% - Accent6 2 8" xfId="19903"/>
    <cellStyle name="20% - Accent6 2 9" xfId="19904"/>
    <cellStyle name="20% - Accent6 2_12PCORC Wind Vestas and Royalties" xfId="19905"/>
    <cellStyle name="20% - Accent6 20" xfId="19906"/>
    <cellStyle name="20% - Accent6 21" xfId="19907"/>
    <cellStyle name="20% - Accent6 22" xfId="19908"/>
    <cellStyle name="20% - Accent6 23" xfId="19909"/>
    <cellStyle name="20% - Accent6 24" xfId="19910"/>
    <cellStyle name="20% - Accent6 25" xfId="19911"/>
    <cellStyle name="20% - Accent6 26" xfId="19912"/>
    <cellStyle name="20% - Accent6 27" xfId="19913"/>
    <cellStyle name="20% - Accent6 28" xfId="19914"/>
    <cellStyle name="20% - Accent6 29" xfId="19915"/>
    <cellStyle name="20% - Accent6 3" xfId="19916"/>
    <cellStyle name="20% - Accent6 3 10" xfId="19917"/>
    <cellStyle name="20% - Accent6 3 2" xfId="19918"/>
    <cellStyle name="20% - Accent6 3 2 2" xfId="19919"/>
    <cellStyle name="20% - Accent6 3 2 2 2" xfId="19920"/>
    <cellStyle name="20% - Accent6 3 2 2_Sheet3" xfId="19921"/>
    <cellStyle name="20% - Accent6 3 2 3" xfId="19922"/>
    <cellStyle name="20% - Accent6 3 2 3 2" xfId="19923"/>
    <cellStyle name="20% - Accent6 3 2 3_Sheet3" xfId="19924"/>
    <cellStyle name="20% - Accent6 3 2 4" xfId="19925"/>
    <cellStyle name="20% - Accent6 3 2 4 2" xfId="19926"/>
    <cellStyle name="20% - Accent6 3 2 4_Sheet3" xfId="19927"/>
    <cellStyle name="20% - Accent6 3 2 5" xfId="19928"/>
    <cellStyle name="20% - Accent6 3 2_Sheet3" xfId="19929"/>
    <cellStyle name="20% - Accent6 3 3" xfId="19930"/>
    <cellStyle name="20% - Accent6 3 3 2" xfId="19931"/>
    <cellStyle name="20% - Accent6 3 3 2 2" xfId="19932"/>
    <cellStyle name="20% - Accent6 3 3 2 3" xfId="19933"/>
    <cellStyle name="20% - Accent6 3 3 2_Sheet3" xfId="19934"/>
    <cellStyle name="20% - Accent6 3 3 3" xfId="19935"/>
    <cellStyle name="20% - Accent6 3 3 4" xfId="19936"/>
    <cellStyle name="20% - Accent6 3 3_Sheet3" xfId="19937"/>
    <cellStyle name="20% - Accent6 3 4" xfId="19938"/>
    <cellStyle name="20% - Accent6 3 4 2" xfId="19939"/>
    <cellStyle name="20% - Accent6 3 4_Sheet3" xfId="19940"/>
    <cellStyle name="20% - Accent6 3 5" xfId="19941"/>
    <cellStyle name="20% - Accent6 3 6" xfId="19942"/>
    <cellStyle name="20% - Accent6 3 7" xfId="19943"/>
    <cellStyle name="20% - Accent6 3 8" xfId="19944"/>
    <cellStyle name="20% - Accent6 3 9" xfId="19945"/>
    <cellStyle name="20% - Accent6 3_Sheet3" xfId="19946"/>
    <cellStyle name="20% - Accent6 30" xfId="19947"/>
    <cellStyle name="20% - Accent6 31" xfId="19948"/>
    <cellStyle name="20% - Accent6 32" xfId="19949"/>
    <cellStyle name="20% - Accent6 33" xfId="19950"/>
    <cellStyle name="20% - Accent6 34" xfId="19951"/>
    <cellStyle name="20% - Accent6 4" xfId="19952"/>
    <cellStyle name="20% - Accent6 4 2" xfId="19953"/>
    <cellStyle name="20% - Accent6 4 2 2" xfId="19954"/>
    <cellStyle name="20% - Accent6 4 2 2 2" xfId="19955"/>
    <cellStyle name="20% - Accent6 4 2 2_Sheet3" xfId="19956"/>
    <cellStyle name="20% - Accent6 4 2 3" xfId="19957"/>
    <cellStyle name="20% - Accent6 4 2_Sheet3" xfId="19958"/>
    <cellStyle name="20% - Accent6 4 3" xfId="19959"/>
    <cellStyle name="20% - Accent6 4 3 2" xfId="19960"/>
    <cellStyle name="20% - Accent6 4 3_Sheet3" xfId="19961"/>
    <cellStyle name="20% - Accent6 4 4" xfId="19962"/>
    <cellStyle name="20% - Accent6 4 5" xfId="19963"/>
    <cellStyle name="20% - Accent6 4 6" xfId="19964"/>
    <cellStyle name="20% - Accent6 4 7" xfId="19965"/>
    <cellStyle name="20% - Accent6 4 8" xfId="19966"/>
    <cellStyle name="20% - Accent6 4 9" xfId="19967"/>
    <cellStyle name="20% - Accent6 4_Sheet3" xfId="19968"/>
    <cellStyle name="20% - Accent6 5" xfId="19969"/>
    <cellStyle name="20% - Accent6 5 10" xfId="19970"/>
    <cellStyle name="20% - Accent6 5 2" xfId="19971"/>
    <cellStyle name="20% - Accent6 5 2 2" xfId="19972"/>
    <cellStyle name="20% - Accent6 5 2_Sheet3" xfId="19973"/>
    <cellStyle name="20% - Accent6 5 3" xfId="19974"/>
    <cellStyle name="20% - Accent6 5 3 2" xfId="19975"/>
    <cellStyle name="20% - Accent6 5 3_Sheet3" xfId="19976"/>
    <cellStyle name="20% - Accent6 5 4" xfId="19977"/>
    <cellStyle name="20% - Accent6 5 4 2" xfId="19978"/>
    <cellStyle name="20% - Accent6 5 4_Sheet3" xfId="19979"/>
    <cellStyle name="20% - Accent6 5 5" xfId="19980"/>
    <cellStyle name="20% - Accent6 5 6" xfId="19981"/>
    <cellStyle name="20% - Accent6 5 7" xfId="19982"/>
    <cellStyle name="20% - Accent6 5 8" xfId="19983"/>
    <cellStyle name="20% - Accent6 5 9" xfId="19984"/>
    <cellStyle name="20% - Accent6 5_Sheet3" xfId="19985"/>
    <cellStyle name="20% - Accent6 6" xfId="19986"/>
    <cellStyle name="20% - Accent6 6 10" xfId="19987"/>
    <cellStyle name="20% - Accent6 6 2" xfId="19988"/>
    <cellStyle name="20% - Accent6 6 2 2" xfId="19989"/>
    <cellStyle name="20% - Accent6 6 2 3" xfId="19990"/>
    <cellStyle name="20% - Accent6 6 2_Sheet3" xfId="19991"/>
    <cellStyle name="20% - Accent6 6 3" xfId="19992"/>
    <cellStyle name="20% - Accent6 6 3 2" xfId="19993"/>
    <cellStyle name="20% - Accent6 6 3_Sheet3" xfId="19994"/>
    <cellStyle name="20% - Accent6 6 4" xfId="19995"/>
    <cellStyle name="20% - Accent6 6 5" xfId="19996"/>
    <cellStyle name="20% - Accent6 6 6" xfId="19997"/>
    <cellStyle name="20% - Accent6 6 7" xfId="19998"/>
    <cellStyle name="20% - Accent6 6 8" xfId="19999"/>
    <cellStyle name="20% - Accent6 6 9" xfId="20000"/>
    <cellStyle name="20% - Accent6 6_Sheet3" xfId="20001"/>
    <cellStyle name="20% - Accent6 7" xfId="20002"/>
    <cellStyle name="20% - Accent6 7 2" xfId="20003"/>
    <cellStyle name="20% - Accent6 7 3" xfId="20004"/>
    <cellStyle name="20% - Accent6 7_Sheet3" xfId="20005"/>
    <cellStyle name="20% - Accent6 8" xfId="20006"/>
    <cellStyle name="20% - Accent6 8 2" xfId="20007"/>
    <cellStyle name="20% - Accent6 8 3" xfId="20008"/>
    <cellStyle name="20% - Accent6 8_Sheet3" xfId="20009"/>
    <cellStyle name="20% - Accent6 9" xfId="20010"/>
    <cellStyle name="20% - Accent6 9 2" xfId="20011"/>
    <cellStyle name="20% - Accent6 9 3" xfId="20012"/>
    <cellStyle name="20% - Accent6 9_Sheet3" xfId="20013"/>
    <cellStyle name="40% - Accent1 10" xfId="20014"/>
    <cellStyle name="40% - Accent1 10 2" xfId="20015"/>
    <cellStyle name="40% - Accent1 10 2 2" xfId="20016"/>
    <cellStyle name="40% - Accent1 10 3" xfId="20017"/>
    <cellStyle name="40% - Accent1 10 4" xfId="20018"/>
    <cellStyle name="40% - Accent1 10 5" xfId="20019"/>
    <cellStyle name="40% - Accent1 10 6" xfId="20020"/>
    <cellStyle name="40% - Accent1 10_Sheet3" xfId="20021"/>
    <cellStyle name="40% - Accent1 11" xfId="20022"/>
    <cellStyle name="40% - Accent1 11 2" xfId="20023"/>
    <cellStyle name="40% - Accent1 11_Sheet3" xfId="20024"/>
    <cellStyle name="40% - Accent1 12" xfId="20025"/>
    <cellStyle name="40% - Accent1 12 2" xfId="20026"/>
    <cellStyle name="40% - Accent1 13" xfId="20027"/>
    <cellStyle name="40% - Accent1 13 2" xfId="20028"/>
    <cellStyle name="40% - Accent1 14" xfId="20029"/>
    <cellStyle name="40% - Accent1 15" xfId="20030"/>
    <cellStyle name="40% - Accent1 16" xfId="20031"/>
    <cellStyle name="40% - Accent1 17" xfId="20032"/>
    <cellStyle name="40% - Accent1 18" xfId="20033"/>
    <cellStyle name="40% - Accent1 19" xfId="20034"/>
    <cellStyle name="40% - Accent1 2" xfId="20035"/>
    <cellStyle name="40% - Accent1 2 10" xfId="20036"/>
    <cellStyle name="40% - Accent1 2 2" xfId="20037"/>
    <cellStyle name="40% - Accent1 2 2 2" xfId="20038"/>
    <cellStyle name="40% - Accent1 2 2 2 2" xfId="20039"/>
    <cellStyle name="40% - Accent1 2 2 2 2 2" xfId="20040"/>
    <cellStyle name="40% - Accent1 2 2 2 2_Sheet3" xfId="20041"/>
    <cellStyle name="40% - Accent1 2 2 2 3" xfId="20042"/>
    <cellStyle name="40% - Accent1 2 2 2_Sheet3" xfId="20043"/>
    <cellStyle name="40% - Accent1 2 2 3" xfId="20044"/>
    <cellStyle name="40% - Accent1 2 2 3 2" xfId="20045"/>
    <cellStyle name="40% - Accent1 2 2 3_Sheet3" xfId="20046"/>
    <cellStyle name="40% - Accent1 2 2 4" xfId="20047"/>
    <cellStyle name="40% - Accent1 2 2_Sheet3" xfId="20048"/>
    <cellStyle name="40% - Accent1 2 3" xfId="20049"/>
    <cellStyle name="40% - Accent1 2 3 2" xfId="20050"/>
    <cellStyle name="40% - Accent1 2 3 2 2" xfId="20051"/>
    <cellStyle name="40% - Accent1 2 3 2 2 2" xfId="20052"/>
    <cellStyle name="40% - Accent1 2 3 2 2_Sheet3" xfId="20053"/>
    <cellStyle name="40% - Accent1 2 3 2 3" xfId="20054"/>
    <cellStyle name="40% - Accent1 2 3 2_Sheet3" xfId="20055"/>
    <cellStyle name="40% - Accent1 2 3 3" xfId="20056"/>
    <cellStyle name="40% - Accent1 2 3 3 2" xfId="20057"/>
    <cellStyle name="40% - Accent1 2 3 3_Sheet3" xfId="20058"/>
    <cellStyle name="40% - Accent1 2 3 4" xfId="20059"/>
    <cellStyle name="40% - Accent1 2 3_Sheet3" xfId="20060"/>
    <cellStyle name="40% - Accent1 2 4" xfId="20061"/>
    <cellStyle name="40% - Accent1 2 4 2" xfId="20062"/>
    <cellStyle name="40% - Accent1 2 4 2 2" xfId="20063"/>
    <cellStyle name="40% - Accent1 2 4 2_Sheet3" xfId="20064"/>
    <cellStyle name="40% - Accent1 2 4 3" xfId="20065"/>
    <cellStyle name="40% - Accent1 2 4 3 2" xfId="20066"/>
    <cellStyle name="40% - Accent1 2 4 3_Sheet3" xfId="20067"/>
    <cellStyle name="40% - Accent1 2 4 4" xfId="20068"/>
    <cellStyle name="40% - Accent1 2 4_Sheet3" xfId="20069"/>
    <cellStyle name="40% - Accent1 2 5" xfId="20070"/>
    <cellStyle name="40% - Accent1 2 5 2" xfId="20071"/>
    <cellStyle name="40% - Accent1 2 5_Sheet3" xfId="20072"/>
    <cellStyle name="40% - Accent1 2 6" xfId="20073"/>
    <cellStyle name="40% - Accent1 2 7" xfId="20074"/>
    <cellStyle name="40% - Accent1 2 8" xfId="20075"/>
    <cellStyle name="40% - Accent1 2 9" xfId="20076"/>
    <cellStyle name="40% - Accent1 2_12PCORC Wind Vestas and Royalties" xfId="20077"/>
    <cellStyle name="40% - Accent1 20" xfId="20078"/>
    <cellStyle name="40% - Accent1 21" xfId="20079"/>
    <cellStyle name="40% - Accent1 22" xfId="20080"/>
    <cellStyle name="40% - Accent1 23" xfId="20081"/>
    <cellStyle name="40% - Accent1 24" xfId="20082"/>
    <cellStyle name="40% - Accent1 25" xfId="20083"/>
    <cellStyle name="40% - Accent1 26" xfId="20084"/>
    <cellStyle name="40% - Accent1 27" xfId="20085"/>
    <cellStyle name="40% - Accent1 28" xfId="20086"/>
    <cellStyle name="40% - Accent1 29" xfId="20087"/>
    <cellStyle name="40% - Accent1 3" xfId="20088"/>
    <cellStyle name="40% - Accent1 3 10" xfId="20089"/>
    <cellStyle name="40% - Accent1 3 2" xfId="20090"/>
    <cellStyle name="40% - Accent1 3 2 2" xfId="20091"/>
    <cellStyle name="40% - Accent1 3 2 2 2" xfId="20092"/>
    <cellStyle name="40% - Accent1 3 2 2_Sheet3" xfId="20093"/>
    <cellStyle name="40% - Accent1 3 2 3" xfId="20094"/>
    <cellStyle name="40% - Accent1 3 2 3 2" xfId="20095"/>
    <cellStyle name="40% - Accent1 3 2 3_Sheet3" xfId="20096"/>
    <cellStyle name="40% - Accent1 3 2 4" xfId="20097"/>
    <cellStyle name="40% - Accent1 3 2 4 2" xfId="20098"/>
    <cellStyle name="40% - Accent1 3 2 4_Sheet3" xfId="20099"/>
    <cellStyle name="40% - Accent1 3 2 5" xfId="20100"/>
    <cellStyle name="40% - Accent1 3 2_Sheet3" xfId="20101"/>
    <cellStyle name="40% - Accent1 3 3" xfId="20102"/>
    <cellStyle name="40% - Accent1 3 3 2" xfId="20103"/>
    <cellStyle name="40% - Accent1 3 3 2 2" xfId="20104"/>
    <cellStyle name="40% - Accent1 3 3 2 3" xfId="20105"/>
    <cellStyle name="40% - Accent1 3 3 2_Sheet3" xfId="20106"/>
    <cellStyle name="40% - Accent1 3 3 3" xfId="20107"/>
    <cellStyle name="40% - Accent1 3 3 4" xfId="20108"/>
    <cellStyle name="40% - Accent1 3 3_Sheet3" xfId="20109"/>
    <cellStyle name="40% - Accent1 3 4" xfId="20110"/>
    <cellStyle name="40% - Accent1 3 4 2" xfId="20111"/>
    <cellStyle name="40% - Accent1 3 4_Sheet3" xfId="20112"/>
    <cellStyle name="40% - Accent1 3 5" xfId="20113"/>
    <cellStyle name="40% - Accent1 3 6" xfId="20114"/>
    <cellStyle name="40% - Accent1 3 7" xfId="20115"/>
    <cellStyle name="40% - Accent1 3 8" xfId="20116"/>
    <cellStyle name="40% - Accent1 3 9" xfId="20117"/>
    <cellStyle name="40% - Accent1 3_Sheet3" xfId="20118"/>
    <cellStyle name="40% - Accent1 30" xfId="20119"/>
    <cellStyle name="40% - Accent1 31" xfId="20120"/>
    <cellStyle name="40% - Accent1 32" xfId="20121"/>
    <cellStyle name="40% - Accent1 33" xfId="20122"/>
    <cellStyle name="40% - Accent1 34" xfId="20123"/>
    <cellStyle name="40% - Accent1 4" xfId="20124"/>
    <cellStyle name="40% - Accent1 4 2" xfId="20125"/>
    <cellStyle name="40% - Accent1 4 2 2" xfId="20126"/>
    <cellStyle name="40% - Accent1 4 2 2 2" xfId="20127"/>
    <cellStyle name="40% - Accent1 4 2 2_Sheet3" xfId="20128"/>
    <cellStyle name="40% - Accent1 4 2 3" xfId="20129"/>
    <cellStyle name="40% - Accent1 4 2_Sheet3" xfId="20130"/>
    <cellStyle name="40% - Accent1 4 3" xfId="20131"/>
    <cellStyle name="40% - Accent1 4 3 2" xfId="20132"/>
    <cellStyle name="40% - Accent1 4 3_Sheet3" xfId="20133"/>
    <cellStyle name="40% - Accent1 4 4" xfId="20134"/>
    <cellStyle name="40% - Accent1 4 5" xfId="20135"/>
    <cellStyle name="40% - Accent1 4 6" xfId="20136"/>
    <cellStyle name="40% - Accent1 4 7" xfId="20137"/>
    <cellStyle name="40% - Accent1 4 8" xfId="20138"/>
    <cellStyle name="40% - Accent1 4 9" xfId="20139"/>
    <cellStyle name="40% - Accent1 4_Sheet3" xfId="20140"/>
    <cellStyle name="40% - Accent1 5" xfId="20141"/>
    <cellStyle name="40% - Accent1 5 10" xfId="20142"/>
    <cellStyle name="40% - Accent1 5 2" xfId="20143"/>
    <cellStyle name="40% - Accent1 5 2 2" xfId="20144"/>
    <cellStyle name="40% - Accent1 5 2_Sheet3" xfId="20145"/>
    <cellStyle name="40% - Accent1 5 3" xfId="20146"/>
    <cellStyle name="40% - Accent1 5 3 2" xfId="20147"/>
    <cellStyle name="40% - Accent1 5 3_Sheet3" xfId="20148"/>
    <cellStyle name="40% - Accent1 5 4" xfId="20149"/>
    <cellStyle name="40% - Accent1 5 4 2" xfId="20150"/>
    <cellStyle name="40% - Accent1 5 4_Sheet3" xfId="20151"/>
    <cellStyle name="40% - Accent1 5 5" xfId="20152"/>
    <cellStyle name="40% - Accent1 5 6" xfId="20153"/>
    <cellStyle name="40% - Accent1 5 7" xfId="20154"/>
    <cellStyle name="40% - Accent1 5 8" xfId="20155"/>
    <cellStyle name="40% - Accent1 5 9" xfId="20156"/>
    <cellStyle name="40% - Accent1 5_Sheet3" xfId="20157"/>
    <cellStyle name="40% - Accent1 6" xfId="20158"/>
    <cellStyle name="40% - Accent1 6 10" xfId="20159"/>
    <cellStyle name="40% - Accent1 6 2" xfId="20160"/>
    <cellStyle name="40% - Accent1 6 2 2" xfId="20161"/>
    <cellStyle name="40% - Accent1 6 2 3" xfId="20162"/>
    <cellStyle name="40% - Accent1 6 2_Sheet3" xfId="20163"/>
    <cellStyle name="40% - Accent1 6 3" xfId="20164"/>
    <cellStyle name="40% - Accent1 6 3 2" xfId="20165"/>
    <cellStyle name="40% - Accent1 6 3_Sheet3" xfId="20166"/>
    <cellStyle name="40% - Accent1 6 4" xfId="20167"/>
    <cellStyle name="40% - Accent1 6 5" xfId="20168"/>
    <cellStyle name="40% - Accent1 6 6" xfId="20169"/>
    <cellStyle name="40% - Accent1 6 7" xfId="20170"/>
    <cellStyle name="40% - Accent1 6 8" xfId="20171"/>
    <cellStyle name="40% - Accent1 6 9" xfId="20172"/>
    <cellStyle name="40% - Accent1 6_Sheet3" xfId="20173"/>
    <cellStyle name="40% - Accent1 7" xfId="20174"/>
    <cellStyle name="40% - Accent1 7 2" xfId="20175"/>
    <cellStyle name="40% - Accent1 7 3" xfId="20176"/>
    <cellStyle name="40% - Accent1 7_Sheet3" xfId="20177"/>
    <cellStyle name="40% - Accent1 8" xfId="20178"/>
    <cellStyle name="40% - Accent1 8 2" xfId="20179"/>
    <cellStyle name="40% - Accent1 8 3" xfId="20180"/>
    <cellStyle name="40% - Accent1 8_Sheet3" xfId="20181"/>
    <cellStyle name="40% - Accent1 9" xfId="20182"/>
    <cellStyle name="40% - Accent1 9 2" xfId="20183"/>
    <cellStyle name="40% - Accent1 9 3" xfId="20184"/>
    <cellStyle name="40% - Accent1 9_Sheet3" xfId="20185"/>
    <cellStyle name="40% - Accent2 10" xfId="20186"/>
    <cellStyle name="40% - Accent2 10 2" xfId="20187"/>
    <cellStyle name="40% - Accent2 10 2 2" xfId="20188"/>
    <cellStyle name="40% - Accent2 10 3" xfId="20189"/>
    <cellStyle name="40% - Accent2 10 4" xfId="20190"/>
    <cellStyle name="40% - Accent2 10 5" xfId="20191"/>
    <cellStyle name="40% - Accent2 10 6" xfId="20192"/>
    <cellStyle name="40% - Accent2 10_Sheet3" xfId="20193"/>
    <cellStyle name="40% - Accent2 11" xfId="20194"/>
    <cellStyle name="40% - Accent2 11 2" xfId="20195"/>
    <cellStyle name="40% - Accent2 11_Sheet3" xfId="20196"/>
    <cellStyle name="40% - Accent2 12" xfId="20197"/>
    <cellStyle name="40% - Accent2 12 2" xfId="20198"/>
    <cellStyle name="40% - Accent2 13" xfId="20199"/>
    <cellStyle name="40% - Accent2 13 2" xfId="20200"/>
    <cellStyle name="40% - Accent2 14" xfId="20201"/>
    <cellStyle name="40% - Accent2 15" xfId="20202"/>
    <cellStyle name="40% - Accent2 16" xfId="20203"/>
    <cellStyle name="40% - Accent2 17" xfId="20204"/>
    <cellStyle name="40% - Accent2 18" xfId="20205"/>
    <cellStyle name="40% - Accent2 19" xfId="20206"/>
    <cellStyle name="40% - Accent2 2" xfId="20207"/>
    <cellStyle name="40% - Accent2 2 10" xfId="20208"/>
    <cellStyle name="40% - Accent2 2 2" xfId="20209"/>
    <cellStyle name="40% - Accent2 2 2 2" xfId="20210"/>
    <cellStyle name="40% - Accent2 2 2 2 2" xfId="20211"/>
    <cellStyle name="40% - Accent2 2 2 2 2 2" xfId="20212"/>
    <cellStyle name="40% - Accent2 2 2 2 2_Sheet3" xfId="20213"/>
    <cellStyle name="40% - Accent2 2 2 2 3" xfId="20214"/>
    <cellStyle name="40% - Accent2 2 2 2_Sheet3" xfId="20215"/>
    <cellStyle name="40% - Accent2 2 2 3" xfId="20216"/>
    <cellStyle name="40% - Accent2 2 2 3 2" xfId="20217"/>
    <cellStyle name="40% - Accent2 2 2 3_Sheet3" xfId="20218"/>
    <cellStyle name="40% - Accent2 2 2 4" xfId="20219"/>
    <cellStyle name="40% - Accent2 2 2_Sheet3" xfId="20220"/>
    <cellStyle name="40% - Accent2 2 3" xfId="20221"/>
    <cellStyle name="40% - Accent2 2 3 2" xfId="20222"/>
    <cellStyle name="40% - Accent2 2 3 2 2" xfId="20223"/>
    <cellStyle name="40% - Accent2 2 3 2 2 2" xfId="20224"/>
    <cellStyle name="40% - Accent2 2 3 2 2_Sheet3" xfId="20225"/>
    <cellStyle name="40% - Accent2 2 3 2 3" xfId="20226"/>
    <cellStyle name="40% - Accent2 2 3 2_Sheet3" xfId="20227"/>
    <cellStyle name="40% - Accent2 2 3 3" xfId="20228"/>
    <cellStyle name="40% - Accent2 2 3 3 2" xfId="20229"/>
    <cellStyle name="40% - Accent2 2 3 3_Sheet3" xfId="20230"/>
    <cellStyle name="40% - Accent2 2 3 4" xfId="20231"/>
    <cellStyle name="40% - Accent2 2 3_Sheet3" xfId="20232"/>
    <cellStyle name="40% - Accent2 2 4" xfId="20233"/>
    <cellStyle name="40% - Accent2 2 4 2" xfId="20234"/>
    <cellStyle name="40% - Accent2 2 4 2 2" xfId="20235"/>
    <cellStyle name="40% - Accent2 2 4 2_Sheet3" xfId="20236"/>
    <cellStyle name="40% - Accent2 2 4 3" xfId="20237"/>
    <cellStyle name="40% - Accent2 2 4 3 2" xfId="20238"/>
    <cellStyle name="40% - Accent2 2 4 3_Sheet3" xfId="20239"/>
    <cellStyle name="40% - Accent2 2 4 4" xfId="20240"/>
    <cellStyle name="40% - Accent2 2 4_Sheet3" xfId="20241"/>
    <cellStyle name="40% - Accent2 2 5" xfId="20242"/>
    <cellStyle name="40% - Accent2 2 5 2" xfId="20243"/>
    <cellStyle name="40% - Accent2 2 5_Sheet3" xfId="20244"/>
    <cellStyle name="40% - Accent2 2 6" xfId="20245"/>
    <cellStyle name="40% - Accent2 2 7" xfId="20246"/>
    <cellStyle name="40% - Accent2 2 8" xfId="20247"/>
    <cellStyle name="40% - Accent2 2 9" xfId="20248"/>
    <cellStyle name="40% - Accent2 2_12PCORC Wind Vestas and Royalties" xfId="20249"/>
    <cellStyle name="40% - Accent2 20" xfId="20250"/>
    <cellStyle name="40% - Accent2 21" xfId="20251"/>
    <cellStyle name="40% - Accent2 22" xfId="20252"/>
    <cellStyle name="40% - Accent2 23" xfId="20253"/>
    <cellStyle name="40% - Accent2 24" xfId="20254"/>
    <cellStyle name="40% - Accent2 25" xfId="20255"/>
    <cellStyle name="40% - Accent2 26" xfId="20256"/>
    <cellStyle name="40% - Accent2 27" xfId="20257"/>
    <cellStyle name="40% - Accent2 28" xfId="20258"/>
    <cellStyle name="40% - Accent2 29" xfId="20259"/>
    <cellStyle name="40% - Accent2 3" xfId="20260"/>
    <cellStyle name="40% - Accent2 3 10" xfId="20261"/>
    <cellStyle name="40% - Accent2 3 2" xfId="20262"/>
    <cellStyle name="40% - Accent2 3 2 2" xfId="20263"/>
    <cellStyle name="40% - Accent2 3 2 2 2" xfId="20264"/>
    <cellStyle name="40% - Accent2 3 2 2_Sheet3" xfId="20265"/>
    <cellStyle name="40% - Accent2 3 2 3" xfId="20266"/>
    <cellStyle name="40% - Accent2 3 2 3 2" xfId="20267"/>
    <cellStyle name="40% - Accent2 3 2 3_Sheet3" xfId="20268"/>
    <cellStyle name="40% - Accent2 3 2 4" xfId="20269"/>
    <cellStyle name="40% - Accent2 3 2 4 2" xfId="20270"/>
    <cellStyle name="40% - Accent2 3 2 4_Sheet3" xfId="20271"/>
    <cellStyle name="40% - Accent2 3 2 5" xfId="20272"/>
    <cellStyle name="40% - Accent2 3 2_Sheet3" xfId="20273"/>
    <cellStyle name="40% - Accent2 3 3" xfId="20274"/>
    <cellStyle name="40% - Accent2 3 3 2" xfId="20275"/>
    <cellStyle name="40% - Accent2 3 3 2 2" xfId="20276"/>
    <cellStyle name="40% - Accent2 3 3 2 3" xfId="20277"/>
    <cellStyle name="40% - Accent2 3 3 2_Sheet3" xfId="20278"/>
    <cellStyle name="40% - Accent2 3 3 3" xfId="20279"/>
    <cellStyle name="40% - Accent2 3 3 4" xfId="20280"/>
    <cellStyle name="40% - Accent2 3 3_Sheet3" xfId="20281"/>
    <cellStyle name="40% - Accent2 3 4" xfId="20282"/>
    <cellStyle name="40% - Accent2 3 4 2" xfId="20283"/>
    <cellStyle name="40% - Accent2 3 4_Sheet3" xfId="20284"/>
    <cellStyle name="40% - Accent2 3 5" xfId="20285"/>
    <cellStyle name="40% - Accent2 3 6" xfId="20286"/>
    <cellStyle name="40% - Accent2 3 7" xfId="20287"/>
    <cellStyle name="40% - Accent2 3 8" xfId="20288"/>
    <cellStyle name="40% - Accent2 3 9" xfId="20289"/>
    <cellStyle name="40% - Accent2 3_Sheet3" xfId="20290"/>
    <cellStyle name="40% - Accent2 30" xfId="20291"/>
    <cellStyle name="40% - Accent2 31" xfId="20292"/>
    <cellStyle name="40% - Accent2 32" xfId="20293"/>
    <cellStyle name="40% - Accent2 33" xfId="20294"/>
    <cellStyle name="40% - Accent2 34" xfId="20295"/>
    <cellStyle name="40% - Accent2 4" xfId="20296"/>
    <cellStyle name="40% - Accent2 4 2" xfId="20297"/>
    <cellStyle name="40% - Accent2 4 2 2" xfId="20298"/>
    <cellStyle name="40% - Accent2 4 2 2 2" xfId="20299"/>
    <cellStyle name="40% - Accent2 4 2 2_Sheet3" xfId="20300"/>
    <cellStyle name="40% - Accent2 4 2 3" xfId="20301"/>
    <cellStyle name="40% - Accent2 4 2_Sheet3" xfId="20302"/>
    <cellStyle name="40% - Accent2 4 3" xfId="20303"/>
    <cellStyle name="40% - Accent2 4 3 2" xfId="20304"/>
    <cellStyle name="40% - Accent2 4 3_Sheet3" xfId="20305"/>
    <cellStyle name="40% - Accent2 4 4" xfId="20306"/>
    <cellStyle name="40% - Accent2 4 5" xfId="20307"/>
    <cellStyle name="40% - Accent2 4 6" xfId="20308"/>
    <cellStyle name="40% - Accent2 4 7" xfId="20309"/>
    <cellStyle name="40% - Accent2 4 8" xfId="20310"/>
    <cellStyle name="40% - Accent2 4 9" xfId="20311"/>
    <cellStyle name="40% - Accent2 4_Sheet3" xfId="20312"/>
    <cellStyle name="40% - Accent2 5" xfId="20313"/>
    <cellStyle name="40% - Accent2 5 2" xfId="20314"/>
    <cellStyle name="40% - Accent2 5 2 2" xfId="20315"/>
    <cellStyle name="40% - Accent2 5 2_Sheet3" xfId="20316"/>
    <cellStyle name="40% - Accent2 5 3" xfId="20317"/>
    <cellStyle name="40% - Accent2 5 3 2" xfId="20318"/>
    <cellStyle name="40% - Accent2 5 3_Sheet3" xfId="20319"/>
    <cellStyle name="40% - Accent2 5 4" xfId="20320"/>
    <cellStyle name="40% - Accent2 5 5" xfId="20321"/>
    <cellStyle name="40% - Accent2 5 6" xfId="20322"/>
    <cellStyle name="40% - Accent2 5 7" xfId="20323"/>
    <cellStyle name="40% - Accent2 5 8" xfId="20324"/>
    <cellStyle name="40% - Accent2 5 9" xfId="20325"/>
    <cellStyle name="40% - Accent2 5_Sheet3" xfId="20326"/>
    <cellStyle name="40% - Accent2 6" xfId="20327"/>
    <cellStyle name="40% - Accent2 6 10" xfId="20328"/>
    <cellStyle name="40% - Accent2 6 2" xfId="20329"/>
    <cellStyle name="40% - Accent2 6 2 2" xfId="20330"/>
    <cellStyle name="40% - Accent2 6 2 3" xfId="20331"/>
    <cellStyle name="40% - Accent2 6 2_Sheet3" xfId="20332"/>
    <cellStyle name="40% - Accent2 6 3" xfId="20333"/>
    <cellStyle name="40% - Accent2 6 3 2" xfId="20334"/>
    <cellStyle name="40% - Accent2 6 3_Sheet3" xfId="20335"/>
    <cellStyle name="40% - Accent2 6 4" xfId="20336"/>
    <cellStyle name="40% - Accent2 6 5" xfId="20337"/>
    <cellStyle name="40% - Accent2 6 6" xfId="20338"/>
    <cellStyle name="40% - Accent2 6 7" xfId="20339"/>
    <cellStyle name="40% - Accent2 6 8" xfId="20340"/>
    <cellStyle name="40% - Accent2 6 9" xfId="20341"/>
    <cellStyle name="40% - Accent2 6_Sheet3" xfId="20342"/>
    <cellStyle name="40% - Accent2 7" xfId="20343"/>
    <cellStyle name="40% - Accent2 7 2" xfId="20344"/>
    <cellStyle name="40% - Accent2 7 3" xfId="20345"/>
    <cellStyle name="40% - Accent2 7_Sheet3" xfId="20346"/>
    <cellStyle name="40% - Accent2 8" xfId="20347"/>
    <cellStyle name="40% - Accent2 8 2" xfId="20348"/>
    <cellStyle name="40% - Accent2 8 3" xfId="20349"/>
    <cellStyle name="40% - Accent2 8_Sheet3" xfId="20350"/>
    <cellStyle name="40% - Accent2 9" xfId="20351"/>
    <cellStyle name="40% - Accent2 9 2" xfId="20352"/>
    <cellStyle name="40% - Accent2 9 3" xfId="20353"/>
    <cellStyle name="40% - Accent2 9_Sheet3" xfId="20354"/>
    <cellStyle name="40% - Accent3 10" xfId="20355"/>
    <cellStyle name="40% - Accent3 10 2" xfId="20356"/>
    <cellStyle name="40% - Accent3 10 2 2" xfId="20357"/>
    <cellStyle name="40% - Accent3 10 3" xfId="20358"/>
    <cellStyle name="40% - Accent3 10 4" xfId="20359"/>
    <cellStyle name="40% - Accent3 10 5" xfId="20360"/>
    <cellStyle name="40% - Accent3 10 6" xfId="20361"/>
    <cellStyle name="40% - Accent3 10_Sheet3" xfId="20362"/>
    <cellStyle name="40% - Accent3 11" xfId="20363"/>
    <cellStyle name="40% - Accent3 11 2" xfId="20364"/>
    <cellStyle name="40% - Accent3 11_Sheet3" xfId="20365"/>
    <cellStyle name="40% - Accent3 12" xfId="20366"/>
    <cellStyle name="40% - Accent3 12 2" xfId="20367"/>
    <cellStyle name="40% - Accent3 13" xfId="20368"/>
    <cellStyle name="40% - Accent3 13 2" xfId="20369"/>
    <cellStyle name="40% - Accent3 14" xfId="20370"/>
    <cellStyle name="40% - Accent3 15" xfId="20371"/>
    <cellStyle name="40% - Accent3 16" xfId="20372"/>
    <cellStyle name="40% - Accent3 17" xfId="20373"/>
    <cellStyle name="40% - Accent3 18" xfId="20374"/>
    <cellStyle name="40% - Accent3 19" xfId="20375"/>
    <cellStyle name="40% - Accent3 2" xfId="20376"/>
    <cellStyle name="40% - Accent3 2 10" xfId="20377"/>
    <cellStyle name="40% - Accent3 2 2" xfId="20378"/>
    <cellStyle name="40% - Accent3 2 2 2" xfId="20379"/>
    <cellStyle name="40% - Accent3 2 2 2 2" xfId="20380"/>
    <cellStyle name="40% - Accent3 2 2 2 2 2" xfId="20381"/>
    <cellStyle name="40% - Accent3 2 2 2 2_Sheet3" xfId="20382"/>
    <cellStyle name="40% - Accent3 2 2 2 3" xfId="20383"/>
    <cellStyle name="40% - Accent3 2 2 2_Sheet3" xfId="20384"/>
    <cellStyle name="40% - Accent3 2 2 3" xfId="20385"/>
    <cellStyle name="40% - Accent3 2 2 3 2" xfId="20386"/>
    <cellStyle name="40% - Accent3 2 2 3_Sheet3" xfId="20387"/>
    <cellStyle name="40% - Accent3 2 2 4" xfId="20388"/>
    <cellStyle name="40% - Accent3 2 2_Sheet3" xfId="20389"/>
    <cellStyle name="40% - Accent3 2 3" xfId="20390"/>
    <cellStyle name="40% - Accent3 2 3 2" xfId="20391"/>
    <cellStyle name="40% - Accent3 2 3 2 2" xfId="20392"/>
    <cellStyle name="40% - Accent3 2 3 2 2 2" xfId="20393"/>
    <cellStyle name="40% - Accent3 2 3 2 2_Sheet3" xfId="20394"/>
    <cellStyle name="40% - Accent3 2 3 2 3" xfId="20395"/>
    <cellStyle name="40% - Accent3 2 3 2_Sheet3" xfId="20396"/>
    <cellStyle name="40% - Accent3 2 3 3" xfId="20397"/>
    <cellStyle name="40% - Accent3 2 3 3 2" xfId="20398"/>
    <cellStyle name="40% - Accent3 2 3 3_Sheet3" xfId="20399"/>
    <cellStyle name="40% - Accent3 2 3 4" xfId="20400"/>
    <cellStyle name="40% - Accent3 2 3_Sheet3" xfId="20401"/>
    <cellStyle name="40% - Accent3 2 4" xfId="20402"/>
    <cellStyle name="40% - Accent3 2 4 2" xfId="20403"/>
    <cellStyle name="40% - Accent3 2 4 2 2" xfId="20404"/>
    <cellStyle name="40% - Accent3 2 4 2_Sheet3" xfId="20405"/>
    <cellStyle name="40% - Accent3 2 4 3" xfId="20406"/>
    <cellStyle name="40% - Accent3 2 4 3 2" xfId="20407"/>
    <cellStyle name="40% - Accent3 2 4 3_Sheet3" xfId="20408"/>
    <cellStyle name="40% - Accent3 2 4 4" xfId="20409"/>
    <cellStyle name="40% - Accent3 2 4_Sheet3" xfId="20410"/>
    <cellStyle name="40% - Accent3 2 5" xfId="20411"/>
    <cellStyle name="40% - Accent3 2 5 2" xfId="20412"/>
    <cellStyle name="40% - Accent3 2 5_Sheet3" xfId="20413"/>
    <cellStyle name="40% - Accent3 2 6" xfId="20414"/>
    <cellStyle name="40% - Accent3 2 7" xfId="20415"/>
    <cellStyle name="40% - Accent3 2 8" xfId="20416"/>
    <cellStyle name="40% - Accent3 2 9" xfId="20417"/>
    <cellStyle name="40% - Accent3 2_12PCORC Wind Vestas and Royalties" xfId="20418"/>
    <cellStyle name="40% - Accent3 20" xfId="20419"/>
    <cellStyle name="40% - Accent3 21" xfId="20420"/>
    <cellStyle name="40% - Accent3 22" xfId="20421"/>
    <cellStyle name="40% - Accent3 23" xfId="20422"/>
    <cellStyle name="40% - Accent3 24" xfId="20423"/>
    <cellStyle name="40% - Accent3 25" xfId="20424"/>
    <cellStyle name="40% - Accent3 26" xfId="20425"/>
    <cellStyle name="40% - Accent3 27" xfId="20426"/>
    <cellStyle name="40% - Accent3 28" xfId="20427"/>
    <cellStyle name="40% - Accent3 29" xfId="20428"/>
    <cellStyle name="40% - Accent3 3" xfId="20429"/>
    <cellStyle name="40% - Accent3 3 10" xfId="20430"/>
    <cellStyle name="40% - Accent3 3 2" xfId="20431"/>
    <cellStyle name="40% - Accent3 3 2 2" xfId="20432"/>
    <cellStyle name="40% - Accent3 3 2 2 2" xfId="20433"/>
    <cellStyle name="40% - Accent3 3 2 2_Sheet3" xfId="20434"/>
    <cellStyle name="40% - Accent3 3 2 3" xfId="20435"/>
    <cellStyle name="40% - Accent3 3 2 3 2" xfId="20436"/>
    <cellStyle name="40% - Accent3 3 2 3_Sheet3" xfId="20437"/>
    <cellStyle name="40% - Accent3 3 2 4" xfId="20438"/>
    <cellStyle name="40% - Accent3 3 2 4 2" xfId="20439"/>
    <cellStyle name="40% - Accent3 3 2 4_Sheet3" xfId="20440"/>
    <cellStyle name="40% - Accent3 3 2 5" xfId="20441"/>
    <cellStyle name="40% - Accent3 3 2_Sheet3" xfId="20442"/>
    <cellStyle name="40% - Accent3 3 3" xfId="20443"/>
    <cellStyle name="40% - Accent3 3 3 2" xfId="20444"/>
    <cellStyle name="40% - Accent3 3 3 2 2" xfId="20445"/>
    <cellStyle name="40% - Accent3 3 3 2 3" xfId="20446"/>
    <cellStyle name="40% - Accent3 3 3 2_Sheet3" xfId="20447"/>
    <cellStyle name="40% - Accent3 3 3 3" xfId="20448"/>
    <cellStyle name="40% - Accent3 3 3 4" xfId="20449"/>
    <cellStyle name="40% - Accent3 3 3_Sheet3" xfId="20450"/>
    <cellStyle name="40% - Accent3 3 4" xfId="20451"/>
    <cellStyle name="40% - Accent3 3 4 2" xfId="20452"/>
    <cellStyle name="40% - Accent3 3 4_Sheet3" xfId="20453"/>
    <cellStyle name="40% - Accent3 3 5" xfId="20454"/>
    <cellStyle name="40% - Accent3 3 6" xfId="20455"/>
    <cellStyle name="40% - Accent3 3 7" xfId="20456"/>
    <cellStyle name="40% - Accent3 3 8" xfId="20457"/>
    <cellStyle name="40% - Accent3 3 9" xfId="20458"/>
    <cellStyle name="40% - Accent3 3_Sheet3" xfId="20459"/>
    <cellStyle name="40% - Accent3 30" xfId="20460"/>
    <cellStyle name="40% - Accent3 31" xfId="20461"/>
    <cellStyle name="40% - Accent3 32" xfId="20462"/>
    <cellStyle name="40% - Accent3 33" xfId="20463"/>
    <cellStyle name="40% - Accent3 34" xfId="20464"/>
    <cellStyle name="40% - Accent3 4" xfId="20465"/>
    <cellStyle name="40% - Accent3 4 2" xfId="20466"/>
    <cellStyle name="40% - Accent3 4 2 2" xfId="20467"/>
    <cellStyle name="40% - Accent3 4 2 2 2" xfId="20468"/>
    <cellStyle name="40% - Accent3 4 2 2_Sheet3" xfId="20469"/>
    <cellStyle name="40% - Accent3 4 2 3" xfId="20470"/>
    <cellStyle name="40% - Accent3 4 2_Sheet3" xfId="20471"/>
    <cellStyle name="40% - Accent3 4 3" xfId="20472"/>
    <cellStyle name="40% - Accent3 4 3 2" xfId="20473"/>
    <cellStyle name="40% - Accent3 4 3_Sheet3" xfId="20474"/>
    <cellStyle name="40% - Accent3 4 4" xfId="20475"/>
    <cellStyle name="40% - Accent3 4 5" xfId="20476"/>
    <cellStyle name="40% - Accent3 4 6" xfId="20477"/>
    <cellStyle name="40% - Accent3 4 7" xfId="20478"/>
    <cellStyle name="40% - Accent3 4 8" xfId="20479"/>
    <cellStyle name="40% - Accent3 4 9" xfId="20480"/>
    <cellStyle name="40% - Accent3 4_Sheet3" xfId="20481"/>
    <cellStyle name="40% - Accent3 5" xfId="20482"/>
    <cellStyle name="40% - Accent3 5 10" xfId="20483"/>
    <cellStyle name="40% - Accent3 5 2" xfId="20484"/>
    <cellStyle name="40% - Accent3 5 2 2" xfId="20485"/>
    <cellStyle name="40% - Accent3 5 2_Sheet3" xfId="20486"/>
    <cellStyle name="40% - Accent3 5 3" xfId="20487"/>
    <cellStyle name="40% - Accent3 5 3 2" xfId="20488"/>
    <cellStyle name="40% - Accent3 5 3_Sheet3" xfId="20489"/>
    <cellStyle name="40% - Accent3 5 4" xfId="20490"/>
    <cellStyle name="40% - Accent3 5 4 2" xfId="20491"/>
    <cellStyle name="40% - Accent3 5 4_Sheet3" xfId="20492"/>
    <cellStyle name="40% - Accent3 5 5" xfId="20493"/>
    <cellStyle name="40% - Accent3 5 6" xfId="20494"/>
    <cellStyle name="40% - Accent3 5 7" xfId="20495"/>
    <cellStyle name="40% - Accent3 5 8" xfId="20496"/>
    <cellStyle name="40% - Accent3 5 9" xfId="20497"/>
    <cellStyle name="40% - Accent3 5_Sheet3" xfId="20498"/>
    <cellStyle name="40% - Accent3 6" xfId="20499"/>
    <cellStyle name="40% - Accent3 6 10" xfId="20500"/>
    <cellStyle name="40% - Accent3 6 2" xfId="20501"/>
    <cellStyle name="40% - Accent3 6 2 2" xfId="20502"/>
    <cellStyle name="40% - Accent3 6 2 3" xfId="20503"/>
    <cellStyle name="40% - Accent3 6 2_Sheet3" xfId="20504"/>
    <cellStyle name="40% - Accent3 6 3" xfId="20505"/>
    <cellStyle name="40% - Accent3 6 3 2" xfId="20506"/>
    <cellStyle name="40% - Accent3 6 3_Sheet3" xfId="20507"/>
    <cellStyle name="40% - Accent3 6 4" xfId="20508"/>
    <cellStyle name="40% - Accent3 6 5" xfId="20509"/>
    <cellStyle name="40% - Accent3 6 6" xfId="20510"/>
    <cellStyle name="40% - Accent3 6 7" xfId="20511"/>
    <cellStyle name="40% - Accent3 6 8" xfId="20512"/>
    <cellStyle name="40% - Accent3 6 9" xfId="20513"/>
    <cellStyle name="40% - Accent3 6_Sheet3" xfId="20514"/>
    <cellStyle name="40% - Accent3 7" xfId="20515"/>
    <cellStyle name="40% - Accent3 7 2" xfId="20516"/>
    <cellStyle name="40% - Accent3 7 3" xfId="20517"/>
    <cellStyle name="40% - Accent3 7_Sheet3" xfId="20518"/>
    <cellStyle name="40% - Accent3 8" xfId="20519"/>
    <cellStyle name="40% - Accent3 8 2" xfId="20520"/>
    <cellStyle name="40% - Accent3 8 3" xfId="20521"/>
    <cellStyle name="40% - Accent3 8_Sheet3" xfId="20522"/>
    <cellStyle name="40% - Accent3 9" xfId="20523"/>
    <cellStyle name="40% - Accent3 9 2" xfId="20524"/>
    <cellStyle name="40% - Accent3 9 3" xfId="20525"/>
    <cellStyle name="40% - Accent3 9_Sheet3" xfId="20526"/>
    <cellStyle name="40% - Accent4 10" xfId="20527"/>
    <cellStyle name="40% - Accent4 10 2" xfId="20528"/>
    <cellStyle name="40% - Accent4 10 2 2" xfId="20529"/>
    <cellStyle name="40% - Accent4 10 3" xfId="20530"/>
    <cellStyle name="40% - Accent4 10 4" xfId="20531"/>
    <cellStyle name="40% - Accent4 10 5" xfId="20532"/>
    <cellStyle name="40% - Accent4 10 6" xfId="20533"/>
    <cellStyle name="40% - Accent4 10_Sheet3" xfId="20534"/>
    <cellStyle name="40% - Accent4 11" xfId="20535"/>
    <cellStyle name="40% - Accent4 11 2" xfId="20536"/>
    <cellStyle name="40% - Accent4 11_Sheet3" xfId="20537"/>
    <cellStyle name="40% - Accent4 12" xfId="20538"/>
    <cellStyle name="40% - Accent4 12 2" xfId="20539"/>
    <cellStyle name="40% - Accent4 13" xfId="20540"/>
    <cellStyle name="40% - Accent4 13 2" xfId="20541"/>
    <cellStyle name="40% - Accent4 14" xfId="20542"/>
    <cellStyle name="40% - Accent4 15" xfId="20543"/>
    <cellStyle name="40% - Accent4 16" xfId="20544"/>
    <cellStyle name="40% - Accent4 17" xfId="20545"/>
    <cellStyle name="40% - Accent4 18" xfId="20546"/>
    <cellStyle name="40% - Accent4 19" xfId="20547"/>
    <cellStyle name="40% - Accent4 2" xfId="20548"/>
    <cellStyle name="40% - Accent4 2 10" xfId="20549"/>
    <cellStyle name="40% - Accent4 2 2" xfId="20550"/>
    <cellStyle name="40% - Accent4 2 2 2" xfId="20551"/>
    <cellStyle name="40% - Accent4 2 2 2 2" xfId="20552"/>
    <cellStyle name="40% - Accent4 2 2 2 2 2" xfId="20553"/>
    <cellStyle name="40% - Accent4 2 2 2 2_Sheet3" xfId="20554"/>
    <cellStyle name="40% - Accent4 2 2 2 3" xfId="20555"/>
    <cellStyle name="40% - Accent4 2 2 2_Sheet3" xfId="20556"/>
    <cellStyle name="40% - Accent4 2 2 3" xfId="20557"/>
    <cellStyle name="40% - Accent4 2 2 3 2" xfId="20558"/>
    <cellStyle name="40% - Accent4 2 2 3_Sheet3" xfId="20559"/>
    <cellStyle name="40% - Accent4 2 2 4" xfId="20560"/>
    <cellStyle name="40% - Accent4 2 2_Sheet3" xfId="20561"/>
    <cellStyle name="40% - Accent4 2 3" xfId="20562"/>
    <cellStyle name="40% - Accent4 2 3 2" xfId="20563"/>
    <cellStyle name="40% - Accent4 2 3 2 2" xfId="20564"/>
    <cellStyle name="40% - Accent4 2 3 2 2 2" xfId="20565"/>
    <cellStyle name="40% - Accent4 2 3 2 2_Sheet3" xfId="20566"/>
    <cellStyle name="40% - Accent4 2 3 2 3" xfId="20567"/>
    <cellStyle name="40% - Accent4 2 3 2_Sheet3" xfId="20568"/>
    <cellStyle name="40% - Accent4 2 3 3" xfId="20569"/>
    <cellStyle name="40% - Accent4 2 3 3 2" xfId="20570"/>
    <cellStyle name="40% - Accent4 2 3 3_Sheet3" xfId="20571"/>
    <cellStyle name="40% - Accent4 2 3 4" xfId="20572"/>
    <cellStyle name="40% - Accent4 2 3_Sheet3" xfId="20573"/>
    <cellStyle name="40% - Accent4 2 4" xfId="20574"/>
    <cellStyle name="40% - Accent4 2 4 2" xfId="20575"/>
    <cellStyle name="40% - Accent4 2 4 2 2" xfId="20576"/>
    <cellStyle name="40% - Accent4 2 4 2_Sheet3" xfId="20577"/>
    <cellStyle name="40% - Accent4 2 4 3" xfId="20578"/>
    <cellStyle name="40% - Accent4 2 4 3 2" xfId="20579"/>
    <cellStyle name="40% - Accent4 2 4 3_Sheet3" xfId="20580"/>
    <cellStyle name="40% - Accent4 2 4 4" xfId="20581"/>
    <cellStyle name="40% - Accent4 2 4_Sheet3" xfId="20582"/>
    <cellStyle name="40% - Accent4 2 5" xfId="20583"/>
    <cellStyle name="40% - Accent4 2 5 2" xfId="20584"/>
    <cellStyle name="40% - Accent4 2 5_Sheet3" xfId="20585"/>
    <cellStyle name="40% - Accent4 2 6" xfId="20586"/>
    <cellStyle name="40% - Accent4 2 7" xfId="20587"/>
    <cellStyle name="40% - Accent4 2 8" xfId="20588"/>
    <cellStyle name="40% - Accent4 2 9" xfId="20589"/>
    <cellStyle name="40% - Accent4 2_12PCORC Wind Vestas and Royalties" xfId="20590"/>
    <cellStyle name="40% - Accent4 20" xfId="20591"/>
    <cellStyle name="40% - Accent4 21" xfId="20592"/>
    <cellStyle name="40% - Accent4 22" xfId="20593"/>
    <cellStyle name="40% - Accent4 23" xfId="20594"/>
    <cellStyle name="40% - Accent4 24" xfId="20595"/>
    <cellStyle name="40% - Accent4 25" xfId="20596"/>
    <cellStyle name="40% - Accent4 26" xfId="20597"/>
    <cellStyle name="40% - Accent4 27" xfId="20598"/>
    <cellStyle name="40% - Accent4 28" xfId="20599"/>
    <cellStyle name="40% - Accent4 29" xfId="20600"/>
    <cellStyle name="40% - Accent4 3" xfId="20601"/>
    <cellStyle name="40% - Accent4 3 10" xfId="20602"/>
    <cellStyle name="40% - Accent4 3 2" xfId="20603"/>
    <cellStyle name="40% - Accent4 3 2 2" xfId="20604"/>
    <cellStyle name="40% - Accent4 3 2 2 2" xfId="20605"/>
    <cellStyle name="40% - Accent4 3 2 2_Sheet3" xfId="20606"/>
    <cellStyle name="40% - Accent4 3 2 3" xfId="20607"/>
    <cellStyle name="40% - Accent4 3 2 3 2" xfId="20608"/>
    <cellStyle name="40% - Accent4 3 2 3_Sheet3" xfId="20609"/>
    <cellStyle name="40% - Accent4 3 2 4" xfId="20610"/>
    <cellStyle name="40% - Accent4 3 2 4 2" xfId="20611"/>
    <cellStyle name="40% - Accent4 3 2 4_Sheet3" xfId="20612"/>
    <cellStyle name="40% - Accent4 3 2 5" xfId="20613"/>
    <cellStyle name="40% - Accent4 3 2_Sheet3" xfId="20614"/>
    <cellStyle name="40% - Accent4 3 3" xfId="20615"/>
    <cellStyle name="40% - Accent4 3 3 2" xfId="20616"/>
    <cellStyle name="40% - Accent4 3 3 2 2" xfId="20617"/>
    <cellStyle name="40% - Accent4 3 3 2 3" xfId="20618"/>
    <cellStyle name="40% - Accent4 3 3 2_Sheet3" xfId="20619"/>
    <cellStyle name="40% - Accent4 3 3 3" xfId="20620"/>
    <cellStyle name="40% - Accent4 3 3 4" xfId="20621"/>
    <cellStyle name="40% - Accent4 3 3_Sheet3" xfId="20622"/>
    <cellStyle name="40% - Accent4 3 4" xfId="20623"/>
    <cellStyle name="40% - Accent4 3 4 2" xfId="20624"/>
    <cellStyle name="40% - Accent4 3 4_Sheet3" xfId="20625"/>
    <cellStyle name="40% - Accent4 3 5" xfId="20626"/>
    <cellStyle name="40% - Accent4 3 6" xfId="20627"/>
    <cellStyle name="40% - Accent4 3 7" xfId="20628"/>
    <cellStyle name="40% - Accent4 3 8" xfId="20629"/>
    <cellStyle name="40% - Accent4 3 9" xfId="20630"/>
    <cellStyle name="40% - Accent4 3_Sheet3" xfId="20631"/>
    <cellStyle name="40% - Accent4 30" xfId="20632"/>
    <cellStyle name="40% - Accent4 31" xfId="20633"/>
    <cellStyle name="40% - Accent4 32" xfId="20634"/>
    <cellStyle name="40% - Accent4 33" xfId="20635"/>
    <cellStyle name="40% - Accent4 34" xfId="20636"/>
    <cellStyle name="40% - Accent4 4" xfId="20637"/>
    <cellStyle name="40% - Accent4 4 2" xfId="20638"/>
    <cellStyle name="40% - Accent4 4 2 2" xfId="20639"/>
    <cellStyle name="40% - Accent4 4 2 2 2" xfId="20640"/>
    <cellStyle name="40% - Accent4 4 2 2_Sheet3" xfId="20641"/>
    <cellStyle name="40% - Accent4 4 2 3" xfId="20642"/>
    <cellStyle name="40% - Accent4 4 2_Sheet3" xfId="20643"/>
    <cellStyle name="40% - Accent4 4 3" xfId="20644"/>
    <cellStyle name="40% - Accent4 4 3 2" xfId="20645"/>
    <cellStyle name="40% - Accent4 4 3_Sheet3" xfId="20646"/>
    <cellStyle name="40% - Accent4 4 4" xfId="20647"/>
    <cellStyle name="40% - Accent4 4 5" xfId="20648"/>
    <cellStyle name="40% - Accent4 4 6" xfId="20649"/>
    <cellStyle name="40% - Accent4 4 7" xfId="20650"/>
    <cellStyle name="40% - Accent4 4 8" xfId="20651"/>
    <cellStyle name="40% - Accent4 4 9" xfId="20652"/>
    <cellStyle name="40% - Accent4 4_Sheet3" xfId="20653"/>
    <cellStyle name="40% - Accent4 5" xfId="20654"/>
    <cellStyle name="40% - Accent4 5 10" xfId="20655"/>
    <cellStyle name="40% - Accent4 5 2" xfId="20656"/>
    <cellStyle name="40% - Accent4 5 2 2" xfId="20657"/>
    <cellStyle name="40% - Accent4 5 2_Sheet3" xfId="20658"/>
    <cellStyle name="40% - Accent4 5 3" xfId="20659"/>
    <cellStyle name="40% - Accent4 5 3 2" xfId="20660"/>
    <cellStyle name="40% - Accent4 5 3_Sheet3" xfId="20661"/>
    <cellStyle name="40% - Accent4 5 4" xfId="20662"/>
    <cellStyle name="40% - Accent4 5 4 2" xfId="20663"/>
    <cellStyle name="40% - Accent4 5 4_Sheet3" xfId="20664"/>
    <cellStyle name="40% - Accent4 5 5" xfId="20665"/>
    <cellStyle name="40% - Accent4 5 6" xfId="20666"/>
    <cellStyle name="40% - Accent4 5 7" xfId="20667"/>
    <cellStyle name="40% - Accent4 5 8" xfId="20668"/>
    <cellStyle name="40% - Accent4 5 9" xfId="20669"/>
    <cellStyle name="40% - Accent4 5_Sheet3" xfId="20670"/>
    <cellStyle name="40% - Accent4 6" xfId="20671"/>
    <cellStyle name="40% - Accent4 6 10" xfId="20672"/>
    <cellStyle name="40% - Accent4 6 2" xfId="20673"/>
    <cellStyle name="40% - Accent4 6 2 2" xfId="20674"/>
    <cellStyle name="40% - Accent4 6 2 3" xfId="20675"/>
    <cellStyle name="40% - Accent4 6 2_Sheet3" xfId="20676"/>
    <cellStyle name="40% - Accent4 6 3" xfId="20677"/>
    <cellStyle name="40% - Accent4 6 3 2" xfId="20678"/>
    <cellStyle name="40% - Accent4 6 3_Sheet3" xfId="20679"/>
    <cellStyle name="40% - Accent4 6 4" xfId="20680"/>
    <cellStyle name="40% - Accent4 6 5" xfId="20681"/>
    <cellStyle name="40% - Accent4 6 6" xfId="20682"/>
    <cellStyle name="40% - Accent4 6 7" xfId="20683"/>
    <cellStyle name="40% - Accent4 6 8" xfId="20684"/>
    <cellStyle name="40% - Accent4 6 9" xfId="20685"/>
    <cellStyle name="40% - Accent4 6_Sheet3" xfId="20686"/>
    <cellStyle name="40% - Accent4 7" xfId="20687"/>
    <cellStyle name="40% - Accent4 7 2" xfId="20688"/>
    <cellStyle name="40% - Accent4 7 3" xfId="20689"/>
    <cellStyle name="40% - Accent4 7_Sheet3" xfId="20690"/>
    <cellStyle name="40% - Accent4 8" xfId="20691"/>
    <cellStyle name="40% - Accent4 8 2" xfId="20692"/>
    <cellStyle name="40% - Accent4 8 3" xfId="20693"/>
    <cellStyle name="40% - Accent4 8_Sheet3" xfId="20694"/>
    <cellStyle name="40% - Accent4 9" xfId="20695"/>
    <cellStyle name="40% - Accent4 9 2" xfId="20696"/>
    <cellStyle name="40% - Accent4 9 3" xfId="20697"/>
    <cellStyle name="40% - Accent4 9_Sheet3" xfId="20698"/>
    <cellStyle name="40% - Accent5 10" xfId="20699"/>
    <cellStyle name="40% - Accent5 10 2" xfId="20700"/>
    <cellStyle name="40% - Accent5 10 2 2" xfId="20701"/>
    <cellStyle name="40% - Accent5 10 3" xfId="20702"/>
    <cellStyle name="40% - Accent5 10 4" xfId="20703"/>
    <cellStyle name="40% - Accent5 10 5" xfId="20704"/>
    <cellStyle name="40% - Accent5 10 6" xfId="20705"/>
    <cellStyle name="40% - Accent5 10_Sheet3" xfId="20706"/>
    <cellStyle name="40% - Accent5 11" xfId="20707"/>
    <cellStyle name="40% - Accent5 11 2" xfId="20708"/>
    <cellStyle name="40% - Accent5 11_Sheet3" xfId="20709"/>
    <cellStyle name="40% - Accent5 12" xfId="20710"/>
    <cellStyle name="40% - Accent5 12 2" xfId="20711"/>
    <cellStyle name="40% - Accent5 13" xfId="20712"/>
    <cellStyle name="40% - Accent5 13 2" xfId="20713"/>
    <cellStyle name="40% - Accent5 14" xfId="20714"/>
    <cellStyle name="40% - Accent5 15" xfId="20715"/>
    <cellStyle name="40% - Accent5 16" xfId="20716"/>
    <cellStyle name="40% - Accent5 17" xfId="20717"/>
    <cellStyle name="40% - Accent5 18" xfId="20718"/>
    <cellStyle name="40% - Accent5 19" xfId="20719"/>
    <cellStyle name="40% - Accent5 2" xfId="20720"/>
    <cellStyle name="40% - Accent5 2 10" xfId="20721"/>
    <cellStyle name="40% - Accent5 2 2" xfId="20722"/>
    <cellStyle name="40% - Accent5 2 2 2" xfId="20723"/>
    <cellStyle name="40% - Accent5 2 2 2 2" xfId="20724"/>
    <cellStyle name="40% - Accent5 2 2 2 2 2" xfId="20725"/>
    <cellStyle name="40% - Accent5 2 2 2 2_Sheet3" xfId="20726"/>
    <cellStyle name="40% - Accent5 2 2 2 3" xfId="20727"/>
    <cellStyle name="40% - Accent5 2 2 2_Sheet3" xfId="20728"/>
    <cellStyle name="40% - Accent5 2 2 3" xfId="20729"/>
    <cellStyle name="40% - Accent5 2 2 3 2" xfId="20730"/>
    <cellStyle name="40% - Accent5 2 2 3_Sheet3" xfId="20731"/>
    <cellStyle name="40% - Accent5 2 2 4" xfId="20732"/>
    <cellStyle name="40% - Accent5 2 2_Sheet3" xfId="20733"/>
    <cellStyle name="40% - Accent5 2 3" xfId="20734"/>
    <cellStyle name="40% - Accent5 2 3 2" xfId="20735"/>
    <cellStyle name="40% - Accent5 2 3 2 2" xfId="20736"/>
    <cellStyle name="40% - Accent5 2 3 2 2 2" xfId="20737"/>
    <cellStyle name="40% - Accent5 2 3 2 2_Sheet3" xfId="20738"/>
    <cellStyle name="40% - Accent5 2 3 2 3" xfId="20739"/>
    <cellStyle name="40% - Accent5 2 3 2_Sheet3" xfId="20740"/>
    <cellStyle name="40% - Accent5 2 3 3" xfId="20741"/>
    <cellStyle name="40% - Accent5 2 3 3 2" xfId="20742"/>
    <cellStyle name="40% - Accent5 2 3 3_Sheet3" xfId="20743"/>
    <cellStyle name="40% - Accent5 2 3 4" xfId="20744"/>
    <cellStyle name="40% - Accent5 2 3_Sheet3" xfId="20745"/>
    <cellStyle name="40% - Accent5 2 4" xfId="20746"/>
    <cellStyle name="40% - Accent5 2 4 2" xfId="20747"/>
    <cellStyle name="40% - Accent5 2 4 2 2" xfId="20748"/>
    <cellStyle name="40% - Accent5 2 4 2_Sheet3" xfId="20749"/>
    <cellStyle name="40% - Accent5 2 4 3" xfId="20750"/>
    <cellStyle name="40% - Accent5 2 4 3 2" xfId="20751"/>
    <cellStyle name="40% - Accent5 2 4 3_Sheet3" xfId="20752"/>
    <cellStyle name="40% - Accent5 2 4 4" xfId="20753"/>
    <cellStyle name="40% - Accent5 2 4_Sheet3" xfId="20754"/>
    <cellStyle name="40% - Accent5 2 5" xfId="20755"/>
    <cellStyle name="40% - Accent5 2 5 2" xfId="20756"/>
    <cellStyle name="40% - Accent5 2 5_Sheet3" xfId="20757"/>
    <cellStyle name="40% - Accent5 2 6" xfId="20758"/>
    <cellStyle name="40% - Accent5 2 7" xfId="20759"/>
    <cellStyle name="40% - Accent5 2 8" xfId="20760"/>
    <cellStyle name="40% - Accent5 2 9" xfId="20761"/>
    <cellStyle name="40% - Accent5 2_12PCORC Wind Vestas and Royalties" xfId="20762"/>
    <cellStyle name="40% - Accent5 20" xfId="20763"/>
    <cellStyle name="40% - Accent5 21" xfId="20764"/>
    <cellStyle name="40% - Accent5 22" xfId="20765"/>
    <cellStyle name="40% - Accent5 23" xfId="20766"/>
    <cellStyle name="40% - Accent5 24" xfId="20767"/>
    <cellStyle name="40% - Accent5 25" xfId="20768"/>
    <cellStyle name="40% - Accent5 26" xfId="20769"/>
    <cellStyle name="40% - Accent5 27" xfId="20770"/>
    <cellStyle name="40% - Accent5 28" xfId="20771"/>
    <cellStyle name="40% - Accent5 29" xfId="20772"/>
    <cellStyle name="40% - Accent5 3" xfId="20773"/>
    <cellStyle name="40% - Accent5 3 10" xfId="20774"/>
    <cellStyle name="40% - Accent5 3 2" xfId="20775"/>
    <cellStyle name="40% - Accent5 3 2 2" xfId="20776"/>
    <cellStyle name="40% - Accent5 3 2 2 2" xfId="20777"/>
    <cellStyle name="40% - Accent5 3 2 2_Sheet3" xfId="20778"/>
    <cellStyle name="40% - Accent5 3 2 3" xfId="20779"/>
    <cellStyle name="40% - Accent5 3 2 3 2" xfId="20780"/>
    <cellStyle name="40% - Accent5 3 2 3_Sheet3" xfId="20781"/>
    <cellStyle name="40% - Accent5 3 2 4" xfId="20782"/>
    <cellStyle name="40% - Accent5 3 2 4 2" xfId="20783"/>
    <cellStyle name="40% - Accent5 3 2 4_Sheet3" xfId="20784"/>
    <cellStyle name="40% - Accent5 3 2 5" xfId="20785"/>
    <cellStyle name="40% - Accent5 3 2_Sheet3" xfId="20786"/>
    <cellStyle name="40% - Accent5 3 3" xfId="20787"/>
    <cellStyle name="40% - Accent5 3 3 2" xfId="20788"/>
    <cellStyle name="40% - Accent5 3 3 2 2" xfId="20789"/>
    <cellStyle name="40% - Accent5 3 3 2 3" xfId="20790"/>
    <cellStyle name="40% - Accent5 3 3 2_Sheet3" xfId="20791"/>
    <cellStyle name="40% - Accent5 3 3 3" xfId="20792"/>
    <cellStyle name="40% - Accent5 3 3 4" xfId="20793"/>
    <cellStyle name="40% - Accent5 3 3_Sheet3" xfId="20794"/>
    <cellStyle name="40% - Accent5 3 4" xfId="20795"/>
    <cellStyle name="40% - Accent5 3 4 2" xfId="20796"/>
    <cellStyle name="40% - Accent5 3 4_Sheet3" xfId="20797"/>
    <cellStyle name="40% - Accent5 3 5" xfId="20798"/>
    <cellStyle name="40% - Accent5 3 6" xfId="20799"/>
    <cellStyle name="40% - Accent5 3 7" xfId="20800"/>
    <cellStyle name="40% - Accent5 3 8" xfId="20801"/>
    <cellStyle name="40% - Accent5 3 9" xfId="20802"/>
    <cellStyle name="40% - Accent5 3_Sheet3" xfId="20803"/>
    <cellStyle name="40% - Accent5 30" xfId="20804"/>
    <cellStyle name="40% - Accent5 31" xfId="20805"/>
    <cellStyle name="40% - Accent5 32" xfId="20806"/>
    <cellStyle name="40% - Accent5 33" xfId="20807"/>
    <cellStyle name="40% - Accent5 34" xfId="20808"/>
    <cellStyle name="40% - Accent5 4" xfId="20809"/>
    <cellStyle name="40% - Accent5 4 2" xfId="20810"/>
    <cellStyle name="40% - Accent5 4 2 2" xfId="20811"/>
    <cellStyle name="40% - Accent5 4 2 2 2" xfId="20812"/>
    <cellStyle name="40% - Accent5 4 2 2_Sheet3" xfId="20813"/>
    <cellStyle name="40% - Accent5 4 2 3" xfId="20814"/>
    <cellStyle name="40% - Accent5 4 2_Sheet3" xfId="20815"/>
    <cellStyle name="40% - Accent5 4 3" xfId="20816"/>
    <cellStyle name="40% - Accent5 4 3 2" xfId="20817"/>
    <cellStyle name="40% - Accent5 4 3_Sheet3" xfId="20818"/>
    <cellStyle name="40% - Accent5 4 4" xfId="20819"/>
    <cellStyle name="40% - Accent5 4 5" xfId="20820"/>
    <cellStyle name="40% - Accent5 4 6" xfId="20821"/>
    <cellStyle name="40% - Accent5 4 7" xfId="20822"/>
    <cellStyle name="40% - Accent5 4 8" xfId="20823"/>
    <cellStyle name="40% - Accent5 4 9" xfId="20824"/>
    <cellStyle name="40% - Accent5 4_Sheet3" xfId="20825"/>
    <cellStyle name="40% - Accent5 5" xfId="20826"/>
    <cellStyle name="40% - Accent5 5 10" xfId="20827"/>
    <cellStyle name="40% - Accent5 5 2" xfId="20828"/>
    <cellStyle name="40% - Accent5 5 2 2" xfId="20829"/>
    <cellStyle name="40% - Accent5 5 2_Sheet3" xfId="20830"/>
    <cellStyle name="40% - Accent5 5 3" xfId="20831"/>
    <cellStyle name="40% - Accent5 5 3 2" xfId="20832"/>
    <cellStyle name="40% - Accent5 5 3_Sheet3" xfId="20833"/>
    <cellStyle name="40% - Accent5 5 4" xfId="20834"/>
    <cellStyle name="40% - Accent5 5 4 2" xfId="20835"/>
    <cellStyle name="40% - Accent5 5 4_Sheet3" xfId="20836"/>
    <cellStyle name="40% - Accent5 5 5" xfId="20837"/>
    <cellStyle name="40% - Accent5 5 6" xfId="20838"/>
    <cellStyle name="40% - Accent5 5 7" xfId="20839"/>
    <cellStyle name="40% - Accent5 5 8" xfId="20840"/>
    <cellStyle name="40% - Accent5 5 9" xfId="20841"/>
    <cellStyle name="40% - Accent5 5_Sheet3" xfId="20842"/>
    <cellStyle name="40% - Accent5 6" xfId="20843"/>
    <cellStyle name="40% - Accent5 6 10" xfId="20844"/>
    <cellStyle name="40% - Accent5 6 2" xfId="20845"/>
    <cellStyle name="40% - Accent5 6 2 2" xfId="20846"/>
    <cellStyle name="40% - Accent5 6 2 3" xfId="20847"/>
    <cellStyle name="40% - Accent5 6 2_Sheet3" xfId="20848"/>
    <cellStyle name="40% - Accent5 6 3" xfId="20849"/>
    <cellStyle name="40% - Accent5 6 3 2" xfId="20850"/>
    <cellStyle name="40% - Accent5 6 3_Sheet3" xfId="20851"/>
    <cellStyle name="40% - Accent5 6 4" xfId="20852"/>
    <cellStyle name="40% - Accent5 6 5" xfId="20853"/>
    <cellStyle name="40% - Accent5 6 6" xfId="20854"/>
    <cellStyle name="40% - Accent5 6 7" xfId="20855"/>
    <cellStyle name="40% - Accent5 6 8" xfId="20856"/>
    <cellStyle name="40% - Accent5 6 9" xfId="20857"/>
    <cellStyle name="40% - Accent5 6_Sheet3" xfId="20858"/>
    <cellStyle name="40% - Accent5 7" xfId="20859"/>
    <cellStyle name="40% - Accent5 7 2" xfId="20860"/>
    <cellStyle name="40% - Accent5 7 3" xfId="20861"/>
    <cellStyle name="40% - Accent5 7_Sheet3" xfId="20862"/>
    <cellStyle name="40% - Accent5 8" xfId="20863"/>
    <cellStyle name="40% - Accent5 8 2" xfId="20864"/>
    <cellStyle name="40% - Accent5 8 3" xfId="20865"/>
    <cellStyle name="40% - Accent5 8_Sheet3" xfId="20866"/>
    <cellStyle name="40% - Accent5 9" xfId="20867"/>
    <cellStyle name="40% - Accent5 9 2" xfId="20868"/>
    <cellStyle name="40% - Accent5 9 3" xfId="20869"/>
    <cellStyle name="40% - Accent5 9_Sheet3" xfId="20870"/>
    <cellStyle name="40% - Accent6 10" xfId="20871"/>
    <cellStyle name="40% - Accent6 10 2" xfId="20872"/>
    <cellStyle name="40% - Accent6 10 2 2" xfId="20873"/>
    <cellStyle name="40% - Accent6 10 3" xfId="20874"/>
    <cellStyle name="40% - Accent6 10 4" xfId="20875"/>
    <cellStyle name="40% - Accent6 10 5" xfId="20876"/>
    <cellStyle name="40% - Accent6 10 6" xfId="20877"/>
    <cellStyle name="40% - Accent6 10_Sheet3" xfId="20878"/>
    <cellStyle name="40% - Accent6 11" xfId="20879"/>
    <cellStyle name="40% - Accent6 11 2" xfId="20880"/>
    <cellStyle name="40% - Accent6 11_Sheet3" xfId="20881"/>
    <cellStyle name="40% - Accent6 12" xfId="20882"/>
    <cellStyle name="40% - Accent6 12 2" xfId="20883"/>
    <cellStyle name="40% - Accent6 13" xfId="20884"/>
    <cellStyle name="40% - Accent6 13 2" xfId="20885"/>
    <cellStyle name="40% - Accent6 14" xfId="20886"/>
    <cellStyle name="40% - Accent6 15" xfId="20887"/>
    <cellStyle name="40% - Accent6 16" xfId="20888"/>
    <cellStyle name="40% - Accent6 17" xfId="20889"/>
    <cellStyle name="40% - Accent6 18" xfId="20890"/>
    <cellStyle name="40% - Accent6 19" xfId="20891"/>
    <cellStyle name="40% - Accent6 2" xfId="20892"/>
    <cellStyle name="40% - Accent6 2 10" xfId="20893"/>
    <cellStyle name="40% - Accent6 2 2" xfId="20894"/>
    <cellStyle name="40% - Accent6 2 2 2" xfId="20895"/>
    <cellStyle name="40% - Accent6 2 2 2 2" xfId="20896"/>
    <cellStyle name="40% - Accent6 2 2 2 2 2" xfId="20897"/>
    <cellStyle name="40% - Accent6 2 2 2 2_Sheet3" xfId="20898"/>
    <cellStyle name="40% - Accent6 2 2 2 3" xfId="20899"/>
    <cellStyle name="40% - Accent6 2 2 2_Sheet3" xfId="20900"/>
    <cellStyle name="40% - Accent6 2 2 3" xfId="20901"/>
    <cellStyle name="40% - Accent6 2 2 3 2" xfId="20902"/>
    <cellStyle name="40% - Accent6 2 2 3_Sheet3" xfId="20903"/>
    <cellStyle name="40% - Accent6 2 2 4" xfId="20904"/>
    <cellStyle name="40% - Accent6 2 2_Sheet3" xfId="20905"/>
    <cellStyle name="40% - Accent6 2 3" xfId="20906"/>
    <cellStyle name="40% - Accent6 2 3 2" xfId="20907"/>
    <cellStyle name="40% - Accent6 2 3 2 2" xfId="20908"/>
    <cellStyle name="40% - Accent6 2 3 2 2 2" xfId="20909"/>
    <cellStyle name="40% - Accent6 2 3 2 2_Sheet3" xfId="20910"/>
    <cellStyle name="40% - Accent6 2 3 2 3" xfId="20911"/>
    <cellStyle name="40% - Accent6 2 3 2_Sheet3" xfId="20912"/>
    <cellStyle name="40% - Accent6 2 3 3" xfId="20913"/>
    <cellStyle name="40% - Accent6 2 3 3 2" xfId="20914"/>
    <cellStyle name="40% - Accent6 2 3 3_Sheet3" xfId="20915"/>
    <cellStyle name="40% - Accent6 2 3 4" xfId="20916"/>
    <cellStyle name="40% - Accent6 2 3_Sheet3" xfId="20917"/>
    <cellStyle name="40% - Accent6 2 4" xfId="20918"/>
    <cellStyle name="40% - Accent6 2 4 2" xfId="20919"/>
    <cellStyle name="40% - Accent6 2 4 2 2" xfId="20920"/>
    <cellStyle name="40% - Accent6 2 4 2_Sheet3" xfId="20921"/>
    <cellStyle name="40% - Accent6 2 4 3" xfId="20922"/>
    <cellStyle name="40% - Accent6 2 4 3 2" xfId="20923"/>
    <cellStyle name="40% - Accent6 2 4 3_Sheet3" xfId="20924"/>
    <cellStyle name="40% - Accent6 2 4 4" xfId="20925"/>
    <cellStyle name="40% - Accent6 2 4_Sheet3" xfId="20926"/>
    <cellStyle name="40% - Accent6 2 5" xfId="20927"/>
    <cellStyle name="40% - Accent6 2 5 2" xfId="20928"/>
    <cellStyle name="40% - Accent6 2 5_Sheet3" xfId="20929"/>
    <cellStyle name="40% - Accent6 2 6" xfId="20930"/>
    <cellStyle name="40% - Accent6 2 7" xfId="20931"/>
    <cellStyle name="40% - Accent6 2 8" xfId="20932"/>
    <cellStyle name="40% - Accent6 2 9" xfId="20933"/>
    <cellStyle name="40% - Accent6 2_12PCORC Wind Vestas and Royalties" xfId="20934"/>
    <cellStyle name="40% - Accent6 20" xfId="20935"/>
    <cellStyle name="40% - Accent6 21" xfId="20936"/>
    <cellStyle name="40% - Accent6 22" xfId="20937"/>
    <cellStyle name="40% - Accent6 23" xfId="20938"/>
    <cellStyle name="40% - Accent6 24" xfId="20939"/>
    <cellStyle name="40% - Accent6 25" xfId="20940"/>
    <cellStyle name="40% - Accent6 26" xfId="20941"/>
    <cellStyle name="40% - Accent6 27" xfId="20942"/>
    <cellStyle name="40% - Accent6 28" xfId="20943"/>
    <cellStyle name="40% - Accent6 29" xfId="20944"/>
    <cellStyle name="40% - Accent6 3" xfId="20945"/>
    <cellStyle name="40% - Accent6 3 10" xfId="20946"/>
    <cellStyle name="40% - Accent6 3 2" xfId="20947"/>
    <cellStyle name="40% - Accent6 3 2 2" xfId="20948"/>
    <cellStyle name="40% - Accent6 3 2 2 2" xfId="20949"/>
    <cellStyle name="40% - Accent6 3 2 2_Sheet3" xfId="20950"/>
    <cellStyle name="40% - Accent6 3 2 3" xfId="20951"/>
    <cellStyle name="40% - Accent6 3 2 3 2" xfId="20952"/>
    <cellStyle name="40% - Accent6 3 2 3_Sheet3" xfId="20953"/>
    <cellStyle name="40% - Accent6 3 2 4" xfId="20954"/>
    <cellStyle name="40% - Accent6 3 2 4 2" xfId="20955"/>
    <cellStyle name="40% - Accent6 3 2 4_Sheet3" xfId="20956"/>
    <cellStyle name="40% - Accent6 3 2 5" xfId="20957"/>
    <cellStyle name="40% - Accent6 3 2_Sheet3" xfId="20958"/>
    <cellStyle name="40% - Accent6 3 3" xfId="20959"/>
    <cellStyle name="40% - Accent6 3 3 2" xfId="20960"/>
    <cellStyle name="40% - Accent6 3 3 2 2" xfId="20961"/>
    <cellStyle name="40% - Accent6 3 3 2 3" xfId="20962"/>
    <cellStyle name="40% - Accent6 3 3 2_Sheet3" xfId="20963"/>
    <cellStyle name="40% - Accent6 3 3 3" xfId="20964"/>
    <cellStyle name="40% - Accent6 3 3 4" xfId="20965"/>
    <cellStyle name="40% - Accent6 3 3_Sheet3" xfId="20966"/>
    <cellStyle name="40% - Accent6 3 4" xfId="20967"/>
    <cellStyle name="40% - Accent6 3 4 2" xfId="20968"/>
    <cellStyle name="40% - Accent6 3 4_Sheet3" xfId="20969"/>
    <cellStyle name="40% - Accent6 3 5" xfId="20970"/>
    <cellStyle name="40% - Accent6 3 6" xfId="20971"/>
    <cellStyle name="40% - Accent6 3 7" xfId="20972"/>
    <cellStyle name="40% - Accent6 3 8" xfId="20973"/>
    <cellStyle name="40% - Accent6 3 9" xfId="20974"/>
    <cellStyle name="40% - Accent6 3_Sheet3" xfId="20975"/>
    <cellStyle name="40% - Accent6 30" xfId="20976"/>
    <cellStyle name="40% - Accent6 31" xfId="20977"/>
    <cellStyle name="40% - Accent6 32" xfId="20978"/>
    <cellStyle name="40% - Accent6 33" xfId="20979"/>
    <cellStyle name="40% - Accent6 34" xfId="20980"/>
    <cellStyle name="40% - Accent6 4" xfId="20981"/>
    <cellStyle name="40% - Accent6 4 2" xfId="20982"/>
    <cellStyle name="40% - Accent6 4 2 2" xfId="20983"/>
    <cellStyle name="40% - Accent6 4 2 2 2" xfId="20984"/>
    <cellStyle name="40% - Accent6 4 2 2_Sheet3" xfId="20985"/>
    <cellStyle name="40% - Accent6 4 2 3" xfId="20986"/>
    <cellStyle name="40% - Accent6 4 2_Sheet3" xfId="20987"/>
    <cellStyle name="40% - Accent6 4 3" xfId="20988"/>
    <cellStyle name="40% - Accent6 4 3 2" xfId="20989"/>
    <cellStyle name="40% - Accent6 4 3_Sheet3" xfId="20990"/>
    <cellStyle name="40% - Accent6 4 4" xfId="20991"/>
    <cellStyle name="40% - Accent6 4 5" xfId="20992"/>
    <cellStyle name="40% - Accent6 4 6" xfId="20993"/>
    <cellStyle name="40% - Accent6 4 7" xfId="20994"/>
    <cellStyle name="40% - Accent6 4 8" xfId="20995"/>
    <cellStyle name="40% - Accent6 4 9" xfId="20996"/>
    <cellStyle name="40% - Accent6 4_Sheet3" xfId="20997"/>
    <cellStyle name="40% - Accent6 5" xfId="20998"/>
    <cellStyle name="40% - Accent6 5 10" xfId="20999"/>
    <cellStyle name="40% - Accent6 5 2" xfId="21000"/>
    <cellStyle name="40% - Accent6 5 2 2" xfId="21001"/>
    <cellStyle name="40% - Accent6 5 2_Sheet3" xfId="21002"/>
    <cellStyle name="40% - Accent6 5 3" xfId="21003"/>
    <cellStyle name="40% - Accent6 5 3 2" xfId="21004"/>
    <cellStyle name="40% - Accent6 5 3_Sheet3" xfId="21005"/>
    <cellStyle name="40% - Accent6 5 4" xfId="21006"/>
    <cellStyle name="40% - Accent6 5 4 2" xfId="21007"/>
    <cellStyle name="40% - Accent6 5 4_Sheet3" xfId="21008"/>
    <cellStyle name="40% - Accent6 5 5" xfId="21009"/>
    <cellStyle name="40% - Accent6 5 6" xfId="21010"/>
    <cellStyle name="40% - Accent6 5 7" xfId="21011"/>
    <cellStyle name="40% - Accent6 5 8" xfId="21012"/>
    <cellStyle name="40% - Accent6 5 9" xfId="21013"/>
    <cellStyle name="40% - Accent6 5_Sheet3" xfId="21014"/>
    <cellStyle name="40% - Accent6 6" xfId="21015"/>
    <cellStyle name="40% - Accent6 6 10" xfId="21016"/>
    <cellStyle name="40% - Accent6 6 2" xfId="21017"/>
    <cellStyle name="40% - Accent6 6 2 2" xfId="21018"/>
    <cellStyle name="40% - Accent6 6 2 3" xfId="21019"/>
    <cellStyle name="40% - Accent6 6 2_Sheet3" xfId="21020"/>
    <cellStyle name="40% - Accent6 6 3" xfId="21021"/>
    <cellStyle name="40% - Accent6 6 3 2" xfId="21022"/>
    <cellStyle name="40% - Accent6 6 3_Sheet3" xfId="21023"/>
    <cellStyle name="40% - Accent6 6 4" xfId="21024"/>
    <cellStyle name="40% - Accent6 6 5" xfId="21025"/>
    <cellStyle name="40% - Accent6 6 6" xfId="21026"/>
    <cellStyle name="40% - Accent6 6 7" xfId="21027"/>
    <cellStyle name="40% - Accent6 6 8" xfId="21028"/>
    <cellStyle name="40% - Accent6 6 9" xfId="21029"/>
    <cellStyle name="40% - Accent6 6_Sheet3" xfId="21030"/>
    <cellStyle name="40% - Accent6 7" xfId="21031"/>
    <cellStyle name="40% - Accent6 7 2" xfId="21032"/>
    <cellStyle name="40% - Accent6 7 3" xfId="21033"/>
    <cellStyle name="40% - Accent6 7_Sheet3" xfId="21034"/>
    <cellStyle name="40% - Accent6 8" xfId="21035"/>
    <cellStyle name="40% - Accent6 8 2" xfId="21036"/>
    <cellStyle name="40% - Accent6 8 3" xfId="21037"/>
    <cellStyle name="40% - Accent6 8_Sheet3" xfId="21038"/>
    <cellStyle name="40% - Accent6 9" xfId="21039"/>
    <cellStyle name="40% - Accent6 9 2" xfId="21040"/>
    <cellStyle name="40% - Accent6 9 3" xfId="21041"/>
    <cellStyle name="40% - Accent6 9_Sheet3" xfId="21042"/>
    <cellStyle name="60% - Accent1 10" xfId="21043"/>
    <cellStyle name="60% - Accent1 10 2" xfId="21044"/>
    <cellStyle name="60% - Accent1 10 3" xfId="21045"/>
    <cellStyle name="60% - Accent1 10 4" xfId="21046"/>
    <cellStyle name="60% - Accent1 11" xfId="21047"/>
    <cellStyle name="60% - Accent1 12" xfId="21048"/>
    <cellStyle name="60% - Accent1 13" xfId="21049"/>
    <cellStyle name="60% - Accent1 2" xfId="21050"/>
    <cellStyle name="60% - Accent1 2 10" xfId="21051"/>
    <cellStyle name="60% - Accent1 2 2" xfId="21052"/>
    <cellStyle name="60% - Accent1 2 2 2" xfId="21053"/>
    <cellStyle name="60% - Accent1 2 2 2 2" xfId="21054"/>
    <cellStyle name="60% - Accent1 2 2 2_Sheet3" xfId="21055"/>
    <cellStyle name="60% - Accent1 2 2 3" xfId="21056"/>
    <cellStyle name="60% - Accent1 2 2_Sheet3" xfId="21057"/>
    <cellStyle name="60% - Accent1 2 3" xfId="21058"/>
    <cellStyle name="60% - Accent1 2 3 2" xfId="21059"/>
    <cellStyle name="60% - Accent1 2 3 2 2" xfId="21060"/>
    <cellStyle name="60% - Accent1 2 3 2_Sheet3" xfId="21061"/>
    <cellStyle name="60% - Accent1 2 3 3" xfId="21062"/>
    <cellStyle name="60% - Accent1 2 3 3 2" xfId="21063"/>
    <cellStyle name="60% - Accent1 2 3 3_Sheet3" xfId="21064"/>
    <cellStyle name="60% - Accent1 2 3 4" xfId="21065"/>
    <cellStyle name="60% - Accent1 2 3_Sheet3" xfId="21066"/>
    <cellStyle name="60% - Accent1 2 4" xfId="21067"/>
    <cellStyle name="60% - Accent1 2 4 2" xfId="21068"/>
    <cellStyle name="60% - Accent1 2 4_Sheet3" xfId="21069"/>
    <cellStyle name="60% - Accent1 2 5" xfId="21070"/>
    <cellStyle name="60% - Accent1 2 6" xfId="21071"/>
    <cellStyle name="60% - Accent1 2 7" xfId="21072"/>
    <cellStyle name="60% - Accent1 2 8" xfId="21073"/>
    <cellStyle name="60% - Accent1 2 9" xfId="21074"/>
    <cellStyle name="60% - Accent1 2_Sheet3" xfId="21075"/>
    <cellStyle name="60% - Accent1 3" xfId="21076"/>
    <cellStyle name="60% - Accent1 3 2" xfId="21077"/>
    <cellStyle name="60% - Accent1 3 2 2" xfId="21078"/>
    <cellStyle name="60% - Accent1 3 2_Sheet3" xfId="21079"/>
    <cellStyle name="60% - Accent1 3 3" xfId="21080"/>
    <cellStyle name="60% - Accent1 3 4" xfId="21081"/>
    <cellStyle name="60% - Accent1 3 5" xfId="21082"/>
    <cellStyle name="60% - Accent1 3 6" xfId="21083"/>
    <cellStyle name="60% - Accent1 3 7" xfId="21084"/>
    <cellStyle name="60% - Accent1 3 8" xfId="21085"/>
    <cellStyle name="60% - Accent1 3_Sheet3" xfId="21086"/>
    <cellStyle name="60% - Accent1 4" xfId="21087"/>
    <cellStyle name="60% - Accent1 4 2" xfId="21088"/>
    <cellStyle name="60% - Accent1 4 2 2" xfId="21089"/>
    <cellStyle name="60% - Accent1 4 2_Sheet3" xfId="21090"/>
    <cellStyle name="60% - Accent1 4 3" xfId="21091"/>
    <cellStyle name="60% - Accent1 4 4" xfId="21092"/>
    <cellStyle name="60% - Accent1 4 5" xfId="21093"/>
    <cellStyle name="60% - Accent1 4 6" xfId="21094"/>
    <cellStyle name="60% - Accent1 4 7" xfId="21095"/>
    <cellStyle name="60% - Accent1 4 8" xfId="21096"/>
    <cellStyle name="60% - Accent1 4_Sheet3" xfId="21097"/>
    <cellStyle name="60% - Accent1 5" xfId="21098"/>
    <cellStyle name="60% - Accent1 5 2" xfId="21099"/>
    <cellStyle name="60% - Accent1 5 2 2" xfId="21100"/>
    <cellStyle name="60% - Accent1 5 2_Sheet3" xfId="21101"/>
    <cellStyle name="60% - Accent1 5 3" xfId="21102"/>
    <cellStyle name="60% - Accent1 5 4" xfId="21103"/>
    <cellStyle name="60% - Accent1 5 5" xfId="21104"/>
    <cellStyle name="60% - Accent1 5 6" xfId="21105"/>
    <cellStyle name="60% - Accent1 5 7" xfId="21106"/>
    <cellStyle name="60% - Accent1 5 8" xfId="21107"/>
    <cellStyle name="60% - Accent1 5_Sheet3" xfId="21108"/>
    <cellStyle name="60% - Accent1 6" xfId="21109"/>
    <cellStyle name="60% - Accent1 6 2" xfId="21110"/>
    <cellStyle name="60% - Accent1 6 3" xfId="21111"/>
    <cellStyle name="60% - Accent1 6_Sheet3" xfId="21112"/>
    <cellStyle name="60% - Accent1 7" xfId="21113"/>
    <cellStyle name="60% - Accent1 7 2" xfId="21114"/>
    <cellStyle name="60% - Accent1 8" xfId="21115"/>
    <cellStyle name="60% - Accent1 8 2" xfId="21116"/>
    <cellStyle name="60% - Accent1 9" xfId="21117"/>
    <cellStyle name="60% - Accent2 10" xfId="21118"/>
    <cellStyle name="60% - Accent2 10 2" xfId="21119"/>
    <cellStyle name="60% - Accent2 10 3" xfId="21120"/>
    <cellStyle name="60% - Accent2 10 4" xfId="21121"/>
    <cellStyle name="60% - Accent2 11" xfId="21122"/>
    <cellStyle name="60% - Accent2 12" xfId="21123"/>
    <cellStyle name="60% - Accent2 13" xfId="21124"/>
    <cellStyle name="60% - Accent2 2" xfId="21125"/>
    <cellStyle name="60% - Accent2 2 10" xfId="21126"/>
    <cellStyle name="60% - Accent2 2 2" xfId="21127"/>
    <cellStyle name="60% - Accent2 2 2 2" xfId="21128"/>
    <cellStyle name="60% - Accent2 2 2 2 2" xfId="21129"/>
    <cellStyle name="60% - Accent2 2 2 2_Sheet3" xfId="21130"/>
    <cellStyle name="60% - Accent2 2 2 3" xfId="21131"/>
    <cellStyle name="60% - Accent2 2 2_Sheet3" xfId="21132"/>
    <cellStyle name="60% - Accent2 2 3" xfId="21133"/>
    <cellStyle name="60% - Accent2 2 3 2" xfId="21134"/>
    <cellStyle name="60% - Accent2 2 3 2 2" xfId="21135"/>
    <cellStyle name="60% - Accent2 2 3 2_Sheet3" xfId="21136"/>
    <cellStyle name="60% - Accent2 2 3 3" xfId="21137"/>
    <cellStyle name="60% - Accent2 2 3 3 2" xfId="21138"/>
    <cellStyle name="60% - Accent2 2 3 3_Sheet3" xfId="21139"/>
    <cellStyle name="60% - Accent2 2 3 4" xfId="21140"/>
    <cellStyle name="60% - Accent2 2 3_Sheet3" xfId="21141"/>
    <cellStyle name="60% - Accent2 2 4" xfId="21142"/>
    <cellStyle name="60% - Accent2 2 4 2" xfId="21143"/>
    <cellStyle name="60% - Accent2 2 4_Sheet3" xfId="21144"/>
    <cellStyle name="60% - Accent2 2 5" xfId="21145"/>
    <cellStyle name="60% - Accent2 2 6" xfId="21146"/>
    <cellStyle name="60% - Accent2 2 7" xfId="21147"/>
    <cellStyle name="60% - Accent2 2 8" xfId="21148"/>
    <cellStyle name="60% - Accent2 2 9" xfId="21149"/>
    <cellStyle name="60% - Accent2 2_Sheet3" xfId="21150"/>
    <cellStyle name="60% - Accent2 3" xfId="21151"/>
    <cellStyle name="60% - Accent2 3 2" xfId="21152"/>
    <cellStyle name="60% - Accent2 3 2 2" xfId="21153"/>
    <cellStyle name="60% - Accent2 3 2_Sheet3" xfId="21154"/>
    <cellStyle name="60% - Accent2 3 3" xfId="21155"/>
    <cellStyle name="60% - Accent2 3 4" xfId="21156"/>
    <cellStyle name="60% - Accent2 3 5" xfId="21157"/>
    <cellStyle name="60% - Accent2 3 6" xfId="21158"/>
    <cellStyle name="60% - Accent2 3 7" xfId="21159"/>
    <cellStyle name="60% - Accent2 3 8" xfId="21160"/>
    <cellStyle name="60% - Accent2 3_Sheet3" xfId="21161"/>
    <cellStyle name="60% - Accent2 4" xfId="21162"/>
    <cellStyle name="60% - Accent2 4 2" xfId="21163"/>
    <cellStyle name="60% - Accent2 4 2 2" xfId="21164"/>
    <cellStyle name="60% - Accent2 4 2_Sheet3" xfId="21165"/>
    <cellStyle name="60% - Accent2 4 3" xfId="21166"/>
    <cellStyle name="60% - Accent2 4 4" xfId="21167"/>
    <cellStyle name="60% - Accent2 4 5" xfId="21168"/>
    <cellStyle name="60% - Accent2 4 6" xfId="21169"/>
    <cellStyle name="60% - Accent2 4 7" xfId="21170"/>
    <cellStyle name="60% - Accent2 4 8" xfId="21171"/>
    <cellStyle name="60% - Accent2 4_Sheet3" xfId="21172"/>
    <cellStyle name="60% - Accent2 5" xfId="21173"/>
    <cellStyle name="60% - Accent2 5 2" xfId="21174"/>
    <cellStyle name="60% - Accent2 5 2 2" xfId="21175"/>
    <cellStyle name="60% - Accent2 5 2_Sheet3" xfId="21176"/>
    <cellStyle name="60% - Accent2 5 3" xfId="21177"/>
    <cellStyle name="60% - Accent2 5 4" xfId="21178"/>
    <cellStyle name="60% - Accent2 5 5" xfId="21179"/>
    <cellStyle name="60% - Accent2 5 6" xfId="21180"/>
    <cellStyle name="60% - Accent2 5 7" xfId="21181"/>
    <cellStyle name="60% - Accent2 5 8" xfId="21182"/>
    <cellStyle name="60% - Accent2 5_Sheet3" xfId="21183"/>
    <cellStyle name="60% - Accent2 6" xfId="21184"/>
    <cellStyle name="60% - Accent2 6 2" xfId="21185"/>
    <cellStyle name="60% - Accent2 6 3" xfId="21186"/>
    <cellStyle name="60% - Accent2 6_Sheet3" xfId="21187"/>
    <cellStyle name="60% - Accent2 7" xfId="21188"/>
    <cellStyle name="60% - Accent2 7 2" xfId="21189"/>
    <cellStyle name="60% - Accent2 8" xfId="21190"/>
    <cellStyle name="60% - Accent2 8 2" xfId="21191"/>
    <cellStyle name="60% - Accent2 9" xfId="21192"/>
    <cellStyle name="60% - Accent3 10" xfId="21193"/>
    <cellStyle name="60% - Accent3 10 2" xfId="21194"/>
    <cellStyle name="60% - Accent3 10 3" xfId="21195"/>
    <cellStyle name="60% - Accent3 10 4" xfId="21196"/>
    <cellStyle name="60% - Accent3 11" xfId="21197"/>
    <cellStyle name="60% - Accent3 12" xfId="21198"/>
    <cellStyle name="60% - Accent3 13" xfId="21199"/>
    <cellStyle name="60% - Accent3 2" xfId="21200"/>
    <cellStyle name="60% - Accent3 2 10" xfId="21201"/>
    <cellStyle name="60% - Accent3 2 2" xfId="21202"/>
    <cellStyle name="60% - Accent3 2 2 2" xfId="21203"/>
    <cellStyle name="60% - Accent3 2 2 2 2" xfId="21204"/>
    <cellStyle name="60% - Accent3 2 2 2_Sheet3" xfId="21205"/>
    <cellStyle name="60% - Accent3 2 2 3" xfId="21206"/>
    <cellStyle name="60% - Accent3 2 2_Sheet3" xfId="21207"/>
    <cellStyle name="60% - Accent3 2 3" xfId="21208"/>
    <cellStyle name="60% - Accent3 2 3 2" xfId="21209"/>
    <cellStyle name="60% - Accent3 2 3 2 2" xfId="21210"/>
    <cellStyle name="60% - Accent3 2 3 2_Sheet3" xfId="21211"/>
    <cellStyle name="60% - Accent3 2 3 3" xfId="21212"/>
    <cellStyle name="60% - Accent3 2 3 3 2" xfId="21213"/>
    <cellStyle name="60% - Accent3 2 3 3_Sheet3" xfId="21214"/>
    <cellStyle name="60% - Accent3 2 3 4" xfId="21215"/>
    <cellStyle name="60% - Accent3 2 3_Sheet3" xfId="21216"/>
    <cellStyle name="60% - Accent3 2 4" xfId="21217"/>
    <cellStyle name="60% - Accent3 2 4 2" xfId="21218"/>
    <cellStyle name="60% - Accent3 2 4_Sheet3" xfId="21219"/>
    <cellStyle name="60% - Accent3 2 5" xfId="21220"/>
    <cellStyle name="60% - Accent3 2 6" xfId="21221"/>
    <cellStyle name="60% - Accent3 2 7" xfId="21222"/>
    <cellStyle name="60% - Accent3 2 8" xfId="21223"/>
    <cellStyle name="60% - Accent3 2 9" xfId="21224"/>
    <cellStyle name="60% - Accent3 2_Sheet3" xfId="21225"/>
    <cellStyle name="60% - Accent3 3" xfId="21226"/>
    <cellStyle name="60% - Accent3 3 2" xfId="21227"/>
    <cellStyle name="60% - Accent3 3 2 2" xfId="21228"/>
    <cellStyle name="60% - Accent3 3 2_Sheet3" xfId="21229"/>
    <cellStyle name="60% - Accent3 3 3" xfId="21230"/>
    <cellStyle name="60% - Accent3 3 4" xfId="21231"/>
    <cellStyle name="60% - Accent3 3 5" xfId="21232"/>
    <cellStyle name="60% - Accent3 3 6" xfId="21233"/>
    <cellStyle name="60% - Accent3 3 7" xfId="21234"/>
    <cellStyle name="60% - Accent3 3 8" xfId="21235"/>
    <cellStyle name="60% - Accent3 3_Sheet3" xfId="21236"/>
    <cellStyle name="60% - Accent3 4" xfId="21237"/>
    <cellStyle name="60% - Accent3 4 2" xfId="21238"/>
    <cellStyle name="60% - Accent3 4 2 2" xfId="21239"/>
    <cellStyle name="60% - Accent3 4 2_Sheet3" xfId="21240"/>
    <cellStyle name="60% - Accent3 4 3" xfId="21241"/>
    <cellStyle name="60% - Accent3 4 4" xfId="21242"/>
    <cellStyle name="60% - Accent3 4 5" xfId="21243"/>
    <cellStyle name="60% - Accent3 4 6" xfId="21244"/>
    <cellStyle name="60% - Accent3 4 7" xfId="21245"/>
    <cellStyle name="60% - Accent3 4 8" xfId="21246"/>
    <cellStyle name="60% - Accent3 4_Sheet3" xfId="21247"/>
    <cellStyle name="60% - Accent3 5" xfId="21248"/>
    <cellStyle name="60% - Accent3 5 2" xfId="21249"/>
    <cellStyle name="60% - Accent3 5 2 2" xfId="21250"/>
    <cellStyle name="60% - Accent3 5 2_Sheet3" xfId="21251"/>
    <cellStyle name="60% - Accent3 5 3" xfId="21252"/>
    <cellStyle name="60% - Accent3 5 4" xfId="21253"/>
    <cellStyle name="60% - Accent3 5 5" xfId="21254"/>
    <cellStyle name="60% - Accent3 5 6" xfId="21255"/>
    <cellStyle name="60% - Accent3 5 7" xfId="21256"/>
    <cellStyle name="60% - Accent3 5 8" xfId="21257"/>
    <cellStyle name="60% - Accent3 5_Sheet3" xfId="21258"/>
    <cellStyle name="60% - Accent3 6" xfId="21259"/>
    <cellStyle name="60% - Accent3 6 2" xfId="21260"/>
    <cellStyle name="60% - Accent3 6 3" xfId="21261"/>
    <cellStyle name="60% - Accent3 6_Sheet3" xfId="21262"/>
    <cellStyle name="60% - Accent3 7" xfId="21263"/>
    <cellStyle name="60% - Accent3 7 2" xfId="21264"/>
    <cellStyle name="60% - Accent3 8" xfId="21265"/>
    <cellStyle name="60% - Accent3 8 2" xfId="21266"/>
    <cellStyle name="60% - Accent3 9" xfId="21267"/>
    <cellStyle name="60% - Accent4 10" xfId="21268"/>
    <cellStyle name="60% - Accent4 10 2" xfId="21269"/>
    <cellStyle name="60% - Accent4 10 3" xfId="21270"/>
    <cellStyle name="60% - Accent4 10 4" xfId="21271"/>
    <cellStyle name="60% - Accent4 11" xfId="21272"/>
    <cellStyle name="60% - Accent4 12" xfId="21273"/>
    <cellStyle name="60% - Accent4 13" xfId="21274"/>
    <cellStyle name="60% - Accent4 2" xfId="21275"/>
    <cellStyle name="60% - Accent4 2 10" xfId="21276"/>
    <cellStyle name="60% - Accent4 2 2" xfId="21277"/>
    <cellStyle name="60% - Accent4 2 2 2" xfId="21278"/>
    <cellStyle name="60% - Accent4 2 2 2 2" xfId="21279"/>
    <cellStyle name="60% - Accent4 2 2 2_Sheet3" xfId="21280"/>
    <cellStyle name="60% - Accent4 2 2 3" xfId="21281"/>
    <cellStyle name="60% - Accent4 2 2_Sheet3" xfId="21282"/>
    <cellStyle name="60% - Accent4 2 3" xfId="21283"/>
    <cellStyle name="60% - Accent4 2 3 2" xfId="21284"/>
    <cellStyle name="60% - Accent4 2 3 2 2" xfId="21285"/>
    <cellStyle name="60% - Accent4 2 3 2_Sheet3" xfId="21286"/>
    <cellStyle name="60% - Accent4 2 3 3" xfId="21287"/>
    <cellStyle name="60% - Accent4 2 3 3 2" xfId="21288"/>
    <cellStyle name="60% - Accent4 2 3 3_Sheet3" xfId="21289"/>
    <cellStyle name="60% - Accent4 2 3 4" xfId="21290"/>
    <cellStyle name="60% - Accent4 2 3_Sheet3" xfId="21291"/>
    <cellStyle name="60% - Accent4 2 4" xfId="21292"/>
    <cellStyle name="60% - Accent4 2 4 2" xfId="21293"/>
    <cellStyle name="60% - Accent4 2 4_Sheet3" xfId="21294"/>
    <cellStyle name="60% - Accent4 2 5" xfId="21295"/>
    <cellStyle name="60% - Accent4 2 6" xfId="21296"/>
    <cellStyle name="60% - Accent4 2 7" xfId="21297"/>
    <cellStyle name="60% - Accent4 2 8" xfId="21298"/>
    <cellStyle name="60% - Accent4 2 9" xfId="21299"/>
    <cellStyle name="60% - Accent4 2_Sheet3" xfId="21300"/>
    <cellStyle name="60% - Accent4 3" xfId="21301"/>
    <cellStyle name="60% - Accent4 3 2" xfId="21302"/>
    <cellStyle name="60% - Accent4 3 2 2" xfId="21303"/>
    <cellStyle name="60% - Accent4 3 2_Sheet3" xfId="21304"/>
    <cellStyle name="60% - Accent4 3 3" xfId="21305"/>
    <cellStyle name="60% - Accent4 3 4" xfId="21306"/>
    <cellStyle name="60% - Accent4 3 5" xfId="21307"/>
    <cellStyle name="60% - Accent4 3 6" xfId="21308"/>
    <cellStyle name="60% - Accent4 3 7" xfId="21309"/>
    <cellStyle name="60% - Accent4 3 8" xfId="21310"/>
    <cellStyle name="60% - Accent4 3_Sheet3" xfId="21311"/>
    <cellStyle name="60% - Accent4 4" xfId="21312"/>
    <cellStyle name="60% - Accent4 4 2" xfId="21313"/>
    <cellStyle name="60% - Accent4 4 2 2" xfId="21314"/>
    <cellStyle name="60% - Accent4 4 2_Sheet3" xfId="21315"/>
    <cellStyle name="60% - Accent4 4 3" xfId="21316"/>
    <cellStyle name="60% - Accent4 4 4" xfId="21317"/>
    <cellStyle name="60% - Accent4 4 5" xfId="21318"/>
    <cellStyle name="60% - Accent4 4 6" xfId="21319"/>
    <cellStyle name="60% - Accent4 4 7" xfId="21320"/>
    <cellStyle name="60% - Accent4 4 8" xfId="21321"/>
    <cellStyle name="60% - Accent4 4_Sheet3" xfId="21322"/>
    <cellStyle name="60% - Accent4 5" xfId="21323"/>
    <cellStyle name="60% - Accent4 5 2" xfId="21324"/>
    <cellStyle name="60% - Accent4 5 2 2" xfId="21325"/>
    <cellStyle name="60% - Accent4 5 2_Sheet3" xfId="21326"/>
    <cellStyle name="60% - Accent4 5 3" xfId="21327"/>
    <cellStyle name="60% - Accent4 5 4" xfId="21328"/>
    <cellStyle name="60% - Accent4 5 5" xfId="21329"/>
    <cellStyle name="60% - Accent4 5 6" xfId="21330"/>
    <cellStyle name="60% - Accent4 5 7" xfId="21331"/>
    <cellStyle name="60% - Accent4 5 8" xfId="21332"/>
    <cellStyle name="60% - Accent4 5_Sheet3" xfId="21333"/>
    <cellStyle name="60% - Accent4 6" xfId="21334"/>
    <cellStyle name="60% - Accent4 6 2" xfId="21335"/>
    <cellStyle name="60% - Accent4 6 3" xfId="21336"/>
    <cellStyle name="60% - Accent4 6_Sheet3" xfId="21337"/>
    <cellStyle name="60% - Accent4 7" xfId="21338"/>
    <cellStyle name="60% - Accent4 7 2" xfId="21339"/>
    <cellStyle name="60% - Accent4 8" xfId="21340"/>
    <cellStyle name="60% - Accent4 8 2" xfId="21341"/>
    <cellStyle name="60% - Accent4 9" xfId="21342"/>
    <cellStyle name="60% - Accent5 10" xfId="21343"/>
    <cellStyle name="60% - Accent5 10 2" xfId="21344"/>
    <cellStyle name="60% - Accent5 10 3" xfId="21345"/>
    <cellStyle name="60% - Accent5 10 4" xfId="21346"/>
    <cellStyle name="60% - Accent5 11" xfId="21347"/>
    <cellStyle name="60% - Accent5 12" xfId="21348"/>
    <cellStyle name="60% - Accent5 13" xfId="21349"/>
    <cellStyle name="60% - Accent5 2" xfId="21350"/>
    <cellStyle name="60% - Accent5 2 10" xfId="21351"/>
    <cellStyle name="60% - Accent5 2 2" xfId="21352"/>
    <cellStyle name="60% - Accent5 2 2 2" xfId="21353"/>
    <cellStyle name="60% - Accent5 2 2 2 2" xfId="21354"/>
    <cellStyle name="60% - Accent5 2 2 2_Sheet3" xfId="21355"/>
    <cellStyle name="60% - Accent5 2 2 3" xfId="21356"/>
    <cellStyle name="60% - Accent5 2 2_Sheet3" xfId="21357"/>
    <cellStyle name="60% - Accent5 2 3" xfId="21358"/>
    <cellStyle name="60% - Accent5 2 3 2" xfId="21359"/>
    <cellStyle name="60% - Accent5 2 3 2 2" xfId="21360"/>
    <cellStyle name="60% - Accent5 2 3 2_Sheet3" xfId="21361"/>
    <cellStyle name="60% - Accent5 2 3 3" xfId="21362"/>
    <cellStyle name="60% - Accent5 2 3 3 2" xfId="21363"/>
    <cellStyle name="60% - Accent5 2 3 3_Sheet3" xfId="21364"/>
    <cellStyle name="60% - Accent5 2 3 4" xfId="21365"/>
    <cellStyle name="60% - Accent5 2 3_Sheet3" xfId="21366"/>
    <cellStyle name="60% - Accent5 2 4" xfId="21367"/>
    <cellStyle name="60% - Accent5 2 4 2" xfId="21368"/>
    <cellStyle name="60% - Accent5 2 4_Sheet3" xfId="21369"/>
    <cellStyle name="60% - Accent5 2 5" xfId="21370"/>
    <cellStyle name="60% - Accent5 2 6" xfId="21371"/>
    <cellStyle name="60% - Accent5 2 7" xfId="21372"/>
    <cellStyle name="60% - Accent5 2 8" xfId="21373"/>
    <cellStyle name="60% - Accent5 2 9" xfId="21374"/>
    <cellStyle name="60% - Accent5 2_Sheet3" xfId="21375"/>
    <cellStyle name="60% - Accent5 3" xfId="21376"/>
    <cellStyle name="60% - Accent5 3 2" xfId="21377"/>
    <cellStyle name="60% - Accent5 3 2 2" xfId="21378"/>
    <cellStyle name="60% - Accent5 3 2_Sheet3" xfId="21379"/>
    <cellStyle name="60% - Accent5 3 3" xfId="21380"/>
    <cellStyle name="60% - Accent5 3 4" xfId="21381"/>
    <cellStyle name="60% - Accent5 3 5" xfId="21382"/>
    <cellStyle name="60% - Accent5 3 6" xfId="21383"/>
    <cellStyle name="60% - Accent5 3 7" xfId="21384"/>
    <cellStyle name="60% - Accent5 3 8" xfId="21385"/>
    <cellStyle name="60% - Accent5 3_Sheet3" xfId="21386"/>
    <cellStyle name="60% - Accent5 4" xfId="21387"/>
    <cellStyle name="60% - Accent5 4 2" xfId="21388"/>
    <cellStyle name="60% - Accent5 4 2 2" xfId="21389"/>
    <cellStyle name="60% - Accent5 4 2_Sheet3" xfId="21390"/>
    <cellStyle name="60% - Accent5 4 3" xfId="21391"/>
    <cellStyle name="60% - Accent5 4 4" xfId="21392"/>
    <cellStyle name="60% - Accent5 4 5" xfId="21393"/>
    <cellStyle name="60% - Accent5 4 6" xfId="21394"/>
    <cellStyle name="60% - Accent5 4 7" xfId="21395"/>
    <cellStyle name="60% - Accent5 4 8" xfId="21396"/>
    <cellStyle name="60% - Accent5 4_Sheet3" xfId="21397"/>
    <cellStyle name="60% - Accent5 5" xfId="21398"/>
    <cellStyle name="60% - Accent5 5 2" xfId="21399"/>
    <cellStyle name="60% - Accent5 5 2 2" xfId="21400"/>
    <cellStyle name="60% - Accent5 5 2_Sheet3" xfId="21401"/>
    <cellStyle name="60% - Accent5 5 3" xfId="21402"/>
    <cellStyle name="60% - Accent5 5 4" xfId="21403"/>
    <cellStyle name="60% - Accent5 5 5" xfId="21404"/>
    <cellStyle name="60% - Accent5 5 6" xfId="21405"/>
    <cellStyle name="60% - Accent5 5 7" xfId="21406"/>
    <cellStyle name="60% - Accent5 5 8" xfId="21407"/>
    <cellStyle name="60% - Accent5 5_Sheet3" xfId="21408"/>
    <cellStyle name="60% - Accent5 6" xfId="21409"/>
    <cellStyle name="60% - Accent5 6 2" xfId="21410"/>
    <cellStyle name="60% - Accent5 6 3" xfId="21411"/>
    <cellStyle name="60% - Accent5 6_Sheet3" xfId="21412"/>
    <cellStyle name="60% - Accent5 7" xfId="21413"/>
    <cellStyle name="60% - Accent5 7 2" xfId="21414"/>
    <cellStyle name="60% - Accent5 8" xfId="21415"/>
    <cellStyle name="60% - Accent5 8 2" xfId="21416"/>
    <cellStyle name="60% - Accent5 9" xfId="21417"/>
    <cellStyle name="60% - Accent6 10" xfId="21418"/>
    <cellStyle name="60% - Accent6 10 2" xfId="21419"/>
    <cellStyle name="60% - Accent6 10 3" xfId="21420"/>
    <cellStyle name="60% - Accent6 10 4" xfId="21421"/>
    <cellStyle name="60% - Accent6 11" xfId="21422"/>
    <cellStyle name="60% - Accent6 12" xfId="21423"/>
    <cellStyle name="60% - Accent6 13" xfId="21424"/>
    <cellStyle name="60% - Accent6 2" xfId="21425"/>
    <cellStyle name="60% - Accent6 2 10" xfId="21426"/>
    <cellStyle name="60% - Accent6 2 2" xfId="21427"/>
    <cellStyle name="60% - Accent6 2 2 2" xfId="21428"/>
    <cellStyle name="60% - Accent6 2 2 2 2" xfId="21429"/>
    <cellStyle name="60% - Accent6 2 2 2_Sheet3" xfId="21430"/>
    <cellStyle name="60% - Accent6 2 2 3" xfId="21431"/>
    <cellStyle name="60% - Accent6 2 2_Sheet3" xfId="21432"/>
    <cellStyle name="60% - Accent6 2 3" xfId="21433"/>
    <cellStyle name="60% - Accent6 2 3 2" xfId="21434"/>
    <cellStyle name="60% - Accent6 2 3 2 2" xfId="21435"/>
    <cellStyle name="60% - Accent6 2 3 2_Sheet3" xfId="21436"/>
    <cellStyle name="60% - Accent6 2 3 3" xfId="21437"/>
    <cellStyle name="60% - Accent6 2 3 3 2" xfId="21438"/>
    <cellStyle name="60% - Accent6 2 3 3_Sheet3" xfId="21439"/>
    <cellStyle name="60% - Accent6 2 3 4" xfId="21440"/>
    <cellStyle name="60% - Accent6 2 3_Sheet3" xfId="21441"/>
    <cellStyle name="60% - Accent6 2 4" xfId="21442"/>
    <cellStyle name="60% - Accent6 2 4 2" xfId="21443"/>
    <cellStyle name="60% - Accent6 2 4_Sheet3" xfId="21444"/>
    <cellStyle name="60% - Accent6 2 5" xfId="21445"/>
    <cellStyle name="60% - Accent6 2 6" xfId="21446"/>
    <cellStyle name="60% - Accent6 2 7" xfId="21447"/>
    <cellStyle name="60% - Accent6 2 8" xfId="21448"/>
    <cellStyle name="60% - Accent6 2 9" xfId="21449"/>
    <cellStyle name="60% - Accent6 2_Sheet3" xfId="21450"/>
    <cellStyle name="60% - Accent6 3" xfId="21451"/>
    <cellStyle name="60% - Accent6 3 2" xfId="21452"/>
    <cellStyle name="60% - Accent6 3 2 2" xfId="21453"/>
    <cellStyle name="60% - Accent6 3 2_Sheet3" xfId="21454"/>
    <cellStyle name="60% - Accent6 3 3" xfId="21455"/>
    <cellStyle name="60% - Accent6 3 4" xfId="21456"/>
    <cellStyle name="60% - Accent6 3 5" xfId="21457"/>
    <cellStyle name="60% - Accent6 3 6" xfId="21458"/>
    <cellStyle name="60% - Accent6 3 7" xfId="21459"/>
    <cellStyle name="60% - Accent6 3 8" xfId="21460"/>
    <cellStyle name="60% - Accent6 3_Sheet3" xfId="21461"/>
    <cellStyle name="60% - Accent6 4" xfId="21462"/>
    <cellStyle name="60% - Accent6 4 2" xfId="21463"/>
    <cellStyle name="60% - Accent6 4 2 2" xfId="21464"/>
    <cellStyle name="60% - Accent6 4 2_Sheet3" xfId="21465"/>
    <cellStyle name="60% - Accent6 4 3" xfId="21466"/>
    <cellStyle name="60% - Accent6 4 4" xfId="21467"/>
    <cellStyle name="60% - Accent6 4 5" xfId="21468"/>
    <cellStyle name="60% - Accent6 4 6" xfId="21469"/>
    <cellStyle name="60% - Accent6 4 7" xfId="21470"/>
    <cellStyle name="60% - Accent6 4 8" xfId="21471"/>
    <cellStyle name="60% - Accent6 4_Sheet3" xfId="21472"/>
    <cellStyle name="60% - Accent6 5" xfId="21473"/>
    <cellStyle name="60% - Accent6 5 2" xfId="21474"/>
    <cellStyle name="60% - Accent6 5 2 2" xfId="21475"/>
    <cellStyle name="60% - Accent6 5 2_Sheet3" xfId="21476"/>
    <cellStyle name="60% - Accent6 5 3" xfId="21477"/>
    <cellStyle name="60% - Accent6 5 4" xfId="21478"/>
    <cellStyle name="60% - Accent6 5 5" xfId="21479"/>
    <cellStyle name="60% - Accent6 5 6" xfId="21480"/>
    <cellStyle name="60% - Accent6 5 7" xfId="21481"/>
    <cellStyle name="60% - Accent6 5 8" xfId="21482"/>
    <cellStyle name="60% - Accent6 5_Sheet3" xfId="21483"/>
    <cellStyle name="60% - Accent6 6" xfId="21484"/>
    <cellStyle name="60% - Accent6 6 2" xfId="21485"/>
    <cellStyle name="60% - Accent6 6 3" xfId="21486"/>
    <cellStyle name="60% - Accent6 6_Sheet3" xfId="21487"/>
    <cellStyle name="60% - Accent6 7" xfId="21488"/>
    <cellStyle name="60% - Accent6 7 2" xfId="21489"/>
    <cellStyle name="60% - Accent6 8" xfId="21490"/>
    <cellStyle name="60% - Accent6 8 2" xfId="21491"/>
    <cellStyle name="60% - Accent6 9" xfId="21492"/>
    <cellStyle name="Accent1 - 20%" xfId="21493"/>
    <cellStyle name="Accent1 - 20% 2" xfId="21494"/>
    <cellStyle name="Accent1 - 20% 2 2" xfId="21495"/>
    <cellStyle name="Accent1 - 20% 3" xfId="21496"/>
    <cellStyle name="Accent1 - 20%_Sheet3" xfId="21497"/>
    <cellStyle name="Accent1 - 40%" xfId="21498"/>
    <cellStyle name="Accent1 - 40% 2" xfId="21499"/>
    <cellStyle name="Accent1 - 40% 2 2" xfId="21500"/>
    <cellStyle name="Accent1 - 40% 3" xfId="21501"/>
    <cellStyle name="Accent1 - 40%_Sheet3" xfId="21502"/>
    <cellStyle name="Accent1 - 60%" xfId="21503"/>
    <cellStyle name="Accent1 - 60% 2" xfId="21504"/>
    <cellStyle name="Accent1 - 60% 3" xfId="21505"/>
    <cellStyle name="Accent1 - 60%_Sheet3" xfId="21506"/>
    <cellStyle name="Accent1 10" xfId="21507"/>
    <cellStyle name="Accent1 10 2" xfId="21508"/>
    <cellStyle name="Accent1 10 3" xfId="21509"/>
    <cellStyle name="Accent1 10 4" xfId="21510"/>
    <cellStyle name="Accent1 10 5" xfId="21511"/>
    <cellStyle name="Accent1 11" xfId="21512"/>
    <cellStyle name="Accent1 11 2" xfId="21513"/>
    <cellStyle name="Accent1 12" xfId="21514"/>
    <cellStyle name="Accent1 12 2" xfId="21515"/>
    <cellStyle name="Accent1 13" xfId="21516"/>
    <cellStyle name="Accent1 13 2" xfId="21517"/>
    <cellStyle name="Accent1 14" xfId="21518"/>
    <cellStyle name="Accent1 15" xfId="21519"/>
    <cellStyle name="Accent1 16" xfId="21520"/>
    <cellStyle name="Accent1 17" xfId="21521"/>
    <cellStyle name="Accent1 18" xfId="21522"/>
    <cellStyle name="Accent1 19" xfId="21523"/>
    <cellStyle name="Accent1 2" xfId="21524"/>
    <cellStyle name="Accent1 2 10" xfId="21525"/>
    <cellStyle name="Accent1 2 2" xfId="21526"/>
    <cellStyle name="Accent1 2 2 2" xfId="21527"/>
    <cellStyle name="Accent1 2 2 2 2" xfId="21528"/>
    <cellStyle name="Accent1 2 2 2_Sheet3" xfId="21529"/>
    <cellStyle name="Accent1 2 2 3" xfId="21530"/>
    <cellStyle name="Accent1 2 2_Sheet3" xfId="21531"/>
    <cellStyle name="Accent1 2 3" xfId="21532"/>
    <cellStyle name="Accent1 2 3 2" xfId="21533"/>
    <cellStyle name="Accent1 2 3 2 2" xfId="21534"/>
    <cellStyle name="Accent1 2 3 2_Sheet3" xfId="21535"/>
    <cellStyle name="Accent1 2 3 3" xfId="21536"/>
    <cellStyle name="Accent1 2 3 3 2" xfId="21537"/>
    <cellStyle name="Accent1 2 3 3_Sheet3" xfId="21538"/>
    <cellStyle name="Accent1 2 3 4" xfId="21539"/>
    <cellStyle name="Accent1 2 3_Sheet3" xfId="21540"/>
    <cellStyle name="Accent1 2 4" xfId="21541"/>
    <cellStyle name="Accent1 2 4 2" xfId="21542"/>
    <cellStyle name="Accent1 2 4_Sheet3" xfId="21543"/>
    <cellStyle name="Accent1 2 5" xfId="21544"/>
    <cellStyle name="Accent1 2 6" xfId="21545"/>
    <cellStyle name="Accent1 2 7" xfId="21546"/>
    <cellStyle name="Accent1 2 8" xfId="21547"/>
    <cellStyle name="Accent1 2 9" xfId="21548"/>
    <cellStyle name="Accent1 2_Sheet3" xfId="21549"/>
    <cellStyle name="Accent1 20" xfId="21550"/>
    <cellStyle name="Accent1 21" xfId="21551"/>
    <cellStyle name="Accent1 22" xfId="21552"/>
    <cellStyle name="Accent1 23" xfId="21553"/>
    <cellStyle name="Accent1 24" xfId="21554"/>
    <cellStyle name="Accent1 25" xfId="21555"/>
    <cellStyle name="Accent1 26" xfId="21556"/>
    <cellStyle name="Accent1 27" xfId="21557"/>
    <cellStyle name="Accent1 28" xfId="21558"/>
    <cellStyle name="Accent1 29" xfId="21559"/>
    <cellStyle name="Accent1 3" xfId="21560"/>
    <cellStyle name="Accent1 3 2" xfId="21561"/>
    <cellStyle name="Accent1 3 2 2" xfId="21562"/>
    <cellStyle name="Accent1 3 2_Sheet3" xfId="21563"/>
    <cellStyle name="Accent1 3 3" xfId="21564"/>
    <cellStyle name="Accent1 3 4" xfId="21565"/>
    <cellStyle name="Accent1 3 5" xfId="21566"/>
    <cellStyle name="Accent1 3 6" xfId="21567"/>
    <cellStyle name="Accent1 3 7" xfId="21568"/>
    <cellStyle name="Accent1 3 8" xfId="21569"/>
    <cellStyle name="Accent1 3_Sheet3" xfId="21570"/>
    <cellStyle name="Accent1 30" xfId="21571"/>
    <cellStyle name="Accent1 31" xfId="21572"/>
    <cellStyle name="Accent1 32" xfId="21573"/>
    <cellStyle name="Accent1 33" xfId="21574"/>
    <cellStyle name="Accent1 34" xfId="21575"/>
    <cellStyle name="Accent1 4" xfId="21576"/>
    <cellStyle name="Accent1 4 2" xfId="21577"/>
    <cellStyle name="Accent1 4 2 2" xfId="21578"/>
    <cellStyle name="Accent1 4 2_Sheet3" xfId="21579"/>
    <cellStyle name="Accent1 4 3" xfId="21580"/>
    <cellStyle name="Accent1 4 4" xfId="21581"/>
    <cellStyle name="Accent1 4 5" xfId="21582"/>
    <cellStyle name="Accent1 4 6" xfId="21583"/>
    <cellStyle name="Accent1 4 7" xfId="21584"/>
    <cellStyle name="Accent1 4 8" xfId="21585"/>
    <cellStyle name="Accent1 4_Sheet3" xfId="21586"/>
    <cellStyle name="Accent1 5" xfId="21587"/>
    <cellStyle name="Accent1 5 2" xfId="21588"/>
    <cellStyle name="Accent1 5 2 2" xfId="21589"/>
    <cellStyle name="Accent1 5 2_Sheet3" xfId="21590"/>
    <cellStyle name="Accent1 5 3" xfId="21591"/>
    <cellStyle name="Accent1 5 4" xfId="21592"/>
    <cellStyle name="Accent1 5 5" xfId="21593"/>
    <cellStyle name="Accent1 5 6" xfId="21594"/>
    <cellStyle name="Accent1 5 7" xfId="21595"/>
    <cellStyle name="Accent1 5 8" xfId="21596"/>
    <cellStyle name="Accent1 5_Sheet3" xfId="21597"/>
    <cellStyle name="Accent1 6" xfId="21598"/>
    <cellStyle name="Accent1 6 2" xfId="21599"/>
    <cellStyle name="Accent1 6 3" xfId="21600"/>
    <cellStyle name="Accent1 6_Sheet3" xfId="21601"/>
    <cellStyle name="Accent1 7" xfId="21602"/>
    <cellStyle name="Accent1 7 2" xfId="21603"/>
    <cellStyle name="Accent1 8" xfId="21604"/>
    <cellStyle name="Accent1 8 2" xfId="21605"/>
    <cellStyle name="Accent1 9" xfId="21606"/>
    <cellStyle name="Accent1 9 2" xfId="21607"/>
    <cellStyle name="Accent2 - 20%" xfId="21608"/>
    <cellStyle name="Accent2 - 20% 2" xfId="21609"/>
    <cellStyle name="Accent2 - 20% 2 2" xfId="21610"/>
    <cellStyle name="Accent2 - 20% 3" xfId="21611"/>
    <cellStyle name="Accent2 - 20%_Sheet3" xfId="21612"/>
    <cellStyle name="Accent2 - 40%" xfId="21613"/>
    <cellStyle name="Accent2 - 40% 2" xfId="21614"/>
    <cellStyle name="Accent2 - 40% 2 2" xfId="21615"/>
    <cellStyle name="Accent2 - 40% 3" xfId="21616"/>
    <cellStyle name="Accent2 - 40%_Sheet3" xfId="21617"/>
    <cellStyle name="Accent2 - 60%" xfId="21618"/>
    <cellStyle name="Accent2 - 60% 2" xfId="21619"/>
    <cellStyle name="Accent2 - 60% 3" xfId="21620"/>
    <cellStyle name="Accent2 - 60%_Sheet3" xfId="21621"/>
    <cellStyle name="Accent2 10" xfId="21622"/>
    <cellStyle name="Accent2 10 2" xfId="21623"/>
    <cellStyle name="Accent2 10 3" xfId="21624"/>
    <cellStyle name="Accent2 10 4" xfId="21625"/>
    <cellStyle name="Accent2 10 5" xfId="21626"/>
    <cellStyle name="Accent2 11" xfId="21627"/>
    <cellStyle name="Accent2 11 2" xfId="21628"/>
    <cellStyle name="Accent2 12" xfId="21629"/>
    <cellStyle name="Accent2 12 2" xfId="21630"/>
    <cellStyle name="Accent2 13" xfId="21631"/>
    <cellStyle name="Accent2 13 2" xfId="21632"/>
    <cellStyle name="Accent2 14" xfId="21633"/>
    <cellStyle name="Accent2 15" xfId="21634"/>
    <cellStyle name="Accent2 16" xfId="21635"/>
    <cellStyle name="Accent2 17" xfId="21636"/>
    <cellStyle name="Accent2 18" xfId="21637"/>
    <cellStyle name="Accent2 19" xfId="21638"/>
    <cellStyle name="Accent2 2" xfId="21639"/>
    <cellStyle name="Accent2 2 10" xfId="21640"/>
    <cellStyle name="Accent2 2 2" xfId="21641"/>
    <cellStyle name="Accent2 2 2 2" xfId="21642"/>
    <cellStyle name="Accent2 2 2 2 2" xfId="21643"/>
    <cellStyle name="Accent2 2 2 2_Sheet3" xfId="21644"/>
    <cellStyle name="Accent2 2 2 3" xfId="21645"/>
    <cellStyle name="Accent2 2 2_Sheet3" xfId="21646"/>
    <cellStyle name="Accent2 2 3" xfId="21647"/>
    <cellStyle name="Accent2 2 3 2" xfId="21648"/>
    <cellStyle name="Accent2 2 3 2 2" xfId="21649"/>
    <cellStyle name="Accent2 2 3 2_Sheet3" xfId="21650"/>
    <cellStyle name="Accent2 2 3 3" xfId="21651"/>
    <cellStyle name="Accent2 2 3 3 2" xfId="21652"/>
    <cellStyle name="Accent2 2 3 3_Sheet3" xfId="21653"/>
    <cellStyle name="Accent2 2 3 4" xfId="21654"/>
    <cellStyle name="Accent2 2 3_Sheet3" xfId="21655"/>
    <cellStyle name="Accent2 2 4" xfId="21656"/>
    <cellStyle name="Accent2 2 4 2" xfId="21657"/>
    <cellStyle name="Accent2 2 4_Sheet3" xfId="21658"/>
    <cellStyle name="Accent2 2 5" xfId="21659"/>
    <cellStyle name="Accent2 2 6" xfId="21660"/>
    <cellStyle name="Accent2 2 7" xfId="21661"/>
    <cellStyle name="Accent2 2 8" xfId="21662"/>
    <cellStyle name="Accent2 2 9" xfId="21663"/>
    <cellStyle name="Accent2 2_Sheet3" xfId="21664"/>
    <cellStyle name="Accent2 20" xfId="21665"/>
    <cellStyle name="Accent2 21" xfId="21666"/>
    <cellStyle name="Accent2 22" xfId="21667"/>
    <cellStyle name="Accent2 23" xfId="21668"/>
    <cellStyle name="Accent2 24" xfId="21669"/>
    <cellStyle name="Accent2 25" xfId="21670"/>
    <cellStyle name="Accent2 26" xfId="21671"/>
    <cellStyle name="Accent2 27" xfId="21672"/>
    <cellStyle name="Accent2 28" xfId="21673"/>
    <cellStyle name="Accent2 29" xfId="21674"/>
    <cellStyle name="Accent2 3" xfId="21675"/>
    <cellStyle name="Accent2 3 2" xfId="21676"/>
    <cellStyle name="Accent2 3 2 2" xfId="21677"/>
    <cellStyle name="Accent2 3 2_Sheet3" xfId="21678"/>
    <cellStyle name="Accent2 3 3" xfId="21679"/>
    <cellStyle name="Accent2 3 4" xfId="21680"/>
    <cellStyle name="Accent2 3 5" xfId="21681"/>
    <cellStyle name="Accent2 3 6" xfId="21682"/>
    <cellStyle name="Accent2 3 7" xfId="21683"/>
    <cellStyle name="Accent2 3 8" xfId="21684"/>
    <cellStyle name="Accent2 3_Sheet3" xfId="21685"/>
    <cellStyle name="Accent2 30" xfId="21686"/>
    <cellStyle name="Accent2 31" xfId="21687"/>
    <cellStyle name="Accent2 32" xfId="21688"/>
    <cellStyle name="Accent2 33" xfId="21689"/>
    <cellStyle name="Accent2 34" xfId="21690"/>
    <cellStyle name="Accent2 4" xfId="21691"/>
    <cellStyle name="Accent2 4 2" xfId="21692"/>
    <cellStyle name="Accent2 4 2 2" xfId="21693"/>
    <cellStyle name="Accent2 4 2_Sheet3" xfId="21694"/>
    <cellStyle name="Accent2 4 3" xfId="21695"/>
    <cellStyle name="Accent2 4 4" xfId="21696"/>
    <cellStyle name="Accent2 4 5" xfId="21697"/>
    <cellStyle name="Accent2 4 6" xfId="21698"/>
    <cellStyle name="Accent2 4 7" xfId="21699"/>
    <cellStyle name="Accent2 4 8" xfId="21700"/>
    <cellStyle name="Accent2 4_Sheet3" xfId="21701"/>
    <cellStyle name="Accent2 5" xfId="21702"/>
    <cellStyle name="Accent2 5 2" xfId="21703"/>
    <cellStyle name="Accent2 5 2 2" xfId="21704"/>
    <cellStyle name="Accent2 5 2_Sheet3" xfId="21705"/>
    <cellStyle name="Accent2 5 3" xfId="21706"/>
    <cellStyle name="Accent2 5 4" xfId="21707"/>
    <cellStyle name="Accent2 5 5" xfId="21708"/>
    <cellStyle name="Accent2 5 6" xfId="21709"/>
    <cellStyle name="Accent2 5 7" xfId="21710"/>
    <cellStyle name="Accent2 5 8" xfId="21711"/>
    <cellStyle name="Accent2 5_Sheet3" xfId="21712"/>
    <cellStyle name="Accent2 6" xfId="21713"/>
    <cellStyle name="Accent2 6 2" xfId="21714"/>
    <cellStyle name="Accent2 6 3" xfId="21715"/>
    <cellStyle name="Accent2 6_Sheet3" xfId="21716"/>
    <cellStyle name="Accent2 7" xfId="21717"/>
    <cellStyle name="Accent2 7 2" xfId="21718"/>
    <cellStyle name="Accent2 8" xfId="21719"/>
    <cellStyle name="Accent2 8 2" xfId="21720"/>
    <cellStyle name="Accent2 9" xfId="21721"/>
    <cellStyle name="Accent2 9 2" xfId="21722"/>
    <cellStyle name="Accent3 - 20%" xfId="21723"/>
    <cellStyle name="Accent3 - 20% 2" xfId="21724"/>
    <cellStyle name="Accent3 - 20% 2 2" xfId="21725"/>
    <cellStyle name="Accent3 - 20% 3" xfId="21726"/>
    <cellStyle name="Accent3 - 20%_Sheet3" xfId="21727"/>
    <cellStyle name="Accent3 - 40%" xfId="21728"/>
    <cellStyle name="Accent3 - 40% 2" xfId="21729"/>
    <cellStyle name="Accent3 - 40% 2 2" xfId="21730"/>
    <cellStyle name="Accent3 - 40% 3" xfId="21731"/>
    <cellStyle name="Accent3 - 40%_Sheet3" xfId="21732"/>
    <cellStyle name="Accent3 - 60%" xfId="21733"/>
    <cellStyle name="Accent3 - 60% 2" xfId="21734"/>
    <cellStyle name="Accent3 - 60% 3" xfId="21735"/>
    <cellStyle name="Accent3 - 60%_Sheet3" xfId="21736"/>
    <cellStyle name="Accent3 10" xfId="21737"/>
    <cellStyle name="Accent3 10 2" xfId="21738"/>
    <cellStyle name="Accent3 10 3" xfId="21739"/>
    <cellStyle name="Accent3 10 4" xfId="21740"/>
    <cellStyle name="Accent3 10 5" xfId="21741"/>
    <cellStyle name="Accent3 11" xfId="21742"/>
    <cellStyle name="Accent3 11 2" xfId="21743"/>
    <cellStyle name="Accent3 12" xfId="21744"/>
    <cellStyle name="Accent3 12 2" xfId="21745"/>
    <cellStyle name="Accent3 13" xfId="21746"/>
    <cellStyle name="Accent3 13 2" xfId="21747"/>
    <cellStyle name="Accent3 14" xfId="21748"/>
    <cellStyle name="Accent3 15" xfId="21749"/>
    <cellStyle name="Accent3 16" xfId="21750"/>
    <cellStyle name="Accent3 17" xfId="21751"/>
    <cellStyle name="Accent3 18" xfId="21752"/>
    <cellStyle name="Accent3 19" xfId="21753"/>
    <cellStyle name="Accent3 2" xfId="21754"/>
    <cellStyle name="Accent3 2 10" xfId="21755"/>
    <cellStyle name="Accent3 2 2" xfId="21756"/>
    <cellStyle name="Accent3 2 2 2" xfId="21757"/>
    <cellStyle name="Accent3 2 2 2 2" xfId="21758"/>
    <cellStyle name="Accent3 2 2 2_Sheet3" xfId="21759"/>
    <cellStyle name="Accent3 2 2 3" xfId="21760"/>
    <cellStyle name="Accent3 2 2_Sheet3" xfId="21761"/>
    <cellStyle name="Accent3 2 3" xfId="21762"/>
    <cellStyle name="Accent3 2 3 2" xfId="21763"/>
    <cellStyle name="Accent3 2 3 2 2" xfId="21764"/>
    <cellStyle name="Accent3 2 3 2_Sheet3" xfId="21765"/>
    <cellStyle name="Accent3 2 3 3" xfId="21766"/>
    <cellStyle name="Accent3 2 3 3 2" xfId="21767"/>
    <cellStyle name="Accent3 2 3 3_Sheet3" xfId="21768"/>
    <cellStyle name="Accent3 2 3 4" xfId="21769"/>
    <cellStyle name="Accent3 2 3_Sheet3" xfId="21770"/>
    <cellStyle name="Accent3 2 4" xfId="21771"/>
    <cellStyle name="Accent3 2 4 2" xfId="21772"/>
    <cellStyle name="Accent3 2 4_Sheet3" xfId="21773"/>
    <cellStyle name="Accent3 2 5" xfId="21774"/>
    <cellStyle name="Accent3 2 6" xfId="21775"/>
    <cellStyle name="Accent3 2 7" xfId="21776"/>
    <cellStyle name="Accent3 2 8" xfId="21777"/>
    <cellStyle name="Accent3 2 9" xfId="21778"/>
    <cellStyle name="Accent3 2_Sheet3" xfId="21779"/>
    <cellStyle name="Accent3 20" xfId="21780"/>
    <cellStyle name="Accent3 21" xfId="21781"/>
    <cellStyle name="Accent3 22" xfId="21782"/>
    <cellStyle name="Accent3 23" xfId="21783"/>
    <cellStyle name="Accent3 24" xfId="21784"/>
    <cellStyle name="Accent3 25" xfId="21785"/>
    <cellStyle name="Accent3 26" xfId="21786"/>
    <cellStyle name="Accent3 27" xfId="21787"/>
    <cellStyle name="Accent3 28" xfId="21788"/>
    <cellStyle name="Accent3 29" xfId="21789"/>
    <cellStyle name="Accent3 3" xfId="21790"/>
    <cellStyle name="Accent3 3 2" xfId="21791"/>
    <cellStyle name="Accent3 3 2 2" xfId="21792"/>
    <cellStyle name="Accent3 3 2_Sheet3" xfId="21793"/>
    <cellStyle name="Accent3 3 3" xfId="21794"/>
    <cellStyle name="Accent3 3 4" xfId="21795"/>
    <cellStyle name="Accent3 3 5" xfId="21796"/>
    <cellStyle name="Accent3 3 6" xfId="21797"/>
    <cellStyle name="Accent3 3 7" xfId="21798"/>
    <cellStyle name="Accent3 3 8" xfId="21799"/>
    <cellStyle name="Accent3 3_Sheet3" xfId="21800"/>
    <cellStyle name="Accent3 30" xfId="21801"/>
    <cellStyle name="Accent3 31" xfId="21802"/>
    <cellStyle name="Accent3 32" xfId="21803"/>
    <cellStyle name="Accent3 33" xfId="21804"/>
    <cellStyle name="Accent3 34" xfId="21805"/>
    <cellStyle name="Accent3 4" xfId="21806"/>
    <cellStyle name="Accent3 4 2" xfId="21807"/>
    <cellStyle name="Accent3 4 2 2" xfId="21808"/>
    <cellStyle name="Accent3 4 2_Sheet3" xfId="21809"/>
    <cellStyle name="Accent3 4 3" xfId="21810"/>
    <cellStyle name="Accent3 4 4" xfId="21811"/>
    <cellStyle name="Accent3 4 5" xfId="21812"/>
    <cellStyle name="Accent3 4 6" xfId="21813"/>
    <cellStyle name="Accent3 4 7" xfId="21814"/>
    <cellStyle name="Accent3 4 8" xfId="21815"/>
    <cellStyle name="Accent3 4_Sheet3" xfId="21816"/>
    <cellStyle name="Accent3 5" xfId="21817"/>
    <cellStyle name="Accent3 5 2" xfId="21818"/>
    <cellStyle name="Accent3 5 2 2" xfId="21819"/>
    <cellStyle name="Accent3 5 2_Sheet3" xfId="21820"/>
    <cellStyle name="Accent3 5 3" xfId="21821"/>
    <cellStyle name="Accent3 5 4" xfId="21822"/>
    <cellStyle name="Accent3 5 5" xfId="21823"/>
    <cellStyle name="Accent3 5 6" xfId="21824"/>
    <cellStyle name="Accent3 5 7" xfId="21825"/>
    <cellStyle name="Accent3 5 8" xfId="21826"/>
    <cellStyle name="Accent3 5_Sheet3" xfId="21827"/>
    <cellStyle name="Accent3 6" xfId="21828"/>
    <cellStyle name="Accent3 6 2" xfId="21829"/>
    <cellStyle name="Accent3 6 3" xfId="21830"/>
    <cellStyle name="Accent3 6_Sheet3" xfId="21831"/>
    <cellStyle name="Accent3 7" xfId="21832"/>
    <cellStyle name="Accent3 7 2" xfId="21833"/>
    <cellStyle name="Accent3 8" xfId="21834"/>
    <cellStyle name="Accent3 8 2" xfId="21835"/>
    <cellStyle name="Accent3 9" xfId="21836"/>
    <cellStyle name="Accent3 9 2" xfId="21837"/>
    <cellStyle name="Accent4 - 20%" xfId="21838"/>
    <cellStyle name="Accent4 - 20% 2" xfId="21839"/>
    <cellStyle name="Accent4 - 20% 2 2" xfId="21840"/>
    <cellStyle name="Accent4 - 20% 3" xfId="21841"/>
    <cellStyle name="Accent4 - 20%_Sheet3" xfId="21842"/>
    <cellStyle name="Accent4 - 40%" xfId="21843"/>
    <cellStyle name="Accent4 - 40% 2" xfId="21844"/>
    <cellStyle name="Accent4 - 40% 2 2" xfId="21845"/>
    <cellStyle name="Accent4 - 40% 3" xfId="21846"/>
    <cellStyle name="Accent4 - 40%_Sheet3" xfId="21847"/>
    <cellStyle name="Accent4 - 60%" xfId="21848"/>
    <cellStyle name="Accent4 - 60% 2" xfId="21849"/>
    <cellStyle name="Accent4 - 60% 3" xfId="21850"/>
    <cellStyle name="Accent4 - 60%_Sheet3" xfId="21851"/>
    <cellStyle name="Accent4 10" xfId="21852"/>
    <cellStyle name="Accent4 10 2" xfId="21853"/>
    <cellStyle name="Accent4 10 3" xfId="21854"/>
    <cellStyle name="Accent4 10 4" xfId="21855"/>
    <cellStyle name="Accent4 10 5" xfId="21856"/>
    <cellStyle name="Accent4 11" xfId="21857"/>
    <cellStyle name="Accent4 11 2" xfId="21858"/>
    <cellStyle name="Accent4 12" xfId="21859"/>
    <cellStyle name="Accent4 12 2" xfId="21860"/>
    <cellStyle name="Accent4 13" xfId="21861"/>
    <cellStyle name="Accent4 13 2" xfId="21862"/>
    <cellStyle name="Accent4 14" xfId="21863"/>
    <cellStyle name="Accent4 15" xfId="21864"/>
    <cellStyle name="Accent4 16" xfId="21865"/>
    <cellStyle name="Accent4 17" xfId="21866"/>
    <cellStyle name="Accent4 18" xfId="21867"/>
    <cellStyle name="Accent4 19" xfId="21868"/>
    <cellStyle name="Accent4 2" xfId="21869"/>
    <cellStyle name="Accent4 2 10" xfId="21870"/>
    <cellStyle name="Accent4 2 2" xfId="21871"/>
    <cellStyle name="Accent4 2 2 2" xfId="21872"/>
    <cellStyle name="Accent4 2 2 2 2" xfId="21873"/>
    <cellStyle name="Accent4 2 2 2_Sheet3" xfId="21874"/>
    <cellStyle name="Accent4 2 2 3" xfId="21875"/>
    <cellStyle name="Accent4 2 2_Sheet3" xfId="21876"/>
    <cellStyle name="Accent4 2 3" xfId="21877"/>
    <cellStyle name="Accent4 2 3 2" xfId="21878"/>
    <cellStyle name="Accent4 2 3 2 2" xfId="21879"/>
    <cellStyle name="Accent4 2 3 2_Sheet3" xfId="21880"/>
    <cellStyle name="Accent4 2 3 3" xfId="21881"/>
    <cellStyle name="Accent4 2 3_Sheet3" xfId="21882"/>
    <cellStyle name="Accent4 2 4" xfId="21883"/>
    <cellStyle name="Accent4 2 4 2" xfId="21884"/>
    <cellStyle name="Accent4 2 4_Sheet3" xfId="21885"/>
    <cellStyle name="Accent4 2 5" xfId="21886"/>
    <cellStyle name="Accent4 2 6" xfId="21887"/>
    <cellStyle name="Accent4 2 7" xfId="21888"/>
    <cellStyle name="Accent4 2 8" xfId="21889"/>
    <cellStyle name="Accent4 2 9" xfId="21890"/>
    <cellStyle name="Accent4 2_Sheet3" xfId="21891"/>
    <cellStyle name="Accent4 20" xfId="21892"/>
    <cellStyle name="Accent4 21" xfId="21893"/>
    <cellStyle name="Accent4 22" xfId="21894"/>
    <cellStyle name="Accent4 23" xfId="21895"/>
    <cellStyle name="Accent4 24" xfId="21896"/>
    <cellStyle name="Accent4 25" xfId="21897"/>
    <cellStyle name="Accent4 26" xfId="21898"/>
    <cellStyle name="Accent4 27" xfId="21899"/>
    <cellStyle name="Accent4 28" xfId="21900"/>
    <cellStyle name="Accent4 29" xfId="21901"/>
    <cellStyle name="Accent4 3" xfId="21902"/>
    <cellStyle name="Accent4 3 2" xfId="21903"/>
    <cellStyle name="Accent4 3 2 2" xfId="21904"/>
    <cellStyle name="Accent4 3 2_Sheet3" xfId="21905"/>
    <cellStyle name="Accent4 3 3" xfId="21906"/>
    <cellStyle name="Accent4 3 4" xfId="21907"/>
    <cellStyle name="Accent4 3 5" xfId="21908"/>
    <cellStyle name="Accent4 3 6" xfId="21909"/>
    <cellStyle name="Accent4 3 7" xfId="21910"/>
    <cellStyle name="Accent4 3 8" xfId="21911"/>
    <cellStyle name="Accent4 3_Sheet3" xfId="21912"/>
    <cellStyle name="Accent4 30" xfId="21913"/>
    <cellStyle name="Accent4 31" xfId="21914"/>
    <cellStyle name="Accent4 32" xfId="21915"/>
    <cellStyle name="Accent4 33" xfId="21916"/>
    <cellStyle name="Accent4 34" xfId="21917"/>
    <cellStyle name="Accent4 4" xfId="21918"/>
    <cellStyle name="Accent4 4 2" xfId="21919"/>
    <cellStyle name="Accent4 4 2 2" xfId="21920"/>
    <cellStyle name="Accent4 4 2_Sheet3" xfId="21921"/>
    <cellStyle name="Accent4 4 3" xfId="21922"/>
    <cellStyle name="Accent4 4 4" xfId="21923"/>
    <cellStyle name="Accent4 4 5" xfId="21924"/>
    <cellStyle name="Accent4 4 6" xfId="21925"/>
    <cellStyle name="Accent4 4 7" xfId="21926"/>
    <cellStyle name="Accent4 4 8" xfId="21927"/>
    <cellStyle name="Accent4 4_Sheet3" xfId="21928"/>
    <cellStyle name="Accent4 5" xfId="21929"/>
    <cellStyle name="Accent4 5 2" xfId="21930"/>
    <cellStyle name="Accent4 5 2 2" xfId="21931"/>
    <cellStyle name="Accent4 5 2_Sheet3" xfId="21932"/>
    <cellStyle name="Accent4 5 3" xfId="21933"/>
    <cellStyle name="Accent4 5 4" xfId="21934"/>
    <cellStyle name="Accent4 5 5" xfId="21935"/>
    <cellStyle name="Accent4 5 6" xfId="21936"/>
    <cellStyle name="Accent4 5 7" xfId="21937"/>
    <cellStyle name="Accent4 5 8" xfId="21938"/>
    <cellStyle name="Accent4 5_Sheet3" xfId="21939"/>
    <cellStyle name="Accent4 6" xfId="21940"/>
    <cellStyle name="Accent4 6 2" xfId="21941"/>
    <cellStyle name="Accent4 6 3" xfId="21942"/>
    <cellStyle name="Accent4 6_Sheet3" xfId="21943"/>
    <cellStyle name="Accent4 7" xfId="21944"/>
    <cellStyle name="Accent4 7 2" xfId="21945"/>
    <cellStyle name="Accent4 8" xfId="21946"/>
    <cellStyle name="Accent4 8 2" xfId="21947"/>
    <cellStyle name="Accent4 9" xfId="21948"/>
    <cellStyle name="Accent4 9 2" xfId="21949"/>
    <cellStyle name="Accent5 - 20%" xfId="21950"/>
    <cellStyle name="Accent5 - 20% 2" xfId="21951"/>
    <cellStyle name="Accent5 - 20% 2 2" xfId="21952"/>
    <cellStyle name="Accent5 - 20% 3" xfId="21953"/>
    <cellStyle name="Accent5 - 20%_Sheet3" xfId="21954"/>
    <cellStyle name="Accent5 - 40%" xfId="21955"/>
    <cellStyle name="Accent5 - 40% 2" xfId="21956"/>
    <cellStyle name="Accent5 - 40% 2 2" xfId="21957"/>
    <cellStyle name="Accent5 - 40% 3" xfId="21958"/>
    <cellStyle name="Accent5 - 40%_Sheet3" xfId="21959"/>
    <cellStyle name="Accent5 - 60%" xfId="21960"/>
    <cellStyle name="Accent5 - 60% 2" xfId="21961"/>
    <cellStyle name="Accent5 - 60% 3" xfId="21962"/>
    <cellStyle name="Accent5 - 60%_Sheet3" xfId="21963"/>
    <cellStyle name="Accent5 10" xfId="21964"/>
    <cellStyle name="Accent5 10 2" xfId="21965"/>
    <cellStyle name="Accent5 10 3" xfId="21966"/>
    <cellStyle name="Accent5 10 4" xfId="21967"/>
    <cellStyle name="Accent5 10 5" xfId="21968"/>
    <cellStyle name="Accent5 11" xfId="21969"/>
    <cellStyle name="Accent5 11 2" xfId="21970"/>
    <cellStyle name="Accent5 12" xfId="21971"/>
    <cellStyle name="Accent5 12 2" xfId="21972"/>
    <cellStyle name="Accent5 13" xfId="21973"/>
    <cellStyle name="Accent5 13 2" xfId="21974"/>
    <cellStyle name="Accent5 14" xfId="21975"/>
    <cellStyle name="Accent5 15" xfId="21976"/>
    <cellStyle name="Accent5 16" xfId="21977"/>
    <cellStyle name="Accent5 17" xfId="21978"/>
    <cellStyle name="Accent5 18" xfId="21979"/>
    <cellStyle name="Accent5 19" xfId="21980"/>
    <cellStyle name="Accent5 2" xfId="21981"/>
    <cellStyle name="Accent5 2 10" xfId="21982"/>
    <cellStyle name="Accent5 2 2" xfId="21983"/>
    <cellStyle name="Accent5 2 2 2" xfId="21984"/>
    <cellStyle name="Accent5 2 2 2 2" xfId="21985"/>
    <cellStyle name="Accent5 2 2 2_Sheet3" xfId="21986"/>
    <cellStyle name="Accent5 2 2 3" xfId="21987"/>
    <cellStyle name="Accent5 2 2_Sheet3" xfId="21988"/>
    <cellStyle name="Accent5 2 3" xfId="21989"/>
    <cellStyle name="Accent5 2 3 2" xfId="21990"/>
    <cellStyle name="Accent5 2 3 2 2" xfId="21991"/>
    <cellStyle name="Accent5 2 3 2_Sheet3" xfId="21992"/>
    <cellStyle name="Accent5 2 3 3" xfId="21993"/>
    <cellStyle name="Accent5 2 3_Sheet3" xfId="21994"/>
    <cellStyle name="Accent5 2 4" xfId="21995"/>
    <cellStyle name="Accent5 2 4 2" xfId="21996"/>
    <cellStyle name="Accent5 2 4_Sheet3" xfId="21997"/>
    <cellStyle name="Accent5 2 5" xfId="21998"/>
    <cellStyle name="Accent5 2 6" xfId="21999"/>
    <cellStyle name="Accent5 2 7" xfId="22000"/>
    <cellStyle name="Accent5 2 8" xfId="22001"/>
    <cellStyle name="Accent5 2 9" xfId="22002"/>
    <cellStyle name="Accent5 2_Sheet3" xfId="22003"/>
    <cellStyle name="Accent5 20" xfId="22004"/>
    <cellStyle name="Accent5 21" xfId="22005"/>
    <cellStyle name="Accent5 22" xfId="22006"/>
    <cellStyle name="Accent5 23" xfId="22007"/>
    <cellStyle name="Accent5 24" xfId="22008"/>
    <cellStyle name="Accent5 25" xfId="22009"/>
    <cellStyle name="Accent5 26" xfId="22010"/>
    <cellStyle name="Accent5 27" xfId="22011"/>
    <cellStyle name="Accent5 28" xfId="22012"/>
    <cellStyle name="Accent5 29" xfId="22013"/>
    <cellStyle name="Accent5 3" xfId="22014"/>
    <cellStyle name="Accent5 3 2" xfId="22015"/>
    <cellStyle name="Accent5 3 2 2" xfId="22016"/>
    <cellStyle name="Accent5 3 2_Sheet3" xfId="22017"/>
    <cellStyle name="Accent5 3 3" xfId="22018"/>
    <cellStyle name="Accent5 3 4" xfId="22019"/>
    <cellStyle name="Accent5 3 5" xfId="22020"/>
    <cellStyle name="Accent5 3 6" xfId="22021"/>
    <cellStyle name="Accent5 3 7" xfId="22022"/>
    <cellStyle name="Accent5 3 8" xfId="22023"/>
    <cellStyle name="Accent5 3_Sheet3" xfId="22024"/>
    <cellStyle name="Accent5 30" xfId="22025"/>
    <cellStyle name="Accent5 31" xfId="22026"/>
    <cellStyle name="Accent5 32" xfId="22027"/>
    <cellStyle name="Accent5 33" xfId="22028"/>
    <cellStyle name="Accent5 34" xfId="22029"/>
    <cellStyle name="Accent5 4" xfId="22030"/>
    <cellStyle name="Accent5 4 2" xfId="22031"/>
    <cellStyle name="Accent5 4 2 2" xfId="22032"/>
    <cellStyle name="Accent5 4 2_Sheet3" xfId="22033"/>
    <cellStyle name="Accent5 4 3" xfId="22034"/>
    <cellStyle name="Accent5 4 4" xfId="22035"/>
    <cellStyle name="Accent5 4 5" xfId="22036"/>
    <cellStyle name="Accent5 4 6" xfId="22037"/>
    <cellStyle name="Accent5 4 7" xfId="22038"/>
    <cellStyle name="Accent5 4 8" xfId="22039"/>
    <cellStyle name="Accent5 4_Sheet3" xfId="22040"/>
    <cellStyle name="Accent5 5" xfId="22041"/>
    <cellStyle name="Accent5 5 2" xfId="22042"/>
    <cellStyle name="Accent5 5 3" xfId="22043"/>
    <cellStyle name="Accent5 5_Sheet3" xfId="22044"/>
    <cellStyle name="Accent5 6" xfId="22045"/>
    <cellStyle name="Accent5 6 2" xfId="22046"/>
    <cellStyle name="Accent5 7" xfId="22047"/>
    <cellStyle name="Accent5 7 2" xfId="22048"/>
    <cellStyle name="Accent5 8" xfId="22049"/>
    <cellStyle name="Accent5 8 2" xfId="22050"/>
    <cellStyle name="Accent5 9" xfId="22051"/>
    <cellStyle name="Accent5 9 2" xfId="22052"/>
    <cellStyle name="Accent6 - 20%" xfId="22053"/>
    <cellStyle name="Accent6 - 20% 2" xfId="22054"/>
    <cellStyle name="Accent6 - 20% 2 2" xfId="22055"/>
    <cellStyle name="Accent6 - 20% 3" xfId="22056"/>
    <cellStyle name="Accent6 - 20%_Sheet3" xfId="22057"/>
    <cellStyle name="Accent6 - 40%" xfId="22058"/>
    <cellStyle name="Accent6 - 40% 2" xfId="22059"/>
    <cellStyle name="Accent6 - 40% 2 2" xfId="22060"/>
    <cellStyle name="Accent6 - 40% 3" xfId="22061"/>
    <cellStyle name="Accent6 - 40%_Sheet3" xfId="22062"/>
    <cellStyle name="Accent6 - 60%" xfId="22063"/>
    <cellStyle name="Accent6 - 60% 2" xfId="22064"/>
    <cellStyle name="Accent6 - 60% 3" xfId="22065"/>
    <cellStyle name="Accent6 - 60%_Sheet3" xfId="22066"/>
    <cellStyle name="Accent6 10" xfId="22067"/>
    <cellStyle name="Accent6 10 2" xfId="22068"/>
    <cellStyle name="Accent6 10 3" xfId="22069"/>
    <cellStyle name="Accent6 10 4" xfId="22070"/>
    <cellStyle name="Accent6 10 5" xfId="22071"/>
    <cellStyle name="Accent6 11" xfId="22072"/>
    <cellStyle name="Accent6 11 2" xfId="22073"/>
    <cellStyle name="Accent6 12" xfId="22074"/>
    <cellStyle name="Accent6 12 2" xfId="22075"/>
    <cellStyle name="Accent6 13" xfId="22076"/>
    <cellStyle name="Accent6 13 2" xfId="22077"/>
    <cellStyle name="Accent6 14" xfId="22078"/>
    <cellStyle name="Accent6 15" xfId="22079"/>
    <cellStyle name="Accent6 16" xfId="22080"/>
    <cellStyle name="Accent6 17" xfId="22081"/>
    <cellStyle name="Accent6 18" xfId="22082"/>
    <cellStyle name="Accent6 19" xfId="22083"/>
    <cellStyle name="Accent6 2" xfId="22084"/>
    <cellStyle name="Accent6 2 10" xfId="22085"/>
    <cellStyle name="Accent6 2 2" xfId="22086"/>
    <cellStyle name="Accent6 2 2 2" xfId="22087"/>
    <cellStyle name="Accent6 2 2 2 2" xfId="22088"/>
    <cellStyle name="Accent6 2 2 2_Sheet3" xfId="22089"/>
    <cellStyle name="Accent6 2 2 3" xfId="22090"/>
    <cellStyle name="Accent6 2 2_Sheet3" xfId="22091"/>
    <cellStyle name="Accent6 2 3" xfId="22092"/>
    <cellStyle name="Accent6 2 3 2" xfId="22093"/>
    <cellStyle name="Accent6 2 3 2 2" xfId="22094"/>
    <cellStyle name="Accent6 2 3 2_Sheet3" xfId="22095"/>
    <cellStyle name="Accent6 2 3 3" xfId="22096"/>
    <cellStyle name="Accent6 2 3 3 2" xfId="22097"/>
    <cellStyle name="Accent6 2 3 3_Sheet3" xfId="22098"/>
    <cellStyle name="Accent6 2 3 4" xfId="22099"/>
    <cellStyle name="Accent6 2 3_Sheet3" xfId="22100"/>
    <cellStyle name="Accent6 2 4" xfId="22101"/>
    <cellStyle name="Accent6 2 4 2" xfId="22102"/>
    <cellStyle name="Accent6 2 4_Sheet3" xfId="22103"/>
    <cellStyle name="Accent6 2 5" xfId="22104"/>
    <cellStyle name="Accent6 2 6" xfId="22105"/>
    <cellStyle name="Accent6 2 7" xfId="22106"/>
    <cellStyle name="Accent6 2 8" xfId="22107"/>
    <cellStyle name="Accent6 2 9" xfId="22108"/>
    <cellStyle name="Accent6 2_Sheet3" xfId="22109"/>
    <cellStyle name="Accent6 20" xfId="22110"/>
    <cellStyle name="Accent6 21" xfId="22111"/>
    <cellStyle name="Accent6 22" xfId="22112"/>
    <cellStyle name="Accent6 23" xfId="22113"/>
    <cellStyle name="Accent6 24" xfId="22114"/>
    <cellStyle name="Accent6 25" xfId="22115"/>
    <cellStyle name="Accent6 26" xfId="22116"/>
    <cellStyle name="Accent6 27" xfId="22117"/>
    <cellStyle name="Accent6 28" xfId="22118"/>
    <cellStyle name="Accent6 29" xfId="22119"/>
    <cellStyle name="Accent6 3" xfId="22120"/>
    <cellStyle name="Accent6 3 2" xfId="22121"/>
    <cellStyle name="Accent6 3 2 2" xfId="22122"/>
    <cellStyle name="Accent6 3 2_Sheet3" xfId="22123"/>
    <cellStyle name="Accent6 3 3" xfId="22124"/>
    <cellStyle name="Accent6 3 4" xfId="22125"/>
    <cellStyle name="Accent6 3 5" xfId="22126"/>
    <cellStyle name="Accent6 3 6" xfId="22127"/>
    <cellStyle name="Accent6 3 7" xfId="22128"/>
    <cellStyle name="Accent6 3 8" xfId="22129"/>
    <cellStyle name="Accent6 3_Sheet3" xfId="22130"/>
    <cellStyle name="Accent6 30" xfId="22131"/>
    <cellStyle name="Accent6 31" xfId="22132"/>
    <cellStyle name="Accent6 32" xfId="22133"/>
    <cellStyle name="Accent6 33" xfId="22134"/>
    <cellStyle name="Accent6 34" xfId="22135"/>
    <cellStyle name="Accent6 4" xfId="22136"/>
    <cellStyle name="Accent6 4 2" xfId="22137"/>
    <cellStyle name="Accent6 4 2 2" xfId="22138"/>
    <cellStyle name="Accent6 4 2_Sheet3" xfId="22139"/>
    <cellStyle name="Accent6 4 3" xfId="22140"/>
    <cellStyle name="Accent6 4 4" xfId="22141"/>
    <cellStyle name="Accent6 4 5" xfId="22142"/>
    <cellStyle name="Accent6 4 6" xfId="22143"/>
    <cellStyle name="Accent6 4 7" xfId="22144"/>
    <cellStyle name="Accent6 4 8" xfId="22145"/>
    <cellStyle name="Accent6 4_Sheet3" xfId="22146"/>
    <cellStyle name="Accent6 5" xfId="22147"/>
    <cellStyle name="Accent6 5 2" xfId="22148"/>
    <cellStyle name="Accent6 5 2 2" xfId="22149"/>
    <cellStyle name="Accent6 5 2_Sheet3" xfId="22150"/>
    <cellStyle name="Accent6 5 3" xfId="22151"/>
    <cellStyle name="Accent6 5 4" xfId="22152"/>
    <cellStyle name="Accent6 5 5" xfId="22153"/>
    <cellStyle name="Accent6 5 6" xfId="22154"/>
    <cellStyle name="Accent6 5 7" xfId="22155"/>
    <cellStyle name="Accent6 5 8" xfId="22156"/>
    <cellStyle name="Accent6 5_Sheet3" xfId="22157"/>
    <cellStyle name="Accent6 6" xfId="22158"/>
    <cellStyle name="Accent6 6 2" xfId="22159"/>
    <cellStyle name="Accent6 6 3" xfId="22160"/>
    <cellStyle name="Accent6 6_Sheet3" xfId="22161"/>
    <cellStyle name="Accent6 7" xfId="22162"/>
    <cellStyle name="Accent6 7 2" xfId="22163"/>
    <cellStyle name="Accent6 8" xfId="22164"/>
    <cellStyle name="Accent6 8 2" xfId="22165"/>
    <cellStyle name="Accent6 9" xfId="22166"/>
    <cellStyle name="Accent6 9 2" xfId="22167"/>
    <cellStyle name="Bad 10" xfId="22168"/>
    <cellStyle name="Bad 10 2" xfId="22169"/>
    <cellStyle name="Bad 10 3" xfId="22170"/>
    <cellStyle name="Bad 10 4" xfId="22171"/>
    <cellStyle name="Bad 11" xfId="22172"/>
    <cellStyle name="Bad 12" xfId="22173"/>
    <cellStyle name="Bad 13" xfId="22174"/>
    <cellStyle name="Bad 2" xfId="22175"/>
    <cellStyle name="Bad 2 10" xfId="22176"/>
    <cellStyle name="Bad 2 2" xfId="22177"/>
    <cellStyle name="Bad 2 2 2" xfId="22178"/>
    <cellStyle name="Bad 2 2 2 2" xfId="22179"/>
    <cellStyle name="Bad 2 2 2_Sheet3" xfId="22180"/>
    <cellStyle name="Bad 2 2 3" xfId="22181"/>
    <cellStyle name="Bad 2 2_Sheet3" xfId="22182"/>
    <cellStyle name="Bad 2 3" xfId="22183"/>
    <cellStyle name="Bad 2 3 2" xfId="22184"/>
    <cellStyle name="Bad 2 3 2 2" xfId="22185"/>
    <cellStyle name="Bad 2 3 2_Sheet3" xfId="22186"/>
    <cellStyle name="Bad 2 3 3" xfId="22187"/>
    <cellStyle name="Bad 2 3 3 2" xfId="22188"/>
    <cellStyle name="Bad 2 3 3_Sheet3" xfId="22189"/>
    <cellStyle name="Bad 2 3 4" xfId="22190"/>
    <cellStyle name="Bad 2 3_Sheet3" xfId="22191"/>
    <cellStyle name="Bad 2 4" xfId="22192"/>
    <cellStyle name="Bad 2 4 2" xfId="22193"/>
    <cellStyle name="Bad 2 4_Sheet3" xfId="22194"/>
    <cellStyle name="Bad 2 5" xfId="22195"/>
    <cellStyle name="Bad 2 6" xfId="22196"/>
    <cellStyle name="Bad 2 7" xfId="22197"/>
    <cellStyle name="Bad 2 8" xfId="22198"/>
    <cellStyle name="Bad 2 9" xfId="22199"/>
    <cellStyle name="Bad 2_Sheet3" xfId="22200"/>
    <cellStyle name="Bad 3" xfId="22201"/>
    <cellStyle name="Bad 3 2" xfId="22202"/>
    <cellStyle name="Bad 3 2 2" xfId="22203"/>
    <cellStyle name="Bad 3 2_Sheet3" xfId="22204"/>
    <cellStyle name="Bad 3 3" xfId="22205"/>
    <cellStyle name="Bad 3 4" xfId="22206"/>
    <cellStyle name="Bad 3 5" xfId="22207"/>
    <cellStyle name="Bad 3 6" xfId="22208"/>
    <cellStyle name="Bad 3 7" xfId="22209"/>
    <cellStyle name="Bad 3 8" xfId="22210"/>
    <cellStyle name="Bad 3_Sheet3" xfId="22211"/>
    <cellStyle name="Bad 4" xfId="22212"/>
    <cellStyle name="Bad 4 2" xfId="22213"/>
    <cellStyle name="Bad 4 2 2" xfId="22214"/>
    <cellStyle name="Bad 4 2_Sheet3" xfId="22215"/>
    <cellStyle name="Bad 4 3" xfId="22216"/>
    <cellStyle name="Bad 4 4" xfId="22217"/>
    <cellStyle name="Bad 4 5" xfId="22218"/>
    <cellStyle name="Bad 4 6" xfId="22219"/>
    <cellStyle name="Bad 4 7" xfId="22220"/>
    <cellStyle name="Bad 4 8" xfId="22221"/>
    <cellStyle name="Bad 4_Sheet3" xfId="22222"/>
    <cellStyle name="Bad 5" xfId="22223"/>
    <cellStyle name="Bad 5 2" xfId="22224"/>
    <cellStyle name="Bad 5 2 2" xfId="22225"/>
    <cellStyle name="Bad 5 2_Sheet3" xfId="22226"/>
    <cellStyle name="Bad 5 3" xfId="22227"/>
    <cellStyle name="Bad 5 4" xfId="22228"/>
    <cellStyle name="Bad 5 5" xfId="22229"/>
    <cellStyle name="Bad 5 6" xfId="22230"/>
    <cellStyle name="Bad 5 7" xfId="22231"/>
    <cellStyle name="Bad 5 8" xfId="22232"/>
    <cellStyle name="Bad 5_Sheet3" xfId="22233"/>
    <cellStyle name="Bad 6" xfId="22234"/>
    <cellStyle name="Bad 6 2" xfId="22235"/>
    <cellStyle name="Bad 6 3" xfId="22236"/>
    <cellStyle name="Bad 6_Sheet3" xfId="22237"/>
    <cellStyle name="Bad 7" xfId="22238"/>
    <cellStyle name="Bad 7 2" xfId="22239"/>
    <cellStyle name="Bad 8" xfId="22240"/>
    <cellStyle name="Bad 8 2" xfId="22241"/>
    <cellStyle name="Bad 9" xfId="22242"/>
    <cellStyle name="Band 2" xfId="22243"/>
    <cellStyle name="Band 2 2" xfId="22244"/>
    <cellStyle name="Band 2 2 2" xfId="22245"/>
    <cellStyle name="Band 2 2 3" xfId="22246"/>
    <cellStyle name="Band 2 2 4" xfId="22247"/>
    <cellStyle name="Band 2 2 5" xfId="22248"/>
    <cellStyle name="Band 2 2 6" xfId="22249"/>
    <cellStyle name="Band 2 2 7" xfId="22250"/>
    <cellStyle name="Band 2 2 8" xfId="22251"/>
    <cellStyle name="Band 2 2 9" xfId="22252"/>
    <cellStyle name="Band 2 2_Sheet3" xfId="22253"/>
    <cellStyle name="Band 2_Sheet3" xfId="22254"/>
    <cellStyle name="blank" xfId="22255"/>
    <cellStyle name="bld-li - Style4" xfId="22256"/>
    <cellStyle name="bld-li - Style4 2" xfId="22257"/>
    <cellStyle name="bld-li - Style4 2 2" xfId="22258"/>
    <cellStyle name="bld-li - Style4 2 3" xfId="22259"/>
    <cellStyle name="bld-li - Style4 2_Sheet3" xfId="22260"/>
    <cellStyle name="bld-li - Style4_Sheet3" xfId="22261"/>
    <cellStyle name="BuffetDate162" xfId="22262"/>
    <cellStyle name="BuffetValue2" xfId="22263"/>
    <cellStyle name="C06_Main text" xfId="22264"/>
    <cellStyle name="C07_Main text Bold Green" xfId="22265"/>
    <cellStyle name="C08_2001 Col heads" xfId="22266"/>
    <cellStyle name="C10_2001 Figs Black" xfId="22267"/>
    <cellStyle name="C11_2002 Figs Bold Green" xfId="22268"/>
    <cellStyle name="C13_2001 Figs 1 decimals" xfId="22269"/>
    <cellStyle name="C15_Main text Bold Black" xfId="22270"/>
    <cellStyle name="Calc Currency (0)" xfId="22271"/>
    <cellStyle name="Calc Currency (0) 2" xfId="22272"/>
    <cellStyle name="Calc Currency (0) 2 2" xfId="22273"/>
    <cellStyle name="Calc Currency (0) 2 2 2" xfId="22274"/>
    <cellStyle name="Calc Currency (0) 2 2_Sheet3" xfId="22275"/>
    <cellStyle name="Calc Currency (0) 2 3" xfId="22276"/>
    <cellStyle name="Calc Currency (0) 2 3 2" xfId="22277"/>
    <cellStyle name="Calc Currency (0) 2 3_Sheet3" xfId="22278"/>
    <cellStyle name="Calc Currency (0) 2 4" xfId="22279"/>
    <cellStyle name="Calc Currency (0) 2_Sheet3" xfId="22280"/>
    <cellStyle name="Calc Currency (0) 3" xfId="22281"/>
    <cellStyle name="Calc Currency (0)_Sheet3" xfId="22282"/>
    <cellStyle name="Calculation 10" xfId="22283"/>
    <cellStyle name="Calculation 10 2" xfId="22284"/>
    <cellStyle name="Calculation 10 3" xfId="22285"/>
    <cellStyle name="Calculation 10 4" xfId="22286"/>
    <cellStyle name="Calculation 11" xfId="22287"/>
    <cellStyle name="Calculation 12" xfId="22288"/>
    <cellStyle name="Calculation 13" xfId="22289"/>
    <cellStyle name="Calculation 2" xfId="22290"/>
    <cellStyle name="Calculation 2 2" xfId="22291"/>
    <cellStyle name="Calculation 2 2 2" xfId="22292"/>
    <cellStyle name="Calculation 2 2 2 2" xfId="22293"/>
    <cellStyle name="Calculation 2 2 2 3" xfId="22294"/>
    <cellStyle name="Calculation 2 2 2 4" xfId="22295"/>
    <cellStyle name="Calculation 2 2 2 5" xfId="22296"/>
    <cellStyle name="Calculation 2 2 2_Sheet3" xfId="22297"/>
    <cellStyle name="Calculation 2 2 3" xfId="22298"/>
    <cellStyle name="Calculation 2 2 3 2" xfId="22299"/>
    <cellStyle name="Calculation 2 2 3_Sheet3" xfId="22300"/>
    <cellStyle name="Calculation 2 2 4" xfId="22301"/>
    <cellStyle name="Calculation 2 2 4 2" xfId="22302"/>
    <cellStyle name="Calculation 2 2 4_Sheet3" xfId="22303"/>
    <cellStyle name="Calculation 2 2 5" xfId="22304"/>
    <cellStyle name="Calculation 2 2 6" xfId="22305"/>
    <cellStyle name="Calculation 2 2 7" xfId="22306"/>
    <cellStyle name="Calculation 2 2 8" xfId="22307"/>
    <cellStyle name="Calculation 2 2_Sheet3" xfId="22308"/>
    <cellStyle name="Calculation 2 3" xfId="22309"/>
    <cellStyle name="Calculation 2 3 2" xfId="22310"/>
    <cellStyle name="Calculation 2 3 2 2" xfId="22311"/>
    <cellStyle name="Calculation 2 3 2_Sheet3" xfId="22312"/>
    <cellStyle name="Calculation 2 3 3" xfId="22313"/>
    <cellStyle name="Calculation 2 3_Sheet3" xfId="22314"/>
    <cellStyle name="Calculation 2 4" xfId="22315"/>
    <cellStyle name="Calculation 2 5" xfId="22316"/>
    <cellStyle name="Calculation 2 6" xfId="22317"/>
    <cellStyle name="Calculation 2 7" xfId="22318"/>
    <cellStyle name="Calculation 2 8" xfId="22319"/>
    <cellStyle name="Calculation 2 9" xfId="22320"/>
    <cellStyle name="Calculation 2_Sheet3" xfId="22321"/>
    <cellStyle name="Calculation 3" xfId="22322"/>
    <cellStyle name="Calculation 3 2" xfId="22323"/>
    <cellStyle name="Calculation 3 2 2" xfId="22324"/>
    <cellStyle name="Calculation 3 2 2 2" xfId="22325"/>
    <cellStyle name="Calculation 3 2 2_Sheet3" xfId="22326"/>
    <cellStyle name="Calculation 3 2 3" xfId="22327"/>
    <cellStyle name="Calculation 3 2 3 2" xfId="22328"/>
    <cellStyle name="Calculation 3 2 3_Sheet3" xfId="22329"/>
    <cellStyle name="Calculation 3 2 4" xfId="22330"/>
    <cellStyle name="Calculation 3 2_Sheet3" xfId="22331"/>
    <cellStyle name="Calculation 3 3" xfId="22332"/>
    <cellStyle name="Calculation 3 3 2" xfId="22333"/>
    <cellStyle name="Calculation 3 3_Sheet3" xfId="22334"/>
    <cellStyle name="Calculation 3 4" xfId="22335"/>
    <cellStyle name="Calculation 3 5" xfId="22336"/>
    <cellStyle name="Calculation 3 6" xfId="22337"/>
    <cellStyle name="Calculation 3 7" xfId="22338"/>
    <cellStyle name="Calculation 3 8" xfId="22339"/>
    <cellStyle name="Calculation 3_Sheet3" xfId="22340"/>
    <cellStyle name="Calculation 4" xfId="22341"/>
    <cellStyle name="Calculation 4 2" xfId="22342"/>
    <cellStyle name="Calculation 4 2 2" xfId="22343"/>
    <cellStyle name="Calculation 4 2_Sheet3" xfId="22344"/>
    <cellStyle name="Calculation 4 3" xfId="22345"/>
    <cellStyle name="Calculation 4 4" xfId="22346"/>
    <cellStyle name="Calculation 4 5" xfId="22347"/>
    <cellStyle name="Calculation 4 6" xfId="22348"/>
    <cellStyle name="Calculation 4 7" xfId="22349"/>
    <cellStyle name="Calculation 4 8" xfId="22350"/>
    <cellStyle name="Calculation 4_Sheet3" xfId="22351"/>
    <cellStyle name="Calculation 5" xfId="22352"/>
    <cellStyle name="Calculation 5 2" xfId="22353"/>
    <cellStyle name="Calculation 5 2 2" xfId="22354"/>
    <cellStyle name="Calculation 5 2_Sheet3" xfId="22355"/>
    <cellStyle name="Calculation 5 3" xfId="22356"/>
    <cellStyle name="Calculation 5 4" xfId="22357"/>
    <cellStyle name="Calculation 5 5" xfId="22358"/>
    <cellStyle name="Calculation 5 6" xfId="22359"/>
    <cellStyle name="Calculation 5 7" xfId="22360"/>
    <cellStyle name="Calculation 5 8" xfId="22361"/>
    <cellStyle name="Calculation 5_Sheet3" xfId="22362"/>
    <cellStyle name="Calculation 6" xfId="22363"/>
    <cellStyle name="Calculation 6 2" xfId="22364"/>
    <cellStyle name="Calculation 6 2 2" xfId="22365"/>
    <cellStyle name="Calculation 6 2_Sheet3" xfId="22366"/>
    <cellStyle name="Calculation 6 3" xfId="22367"/>
    <cellStyle name="Calculation 6 3 2" xfId="22368"/>
    <cellStyle name="Calculation 6 3_Sheet3" xfId="22369"/>
    <cellStyle name="Calculation 6 4" xfId="22370"/>
    <cellStyle name="Calculation 6 5" xfId="22371"/>
    <cellStyle name="Calculation 6 6" xfId="22372"/>
    <cellStyle name="Calculation 6 7" xfId="22373"/>
    <cellStyle name="Calculation 6 8" xfId="22374"/>
    <cellStyle name="Calculation 6 9" xfId="22375"/>
    <cellStyle name="Calculation 6_Sheet3" xfId="22376"/>
    <cellStyle name="Calculation 7" xfId="22377"/>
    <cellStyle name="Calculation 7 2" xfId="22378"/>
    <cellStyle name="Calculation 7 2 2" xfId="22379"/>
    <cellStyle name="Calculation 7 2_Sheet3" xfId="22380"/>
    <cellStyle name="Calculation 7 3" xfId="22381"/>
    <cellStyle name="Calculation 7 4" xfId="22382"/>
    <cellStyle name="Calculation 7 5" xfId="22383"/>
    <cellStyle name="Calculation 7 6" xfId="22384"/>
    <cellStyle name="Calculation 7 7" xfId="22385"/>
    <cellStyle name="Calculation 7 8" xfId="22386"/>
    <cellStyle name="Calculation 7_Sheet3" xfId="22387"/>
    <cellStyle name="Calculation 8" xfId="22388"/>
    <cellStyle name="Calculation 8 2" xfId="22389"/>
    <cellStyle name="Calculation 8 2 2" xfId="22390"/>
    <cellStyle name="Calculation 8 2_Sheet3" xfId="22391"/>
    <cellStyle name="Calculation 8 3" xfId="22392"/>
    <cellStyle name="Calculation 8 4" xfId="22393"/>
    <cellStyle name="Calculation 8 5" xfId="22394"/>
    <cellStyle name="Calculation 8 6" xfId="22395"/>
    <cellStyle name="Calculation 8 7" xfId="22396"/>
    <cellStyle name="Calculation 8 8" xfId="22397"/>
    <cellStyle name="Calculation 8_Sheet3" xfId="22398"/>
    <cellStyle name="Calculation 9" xfId="22399"/>
    <cellStyle name="Calculation 9 2" xfId="22400"/>
    <cellStyle name="Calculation 9 2 2" xfId="22401"/>
    <cellStyle name="Calculation 9 2_Sheet3" xfId="22402"/>
    <cellStyle name="Calculation 9 3" xfId="22403"/>
    <cellStyle name="Calculation 9 4" xfId="22404"/>
    <cellStyle name="Calculation 9 5" xfId="22405"/>
    <cellStyle name="Calculation 9 6" xfId="22406"/>
    <cellStyle name="Calculation 9 7" xfId="22407"/>
    <cellStyle name="Calculation 9 8" xfId="22408"/>
    <cellStyle name="Calculation 9_Sheet3" xfId="22409"/>
    <cellStyle name="Check Cell 10" xfId="22410"/>
    <cellStyle name="Check Cell 10 2" xfId="22411"/>
    <cellStyle name="Check Cell 10 3" xfId="22412"/>
    <cellStyle name="Check Cell 10 4" xfId="22413"/>
    <cellStyle name="Check Cell 11" xfId="22414"/>
    <cellStyle name="Check Cell 12" xfId="22415"/>
    <cellStyle name="Check Cell 13" xfId="22416"/>
    <cellStyle name="Check Cell 2" xfId="22417"/>
    <cellStyle name="Check Cell 2 10" xfId="22418"/>
    <cellStyle name="Check Cell 2 2" xfId="22419"/>
    <cellStyle name="Check Cell 2 2 2" xfId="22420"/>
    <cellStyle name="Check Cell 2 2 2 2" xfId="22421"/>
    <cellStyle name="Check Cell 2 2 2_Sheet3" xfId="22422"/>
    <cellStyle name="Check Cell 2 2 3" xfId="22423"/>
    <cellStyle name="Check Cell 2 2_Sheet3" xfId="22424"/>
    <cellStyle name="Check Cell 2 3" xfId="22425"/>
    <cellStyle name="Check Cell 2 3 2" xfId="22426"/>
    <cellStyle name="Check Cell 2 3 2 2" xfId="22427"/>
    <cellStyle name="Check Cell 2 3 2_Sheet3" xfId="22428"/>
    <cellStyle name="Check Cell 2 3 3" xfId="22429"/>
    <cellStyle name="Check Cell 2 3_Sheet3" xfId="22430"/>
    <cellStyle name="Check Cell 2 4" xfId="22431"/>
    <cellStyle name="Check Cell 2 4 2" xfId="22432"/>
    <cellStyle name="Check Cell 2 4_Sheet3" xfId="22433"/>
    <cellStyle name="Check Cell 2 5" xfId="22434"/>
    <cellStyle name="Check Cell 2 6" xfId="22435"/>
    <cellStyle name="Check Cell 2 7" xfId="22436"/>
    <cellStyle name="Check Cell 2 8" xfId="22437"/>
    <cellStyle name="Check Cell 2 9" xfId="22438"/>
    <cellStyle name="Check Cell 2_Sheet3" xfId="22439"/>
    <cellStyle name="Check Cell 3" xfId="22440"/>
    <cellStyle name="Check Cell 3 2" xfId="22441"/>
    <cellStyle name="Check Cell 3 2 2" xfId="22442"/>
    <cellStyle name="Check Cell 3 2_Sheet3" xfId="22443"/>
    <cellStyle name="Check Cell 3 3" xfId="22444"/>
    <cellStyle name="Check Cell 3 4" xfId="22445"/>
    <cellStyle name="Check Cell 3 5" xfId="22446"/>
    <cellStyle name="Check Cell 3 6" xfId="22447"/>
    <cellStyle name="Check Cell 3 7" xfId="22448"/>
    <cellStyle name="Check Cell 3 8" xfId="22449"/>
    <cellStyle name="Check Cell 3_Sheet3" xfId="22450"/>
    <cellStyle name="Check Cell 4" xfId="22451"/>
    <cellStyle name="Check Cell 4 2" xfId="22452"/>
    <cellStyle name="Check Cell 4 2 2" xfId="22453"/>
    <cellStyle name="Check Cell 4 2_Sheet3" xfId="22454"/>
    <cellStyle name="Check Cell 4 3" xfId="22455"/>
    <cellStyle name="Check Cell 4 4" xfId="22456"/>
    <cellStyle name="Check Cell 4 5" xfId="22457"/>
    <cellStyle name="Check Cell 4 6" xfId="22458"/>
    <cellStyle name="Check Cell 4 7" xfId="22459"/>
    <cellStyle name="Check Cell 4 8" xfId="22460"/>
    <cellStyle name="Check Cell 4_Sheet3" xfId="22461"/>
    <cellStyle name="Check Cell 5" xfId="22462"/>
    <cellStyle name="Check Cell 5 2" xfId="22463"/>
    <cellStyle name="Check Cell 5 3" xfId="22464"/>
    <cellStyle name="Check Cell 5_Sheet3" xfId="22465"/>
    <cellStyle name="Check Cell 6" xfId="22466"/>
    <cellStyle name="Check Cell 6 2" xfId="22467"/>
    <cellStyle name="Check Cell 7" xfId="22468"/>
    <cellStyle name="Check Cell 7 2" xfId="22469"/>
    <cellStyle name="Check Cell 8" xfId="22470"/>
    <cellStyle name="Check Cell 8 2" xfId="22471"/>
    <cellStyle name="Check Cell 9" xfId="22472"/>
    <cellStyle name="CheckCell" xfId="22473"/>
    <cellStyle name="CheckCell 2" xfId="22474"/>
    <cellStyle name="CheckCell 2 2" xfId="22475"/>
    <cellStyle name="CheckCell 2 2 2" xfId="22476"/>
    <cellStyle name="CheckCell 2 2_Sheet3" xfId="22477"/>
    <cellStyle name="CheckCell 2 3" xfId="22478"/>
    <cellStyle name="CheckCell 2_Sheet3" xfId="22479"/>
    <cellStyle name="CheckCell 3" xfId="22480"/>
    <cellStyle name="CheckCell 3 2" xfId="22481"/>
    <cellStyle name="CheckCell 3_Sheet3" xfId="22482"/>
    <cellStyle name="CheckCell 4" xfId="22483"/>
    <cellStyle name="CheckCell 4 2" xfId="22484"/>
    <cellStyle name="CheckCell 4_Sheet3" xfId="22485"/>
    <cellStyle name="CheckCell 5" xfId="22486"/>
    <cellStyle name="CheckCell_Sheet3" xfId="22487"/>
    <cellStyle name="ColumnHeading" xfId="22488"/>
    <cellStyle name="ColumnHeading 2" xfId="22489"/>
    <cellStyle name="ColumnHeading 2 10" xfId="22490"/>
    <cellStyle name="ColumnHeading 2 11" xfId="22491"/>
    <cellStyle name="ColumnHeading 2 12" xfId="22492"/>
    <cellStyle name="ColumnHeading 2 13" xfId="22493"/>
    <cellStyle name="ColumnHeading 2 14" xfId="22494"/>
    <cellStyle name="ColumnHeading 2 15" xfId="22495"/>
    <cellStyle name="ColumnHeading 2 16" xfId="22496"/>
    <cellStyle name="ColumnHeading 2 17" xfId="22497"/>
    <cellStyle name="ColumnHeading 2 18" xfId="22498"/>
    <cellStyle name="ColumnHeading 2 2" xfId="22499"/>
    <cellStyle name="ColumnHeading 2 3" xfId="22500"/>
    <cellStyle name="ColumnHeading 2 4" xfId="22501"/>
    <cellStyle name="ColumnHeading 2 5" xfId="22502"/>
    <cellStyle name="ColumnHeading 2 6" xfId="22503"/>
    <cellStyle name="ColumnHeading 2 7" xfId="22504"/>
    <cellStyle name="ColumnHeading 2 8" xfId="22505"/>
    <cellStyle name="ColumnHeading 2 9" xfId="22506"/>
    <cellStyle name="ColumnHeading 2_Sheet3" xfId="22507"/>
    <cellStyle name="ColumnHeading_Sheet3" xfId="22508"/>
    <cellStyle name="ColumnHeadings" xfId="22509"/>
    <cellStyle name="ColumnHeadings2" xfId="22510"/>
    <cellStyle name="ColumnHeadings2 2" xfId="22511"/>
    <cellStyle name="ColumnHeadings2 2 2" xfId="22512"/>
    <cellStyle name="ColumnHeadings2 2 3" xfId="22513"/>
    <cellStyle name="ColumnHeadings2 2_Sheet3" xfId="22514"/>
    <cellStyle name="ColumnHeadings2 3" xfId="22515"/>
    <cellStyle name="ColumnHeadings2_Sheet3" xfId="22516"/>
    <cellStyle name="Comma" xfId="2" builtinId="3"/>
    <cellStyle name="Comma  - Style1" xfId="22517"/>
    <cellStyle name="Comma  - Style2" xfId="22518"/>
    <cellStyle name="Comma  - Style3" xfId="22519"/>
    <cellStyle name="Comma  - Style4" xfId="22520"/>
    <cellStyle name="Comma  - Style5" xfId="22521"/>
    <cellStyle name="Comma  - Style6" xfId="22522"/>
    <cellStyle name="Comma  - Style7" xfId="22523"/>
    <cellStyle name="Comma  - Style8" xfId="22524"/>
    <cellStyle name="Comma 10" xfId="22525"/>
    <cellStyle name="Comma 10 2" xfId="22526"/>
    <cellStyle name="Comma 10 2 2" xfId="22527"/>
    <cellStyle name="Comma 10 2 2 2" xfId="22528"/>
    <cellStyle name="Comma 10 2 2_Sheet3" xfId="22529"/>
    <cellStyle name="Comma 10 2 3" xfId="22530"/>
    <cellStyle name="Comma 10 2_Sheet3" xfId="22531"/>
    <cellStyle name="Comma 10 3" xfId="22532"/>
    <cellStyle name="Comma 10 3 2" xfId="22533"/>
    <cellStyle name="Comma 10 3_Sheet3" xfId="22534"/>
    <cellStyle name="Comma 10 4" xfId="22535"/>
    <cellStyle name="Comma 10_Sheet3" xfId="22536"/>
    <cellStyle name="Comma 11" xfId="22537"/>
    <cellStyle name="Comma 11 2" xfId="22538"/>
    <cellStyle name="Comma 11 2 2" xfId="22539"/>
    <cellStyle name="Comma 11 2_Sheet3" xfId="22540"/>
    <cellStyle name="Comma 11 3" xfId="22541"/>
    <cellStyle name="Comma 11 3 2" xfId="22542"/>
    <cellStyle name="Comma 11 3_Sheet3" xfId="22543"/>
    <cellStyle name="Comma 11 4" xfId="22544"/>
    <cellStyle name="Comma 11_Sheet3" xfId="22545"/>
    <cellStyle name="Comma 12" xfId="22546"/>
    <cellStyle name="Comma 12 2" xfId="22547"/>
    <cellStyle name="Comma 12 2 2" xfId="22548"/>
    <cellStyle name="Comma 12 2_Sheet3" xfId="22549"/>
    <cellStyle name="Comma 12 3" xfId="22550"/>
    <cellStyle name="Comma 12 3 2" xfId="22551"/>
    <cellStyle name="Comma 12 3_Sheet3" xfId="22552"/>
    <cellStyle name="Comma 12 4" xfId="22553"/>
    <cellStyle name="Comma 12_Sheet3" xfId="22554"/>
    <cellStyle name="Comma 13" xfId="22555"/>
    <cellStyle name="Comma 13 2" xfId="22556"/>
    <cellStyle name="Comma 13 2 2" xfId="22557"/>
    <cellStyle name="Comma 13 2_Sheet3" xfId="22558"/>
    <cellStyle name="Comma 13 3" xfId="22559"/>
    <cellStyle name="Comma 13 3 2" xfId="22560"/>
    <cellStyle name="Comma 13 3_Sheet3" xfId="22561"/>
    <cellStyle name="Comma 13 4" xfId="22562"/>
    <cellStyle name="Comma 13_Sheet3" xfId="22563"/>
    <cellStyle name="Comma 14" xfId="22564"/>
    <cellStyle name="Comma 14 2" xfId="22565"/>
    <cellStyle name="Comma 14 2 2" xfId="22566"/>
    <cellStyle name="Comma 14 2_Sheet3" xfId="22567"/>
    <cellStyle name="Comma 14 3" xfId="22568"/>
    <cellStyle name="Comma 14 3 2" xfId="22569"/>
    <cellStyle name="Comma 14 3_Sheet3" xfId="22570"/>
    <cellStyle name="Comma 14 4" xfId="22571"/>
    <cellStyle name="Comma 14_Sheet3" xfId="22572"/>
    <cellStyle name="Comma 15" xfId="22573"/>
    <cellStyle name="Comma 15 2" xfId="22574"/>
    <cellStyle name="Comma 15 2 2" xfId="22575"/>
    <cellStyle name="Comma 15 2_Sheet3" xfId="22576"/>
    <cellStyle name="Comma 15 3" xfId="22577"/>
    <cellStyle name="Comma 15 4" xfId="22578"/>
    <cellStyle name="Comma 15_Sheet3" xfId="22579"/>
    <cellStyle name="Comma 16" xfId="22580"/>
    <cellStyle name="Comma 16 2" xfId="22581"/>
    <cellStyle name="Comma 16 2 2" xfId="22582"/>
    <cellStyle name="Comma 16 2 2 2" xfId="22583"/>
    <cellStyle name="Comma 16 2 2_Sheet3" xfId="22584"/>
    <cellStyle name="Comma 16 2 3" xfId="22585"/>
    <cellStyle name="Comma 16 2_Sheet3" xfId="22586"/>
    <cellStyle name="Comma 16 3" xfId="22587"/>
    <cellStyle name="Comma 16 3 2" xfId="22588"/>
    <cellStyle name="Comma 16 3_Sheet3" xfId="22589"/>
    <cellStyle name="Comma 16 4" xfId="22590"/>
    <cellStyle name="Comma 16_Sheet3" xfId="22591"/>
    <cellStyle name="Comma 17" xfId="22592"/>
    <cellStyle name="Comma 17 2" xfId="22593"/>
    <cellStyle name="Comma 17 2 2" xfId="22594"/>
    <cellStyle name="Comma 17 2_Sheet3" xfId="22595"/>
    <cellStyle name="Comma 17 3" xfId="22596"/>
    <cellStyle name="Comma 17 3 2" xfId="22597"/>
    <cellStyle name="Comma 17 3_Sheet3" xfId="22598"/>
    <cellStyle name="Comma 17 4" xfId="22599"/>
    <cellStyle name="Comma 17_Sheet3" xfId="22600"/>
    <cellStyle name="Comma 18" xfId="22601"/>
    <cellStyle name="Comma 18 2" xfId="22602"/>
    <cellStyle name="Comma 18 2 2" xfId="22603"/>
    <cellStyle name="Comma 18 2 2 2" xfId="22604"/>
    <cellStyle name="Comma 18 2 2_Sheet3" xfId="22605"/>
    <cellStyle name="Comma 18 2 3" xfId="22606"/>
    <cellStyle name="Comma 18 2_Sheet3" xfId="22607"/>
    <cellStyle name="Comma 18 3" xfId="22608"/>
    <cellStyle name="Comma 18 3 2" xfId="22609"/>
    <cellStyle name="Comma 18 3_Sheet3" xfId="22610"/>
    <cellStyle name="Comma 18 4" xfId="22611"/>
    <cellStyle name="Comma 18_Sheet3" xfId="22612"/>
    <cellStyle name="Comma 19" xfId="22613"/>
    <cellStyle name="Comma 19 2" xfId="22614"/>
    <cellStyle name="Comma 19 2 2" xfId="22615"/>
    <cellStyle name="Comma 19 2_Sheet3" xfId="22616"/>
    <cellStyle name="Comma 19 3" xfId="22617"/>
    <cellStyle name="Comma 19_Sheet3" xfId="22618"/>
    <cellStyle name="Comma 2" xfId="5"/>
    <cellStyle name="Comma 2 10" xfId="22619"/>
    <cellStyle name="Comma 2 10 2" xfId="22620"/>
    <cellStyle name="Comma 2 10 3" xfId="22621"/>
    <cellStyle name="Comma 2 10_Sheet3" xfId="22622"/>
    <cellStyle name="Comma 2 11" xfId="22623"/>
    <cellStyle name="Comma 2 11 2" xfId="22624"/>
    <cellStyle name="Comma 2 12" xfId="22625"/>
    <cellStyle name="Comma 2 13" xfId="22626"/>
    <cellStyle name="Comma 2 14" xfId="22627"/>
    <cellStyle name="Comma 2 15" xfId="22628"/>
    <cellStyle name="Comma 2 16" xfId="22629"/>
    <cellStyle name="Comma 2 17" xfId="22630"/>
    <cellStyle name="Comma 2 18" xfId="22631"/>
    <cellStyle name="Comma 2 19" xfId="22632"/>
    <cellStyle name="Comma 2 2" xfId="22633"/>
    <cellStyle name="Comma 2 2 2" xfId="22634"/>
    <cellStyle name="Comma 2 2 2 2" xfId="22635"/>
    <cellStyle name="Comma 2 2 2 2 2" xfId="22636"/>
    <cellStyle name="Comma 2 2 2 2_Sheet3" xfId="22637"/>
    <cellStyle name="Comma 2 2 2 3" xfId="22638"/>
    <cellStyle name="Comma 2 2 2 3 2" xfId="22639"/>
    <cellStyle name="Comma 2 2 2 3_Sheet3" xfId="22640"/>
    <cellStyle name="Comma 2 2 2 4" xfId="22641"/>
    <cellStyle name="Comma 2 2 2_Sheet3" xfId="22642"/>
    <cellStyle name="Comma 2 2 3" xfId="22643"/>
    <cellStyle name="Comma 2 2 3 2" xfId="22644"/>
    <cellStyle name="Comma 2 2 3_Sheet3" xfId="22645"/>
    <cellStyle name="Comma 2 2 4" xfId="22646"/>
    <cellStyle name="Comma 2 2 5" xfId="22647"/>
    <cellStyle name="Comma 2 2_DEM-WP(C) Chelan Power Costs" xfId="22648"/>
    <cellStyle name="Comma 2 20" xfId="22649"/>
    <cellStyle name="Comma 2 21" xfId="22650"/>
    <cellStyle name="Comma 2 22" xfId="22651"/>
    <cellStyle name="Comma 2 23" xfId="22652"/>
    <cellStyle name="Comma 2 24" xfId="22653"/>
    <cellStyle name="Comma 2 25" xfId="22654"/>
    <cellStyle name="Comma 2 26" xfId="22655"/>
    <cellStyle name="Comma 2 27" xfId="22656"/>
    <cellStyle name="Comma 2 28" xfId="22657"/>
    <cellStyle name="Comma 2 29" xfId="22658"/>
    <cellStyle name="Comma 2 3" xfId="22659"/>
    <cellStyle name="Comma 2 3 2" xfId="22660"/>
    <cellStyle name="Comma 2 3 2 2" xfId="22661"/>
    <cellStyle name="Comma 2 3 2 2 2" xfId="22662"/>
    <cellStyle name="Comma 2 3 2 2_Sheet3" xfId="22663"/>
    <cellStyle name="Comma 2 3 2 3" xfId="22664"/>
    <cellStyle name="Comma 2 3 2_Sheet3" xfId="22665"/>
    <cellStyle name="Comma 2 3 3" xfId="22666"/>
    <cellStyle name="Comma 2 3 3 2" xfId="22667"/>
    <cellStyle name="Comma 2 3 3_Sheet3" xfId="22668"/>
    <cellStyle name="Comma 2 3 4" xfId="22669"/>
    <cellStyle name="Comma 2 3_Sheet3" xfId="22670"/>
    <cellStyle name="Comma 2 30" xfId="22671"/>
    <cellStyle name="Comma 2 31" xfId="22672"/>
    <cellStyle name="Comma 2 32" xfId="22673"/>
    <cellStyle name="Comma 2 33" xfId="22674"/>
    <cellStyle name="Comma 2 34" xfId="22675"/>
    <cellStyle name="Comma 2 35" xfId="22676"/>
    <cellStyle name="Comma 2 36" xfId="22677"/>
    <cellStyle name="Comma 2 37" xfId="22678"/>
    <cellStyle name="Comma 2 38" xfId="22679"/>
    <cellStyle name="Comma 2 39" xfId="22680"/>
    <cellStyle name="Comma 2 4" xfId="22681"/>
    <cellStyle name="Comma 2 4 2" xfId="22682"/>
    <cellStyle name="Comma 2 4 2 2" xfId="22683"/>
    <cellStyle name="Comma 2 4 2_Sheet3" xfId="22684"/>
    <cellStyle name="Comma 2 4 3" xfId="22685"/>
    <cellStyle name="Comma 2 4_Sheet3" xfId="22686"/>
    <cellStyle name="Comma 2 40" xfId="22687"/>
    <cellStyle name="Comma 2 41" xfId="22688"/>
    <cellStyle name="Comma 2 42" xfId="22689"/>
    <cellStyle name="Comma 2 43" xfId="22690"/>
    <cellStyle name="Comma 2 44" xfId="22691"/>
    <cellStyle name="Comma 2 45" xfId="22692"/>
    <cellStyle name="Comma 2 46" xfId="22693"/>
    <cellStyle name="Comma 2 47" xfId="22694"/>
    <cellStyle name="Comma 2 5" xfId="22695"/>
    <cellStyle name="Comma 2 5 2" xfId="22696"/>
    <cellStyle name="Comma 2 5 2 2" xfId="22697"/>
    <cellStyle name="Comma 2 5 2_Sheet3" xfId="22698"/>
    <cellStyle name="Comma 2 5 3" xfId="22699"/>
    <cellStyle name="Comma 2 5_Sheet3" xfId="22700"/>
    <cellStyle name="Comma 2 6" xfId="22701"/>
    <cellStyle name="Comma 2 6 2" xfId="22702"/>
    <cellStyle name="Comma 2 6 2 2" xfId="22703"/>
    <cellStyle name="Comma 2 6 2_Sheet3" xfId="22704"/>
    <cellStyle name="Comma 2 6 3" xfId="22705"/>
    <cellStyle name="Comma 2 6_Sheet3" xfId="22706"/>
    <cellStyle name="Comma 2 7" xfId="22707"/>
    <cellStyle name="Comma 2 7 2" xfId="22708"/>
    <cellStyle name="Comma 2 7 2 2" xfId="22709"/>
    <cellStyle name="Comma 2 7 2_Sheet3" xfId="22710"/>
    <cellStyle name="Comma 2 7 3" xfId="22711"/>
    <cellStyle name="Comma 2 7_Sheet3" xfId="22712"/>
    <cellStyle name="Comma 2 8" xfId="22713"/>
    <cellStyle name="Comma 2 8 2" xfId="22714"/>
    <cellStyle name="Comma 2 8 2 2" xfId="22715"/>
    <cellStyle name="Comma 2 8 2_Sheet3" xfId="22716"/>
    <cellStyle name="Comma 2 8 3" xfId="22717"/>
    <cellStyle name="Comma 2 8 4" xfId="22718"/>
    <cellStyle name="Comma 2 8 5" xfId="22719"/>
    <cellStyle name="Comma 2 8 6" xfId="22720"/>
    <cellStyle name="Comma 2 8 7" xfId="22721"/>
    <cellStyle name="Comma 2 8 8" xfId="22722"/>
    <cellStyle name="Comma 2 8_Sheet3" xfId="22723"/>
    <cellStyle name="Comma 2 9" xfId="22724"/>
    <cellStyle name="Comma 2 9 2" xfId="22725"/>
    <cellStyle name="Comma 2 9 2 2" xfId="22726"/>
    <cellStyle name="Comma 2 9 2_Sheet3" xfId="22727"/>
    <cellStyle name="Comma 2 9 3" xfId="22728"/>
    <cellStyle name="Comma 2 9_Sheet3" xfId="22729"/>
    <cellStyle name="Comma 2_4 31E Reg Asset  Liab and EXH D" xfId="22730"/>
    <cellStyle name="Comma 20" xfId="22731"/>
    <cellStyle name="Comma 20 2" xfId="22732"/>
    <cellStyle name="Comma 20 2 2" xfId="22733"/>
    <cellStyle name="Comma 20 2_Sheet3" xfId="22734"/>
    <cellStyle name="Comma 20 3" xfId="22735"/>
    <cellStyle name="Comma 20_Sheet3" xfId="22736"/>
    <cellStyle name="Comma 21" xfId="22737"/>
    <cellStyle name="Comma 21 2" xfId="22738"/>
    <cellStyle name="Comma 21 2 2" xfId="22739"/>
    <cellStyle name="Comma 21 2_Sheet3" xfId="22740"/>
    <cellStyle name="Comma 21 3" xfId="22741"/>
    <cellStyle name="Comma 21_Sheet3" xfId="22742"/>
    <cellStyle name="Comma 22" xfId="22743"/>
    <cellStyle name="Comma 22 2" xfId="22744"/>
    <cellStyle name="Comma 22 2 2" xfId="22745"/>
    <cellStyle name="Comma 22 2_Sheet3" xfId="22746"/>
    <cellStyle name="Comma 22 3" xfId="22747"/>
    <cellStyle name="Comma 22_Sheet3" xfId="22748"/>
    <cellStyle name="Comma 23" xfId="22749"/>
    <cellStyle name="Comma 23 2" xfId="22750"/>
    <cellStyle name="Comma 23 2 2" xfId="22751"/>
    <cellStyle name="Comma 23 2_Sheet3" xfId="22752"/>
    <cellStyle name="Comma 23 3" xfId="22753"/>
    <cellStyle name="Comma 23 3 2" xfId="22754"/>
    <cellStyle name="Comma 23 3_Sheet3" xfId="22755"/>
    <cellStyle name="Comma 23 4" xfId="22756"/>
    <cellStyle name="Comma 23_Sheet3" xfId="22757"/>
    <cellStyle name="Comma 24" xfId="22758"/>
    <cellStyle name="Comma 24 2" xfId="22759"/>
    <cellStyle name="Comma 24 2 2" xfId="22760"/>
    <cellStyle name="Comma 24 2_Sheet3" xfId="22761"/>
    <cellStyle name="Comma 24 3" xfId="22762"/>
    <cellStyle name="Comma 24_Sheet3" xfId="22763"/>
    <cellStyle name="Comma 25" xfId="22764"/>
    <cellStyle name="Comma 25 2" xfId="22765"/>
    <cellStyle name="Comma 25_Sheet3" xfId="22766"/>
    <cellStyle name="Comma 26" xfId="22767"/>
    <cellStyle name="Comma 26 2" xfId="22768"/>
    <cellStyle name="Comma 26 2 2" xfId="22769"/>
    <cellStyle name="Comma 26 2_Sheet3" xfId="22770"/>
    <cellStyle name="Comma 26 3" xfId="22771"/>
    <cellStyle name="Comma 26_Sheet3" xfId="22772"/>
    <cellStyle name="Comma 27" xfId="22773"/>
    <cellStyle name="Comma 27 2" xfId="22774"/>
    <cellStyle name="Comma 27 2 2" xfId="22775"/>
    <cellStyle name="Comma 27 2_Sheet3" xfId="22776"/>
    <cellStyle name="Comma 27 3" xfId="22777"/>
    <cellStyle name="Comma 27_Sheet3" xfId="22778"/>
    <cellStyle name="Comma 28" xfId="22779"/>
    <cellStyle name="Comma 28 2" xfId="22780"/>
    <cellStyle name="Comma 28 2 2" xfId="22781"/>
    <cellStyle name="Comma 28 2_Sheet3" xfId="22782"/>
    <cellStyle name="Comma 28 3" xfId="22783"/>
    <cellStyle name="Comma 28_Sheet3" xfId="22784"/>
    <cellStyle name="Comma 29" xfId="22785"/>
    <cellStyle name="Comma 29 2" xfId="22786"/>
    <cellStyle name="Comma 29_Sheet3" xfId="22787"/>
    <cellStyle name="Comma 3" xfId="22788"/>
    <cellStyle name="Comma 3 10" xfId="22789"/>
    <cellStyle name="Comma 3 2" xfId="22790"/>
    <cellStyle name="Comma 3 2 2" xfId="22791"/>
    <cellStyle name="Comma 3 2 2 2" xfId="22792"/>
    <cellStyle name="Comma 3 2 2_Sheet3" xfId="22793"/>
    <cellStyle name="Comma 3 2 3" xfId="22794"/>
    <cellStyle name="Comma 3 2 4" xfId="22795"/>
    <cellStyle name="Comma 3 2 5" xfId="22796"/>
    <cellStyle name="Comma 3 2 6" xfId="22797"/>
    <cellStyle name="Comma 3 2 7" xfId="22798"/>
    <cellStyle name="Comma 3 2 8" xfId="22799"/>
    <cellStyle name="Comma 3 2_Sheet3" xfId="22800"/>
    <cellStyle name="Comma 3 3" xfId="22801"/>
    <cellStyle name="Comma 3 3 2" xfId="22802"/>
    <cellStyle name="Comma 3 3_Sheet3" xfId="22803"/>
    <cellStyle name="Comma 3 4" xfId="22804"/>
    <cellStyle name="Comma 3 4 2" xfId="22805"/>
    <cellStyle name="Comma 3 4 2 2" xfId="22806"/>
    <cellStyle name="Comma 3 4 2_Sheet3" xfId="22807"/>
    <cellStyle name="Comma 3 4 3" xfId="22808"/>
    <cellStyle name="Comma 3 4 4" xfId="22809"/>
    <cellStyle name="Comma 3 4 5" xfId="22810"/>
    <cellStyle name="Comma 3 4_Sheet3" xfId="22811"/>
    <cellStyle name="Comma 3 5" xfId="22812"/>
    <cellStyle name="Comma 3 5 2" xfId="22813"/>
    <cellStyle name="Comma 3 5_Sheet3" xfId="22814"/>
    <cellStyle name="Comma 3 6" xfId="22815"/>
    <cellStyle name="Comma 3 7" xfId="22816"/>
    <cellStyle name="Comma 3 8" xfId="22817"/>
    <cellStyle name="Comma 3 9" xfId="22818"/>
    <cellStyle name="Comma 3_Sheet3" xfId="22819"/>
    <cellStyle name="Comma 30" xfId="22820"/>
    <cellStyle name="Comma 30 2" xfId="22821"/>
    <cellStyle name="Comma 30_Sheet3" xfId="22822"/>
    <cellStyle name="Comma 31" xfId="22823"/>
    <cellStyle name="Comma 31 2" xfId="22824"/>
    <cellStyle name="Comma 31_Sheet3" xfId="22825"/>
    <cellStyle name="Comma 32" xfId="22826"/>
    <cellStyle name="Comma 32 2" xfId="22827"/>
    <cellStyle name="Comma 32_Sheet3" xfId="22828"/>
    <cellStyle name="Comma 33" xfId="22829"/>
    <cellStyle name="Comma 33 2" xfId="22830"/>
    <cellStyle name="Comma 33_Sheet3" xfId="22831"/>
    <cellStyle name="Comma 34" xfId="22832"/>
    <cellStyle name="Comma 34 2" xfId="22833"/>
    <cellStyle name="Comma 34_Sheet3" xfId="22834"/>
    <cellStyle name="Comma 35" xfId="22835"/>
    <cellStyle name="Comma 35 2" xfId="22836"/>
    <cellStyle name="Comma 35_Sheet3" xfId="22837"/>
    <cellStyle name="Comma 36" xfId="22838"/>
    <cellStyle name="Comma 36 2" xfId="22839"/>
    <cellStyle name="Comma 36_Sheet3" xfId="22840"/>
    <cellStyle name="Comma 37" xfId="22841"/>
    <cellStyle name="Comma 37 2" xfId="22842"/>
    <cellStyle name="Comma 37_Sheet3" xfId="22843"/>
    <cellStyle name="Comma 38" xfId="22844"/>
    <cellStyle name="Comma 38 2" xfId="22845"/>
    <cellStyle name="Comma 38_Sheet3" xfId="22846"/>
    <cellStyle name="Comma 39" xfId="22847"/>
    <cellStyle name="Comma 4" xfId="22848"/>
    <cellStyle name="Comma 4 2" xfId="22849"/>
    <cellStyle name="Comma 4 2 2" xfId="22850"/>
    <cellStyle name="Comma 4 2 2 2" xfId="22851"/>
    <cellStyle name="Comma 4 2 2 2 2" xfId="22852"/>
    <cellStyle name="Comma 4 2 2 2_Sheet3" xfId="22853"/>
    <cellStyle name="Comma 4 2 2 3" xfId="22854"/>
    <cellStyle name="Comma 4 2 2_Sheet3" xfId="22855"/>
    <cellStyle name="Comma 4 2 3" xfId="22856"/>
    <cellStyle name="Comma 4 2 3 2" xfId="22857"/>
    <cellStyle name="Comma 4 2 3_Sheet3" xfId="22858"/>
    <cellStyle name="Comma 4 2 4" xfId="22859"/>
    <cellStyle name="Comma 4 2_Sheet3" xfId="22860"/>
    <cellStyle name="Comma 4 3" xfId="22861"/>
    <cellStyle name="Comma 4 3 2" xfId="22862"/>
    <cellStyle name="Comma 4 3_Sheet3" xfId="22863"/>
    <cellStyle name="Comma 4 4" xfId="22864"/>
    <cellStyle name="Comma 4 4 2" xfId="22865"/>
    <cellStyle name="Comma 4 4_Sheet3" xfId="22866"/>
    <cellStyle name="Comma 4 5" xfId="22867"/>
    <cellStyle name="Comma 4_Sheet3" xfId="22868"/>
    <cellStyle name="Comma 40" xfId="22869"/>
    <cellStyle name="Comma 41" xfId="22870"/>
    <cellStyle name="Comma 42" xfId="22871"/>
    <cellStyle name="Comma 43" xfId="22872"/>
    <cellStyle name="Comma 44" xfId="22873"/>
    <cellStyle name="Comma 45" xfId="22874"/>
    <cellStyle name="Comma 46" xfId="22875"/>
    <cellStyle name="Comma 47" xfId="22876"/>
    <cellStyle name="Comma 47 2" xfId="22877"/>
    <cellStyle name="Comma 47_Sheet3" xfId="22878"/>
    <cellStyle name="Comma 48" xfId="22879"/>
    <cellStyle name="Comma 48 2" xfId="22880"/>
    <cellStyle name="Comma 48 3" xfId="22881"/>
    <cellStyle name="Comma 48_Sheet3" xfId="22882"/>
    <cellStyle name="Comma 49" xfId="22883"/>
    <cellStyle name="Comma 5" xfId="22884"/>
    <cellStyle name="Comma 5 2" xfId="22885"/>
    <cellStyle name="Comma 5 2 2" xfId="22886"/>
    <cellStyle name="Comma 5 2 2 2" xfId="22887"/>
    <cellStyle name="Comma 5 2 2_Sheet3" xfId="22888"/>
    <cellStyle name="Comma 5 2 3" xfId="22889"/>
    <cellStyle name="Comma 5 2_Sheet3" xfId="22890"/>
    <cellStyle name="Comma 5 3" xfId="22891"/>
    <cellStyle name="Comma 5 3 2" xfId="22892"/>
    <cellStyle name="Comma 5 3_Sheet3" xfId="22893"/>
    <cellStyle name="Comma 5 4" xfId="22894"/>
    <cellStyle name="Comma 5_Sheet3" xfId="22895"/>
    <cellStyle name="Comma 50" xfId="22896"/>
    <cellStyle name="Comma 50 2" xfId="22897"/>
    <cellStyle name="Comma 50_Sheet3" xfId="22898"/>
    <cellStyle name="Comma 51" xfId="22899"/>
    <cellStyle name="Comma 51 2" xfId="22900"/>
    <cellStyle name="Comma 51_Sheet3" xfId="22901"/>
    <cellStyle name="Comma 52" xfId="22902"/>
    <cellStyle name="Comma 52 2" xfId="22903"/>
    <cellStyle name="Comma 52_Sheet3" xfId="22904"/>
    <cellStyle name="Comma 53" xfId="22905"/>
    <cellStyle name="Comma 6" xfId="22906"/>
    <cellStyle name="Comma 6 2" xfId="22907"/>
    <cellStyle name="Comma 6 2 10" xfId="22908"/>
    <cellStyle name="Comma 6 2 2" xfId="22909"/>
    <cellStyle name="Comma 6 2 2 2" xfId="22910"/>
    <cellStyle name="Comma 6 2 2_Sheet3" xfId="22911"/>
    <cellStyle name="Comma 6 2 3" xfId="22912"/>
    <cellStyle name="Comma 6 2 3 2" xfId="22913"/>
    <cellStyle name="Comma 6 2 3_Sheet3" xfId="22914"/>
    <cellStyle name="Comma 6 2 4" xfId="22915"/>
    <cellStyle name="Comma 6 2 5" xfId="22916"/>
    <cellStyle name="Comma 6 2 6" xfId="22917"/>
    <cellStyle name="Comma 6 2 7" xfId="22918"/>
    <cellStyle name="Comma 6 2 8" xfId="22919"/>
    <cellStyle name="Comma 6 2 9" xfId="22920"/>
    <cellStyle name="Comma 6 2_Sheet3" xfId="22921"/>
    <cellStyle name="Comma 6 3" xfId="22922"/>
    <cellStyle name="Comma 6 3 2" xfId="22923"/>
    <cellStyle name="Comma 6 3_Sheet3" xfId="22924"/>
    <cellStyle name="Comma 6 4" xfId="22925"/>
    <cellStyle name="Comma 6_Sheet3" xfId="22926"/>
    <cellStyle name="Comma 7" xfId="22927"/>
    <cellStyle name="Comma 7 2" xfId="22928"/>
    <cellStyle name="Comma 7 2 2" xfId="22929"/>
    <cellStyle name="Comma 7 2_Sheet3" xfId="22930"/>
    <cellStyle name="Comma 7 3" xfId="22931"/>
    <cellStyle name="Comma 7 3 2" xfId="22932"/>
    <cellStyle name="Comma 7 3_Sheet3" xfId="22933"/>
    <cellStyle name="Comma 7 4" xfId="22934"/>
    <cellStyle name="Comma 7_Sheet3" xfId="22935"/>
    <cellStyle name="Comma 8" xfId="22936"/>
    <cellStyle name="Comma 8 2" xfId="22937"/>
    <cellStyle name="Comma 8 2 2" xfId="22938"/>
    <cellStyle name="Comma 8 2_Sheet3" xfId="22939"/>
    <cellStyle name="Comma 8 3" xfId="22940"/>
    <cellStyle name="Comma 8 3 2" xfId="22941"/>
    <cellStyle name="Comma 8 3_Sheet3" xfId="22942"/>
    <cellStyle name="Comma 8 4" xfId="22943"/>
    <cellStyle name="Comma 8_Sheet3" xfId="22944"/>
    <cellStyle name="Comma 9" xfId="22945"/>
    <cellStyle name="Comma 9 2" xfId="22946"/>
    <cellStyle name="Comma 9 2 2" xfId="22947"/>
    <cellStyle name="Comma 9 2_Sheet3" xfId="22948"/>
    <cellStyle name="Comma 9 3" xfId="22949"/>
    <cellStyle name="Comma 9 3 2" xfId="22950"/>
    <cellStyle name="Comma 9 3_Sheet3" xfId="22951"/>
    <cellStyle name="Comma 9 4" xfId="22952"/>
    <cellStyle name="Comma 9 5" xfId="22953"/>
    <cellStyle name="Comma 9_Sheet3" xfId="22954"/>
    <cellStyle name="Comma0" xfId="22955"/>
    <cellStyle name="Comma0 - Style1" xfId="22956"/>
    <cellStyle name="Comma0 - Style2" xfId="22957"/>
    <cellStyle name="Comma0 - Style2 2" xfId="22958"/>
    <cellStyle name="Comma0 - Style2_Sheet3" xfId="22959"/>
    <cellStyle name="Comma0 - Style4" xfId="22960"/>
    <cellStyle name="Comma0 - Style4 2" xfId="22961"/>
    <cellStyle name="Comma0 - Style4_Sheet3" xfId="22962"/>
    <cellStyle name="Comma0 - Style5" xfId="22963"/>
    <cellStyle name="Comma0 - Style5 2" xfId="22964"/>
    <cellStyle name="Comma0 - Style5_Sheet3" xfId="22965"/>
    <cellStyle name="Comma0 2" xfId="22966"/>
    <cellStyle name="Comma0 2 2" xfId="22967"/>
    <cellStyle name="Comma0 2_Sheet3" xfId="22968"/>
    <cellStyle name="Comma0 3" xfId="22969"/>
    <cellStyle name="Comma0 3 2" xfId="22970"/>
    <cellStyle name="Comma0 3_Sheet3" xfId="22971"/>
    <cellStyle name="Comma0 4" xfId="22972"/>
    <cellStyle name="Comma0 4 2" xfId="22973"/>
    <cellStyle name="Comma0 4_Sheet3" xfId="22974"/>
    <cellStyle name="Comma0 5" xfId="22975"/>
    <cellStyle name="Comma0 5 2" xfId="22976"/>
    <cellStyle name="Comma0 5 2 2" xfId="22977"/>
    <cellStyle name="Comma0 5 2_Sheet3" xfId="22978"/>
    <cellStyle name="Comma0 5 3" xfId="22979"/>
    <cellStyle name="Comma0 5_Sheet3" xfId="22980"/>
    <cellStyle name="Comma0 6" xfId="22981"/>
    <cellStyle name="Comma0_00COS Ind Allocators" xfId="22982"/>
    <cellStyle name="Comma1 - Style1" xfId="22983"/>
    <cellStyle name="Comma1 - Style1 2" xfId="22984"/>
    <cellStyle name="Comma1 - Style1_Sheet3" xfId="22985"/>
    <cellStyle name="Comma1 - Style2" xfId="22986"/>
    <cellStyle name="Comment" xfId="22987"/>
    <cellStyle name="Copied" xfId="22988"/>
    <cellStyle name="Copied 2" xfId="22989"/>
    <cellStyle name="Copied 2 2" xfId="22990"/>
    <cellStyle name="Copied 2 2 2" xfId="22991"/>
    <cellStyle name="Copied 2 2_Sheet3" xfId="22992"/>
    <cellStyle name="Copied 2 3" xfId="22993"/>
    <cellStyle name="Copied 2_Sheet3" xfId="22994"/>
    <cellStyle name="Copied 3" xfId="22995"/>
    <cellStyle name="Copied_Sheet3" xfId="22996"/>
    <cellStyle name="COST1" xfId="22997"/>
    <cellStyle name="COST1 2" xfId="22998"/>
    <cellStyle name="COST1 2 2" xfId="22999"/>
    <cellStyle name="COST1 2 2 2" xfId="23000"/>
    <cellStyle name="COST1 2 2_Sheet3" xfId="23001"/>
    <cellStyle name="COST1 2 3" xfId="23002"/>
    <cellStyle name="COST1 2_Sheet3" xfId="23003"/>
    <cellStyle name="COST1 3" xfId="23004"/>
    <cellStyle name="COST1_Sheet3" xfId="23005"/>
    <cellStyle name="CountryTitle" xfId="23006"/>
    <cellStyle name="Curren - Style1" xfId="23007"/>
    <cellStyle name="Curren - Style1 2" xfId="23008"/>
    <cellStyle name="Curren - Style1_Sheet3" xfId="23009"/>
    <cellStyle name="Curren - Style2" xfId="23010"/>
    <cellStyle name="Curren - Style2 2" xfId="23011"/>
    <cellStyle name="Curren - Style2_Sheet3" xfId="23012"/>
    <cellStyle name="Curren - Style3" xfId="23013"/>
    <cellStyle name="Curren - Style4" xfId="23014"/>
    <cellStyle name="Curren - Style5" xfId="23015"/>
    <cellStyle name="Curren - Style5 2" xfId="23016"/>
    <cellStyle name="Curren - Style5_Sheet3" xfId="23017"/>
    <cellStyle name="Curren - Style6" xfId="23018"/>
    <cellStyle name="Curren - Style6 2" xfId="23019"/>
    <cellStyle name="Curren - Style6_Sheet3" xfId="23020"/>
    <cellStyle name="Currency" xfId="3" builtinId="4"/>
    <cellStyle name="Currency 10" xfId="23021"/>
    <cellStyle name="Currency 10 2" xfId="23022"/>
    <cellStyle name="Currency 10 2 2" xfId="23023"/>
    <cellStyle name="Currency 10 2_Sheet3" xfId="23024"/>
    <cellStyle name="Currency 10 3" xfId="23025"/>
    <cellStyle name="Currency 10 3 2" xfId="23026"/>
    <cellStyle name="Currency 10 3_Sheet3" xfId="23027"/>
    <cellStyle name="Currency 10 4" xfId="23028"/>
    <cellStyle name="Currency 10_Sheet3" xfId="23029"/>
    <cellStyle name="Currency 11" xfId="23030"/>
    <cellStyle name="Currency 11 2" xfId="23031"/>
    <cellStyle name="Currency 11 2 2" xfId="23032"/>
    <cellStyle name="Currency 11 2_Sheet3" xfId="23033"/>
    <cellStyle name="Currency 11 3" xfId="23034"/>
    <cellStyle name="Currency 11 3 2" xfId="23035"/>
    <cellStyle name="Currency 11 3_Sheet3" xfId="23036"/>
    <cellStyle name="Currency 11 4" xfId="23037"/>
    <cellStyle name="Currency 11_Sheet3" xfId="23038"/>
    <cellStyle name="Currency 12" xfId="23039"/>
    <cellStyle name="Currency 12 2" xfId="23040"/>
    <cellStyle name="Currency 12 2 2" xfId="23041"/>
    <cellStyle name="Currency 12 2 2 2" xfId="23042"/>
    <cellStyle name="Currency 12 2 2_Sheet3" xfId="23043"/>
    <cellStyle name="Currency 12 2 3" xfId="23044"/>
    <cellStyle name="Currency 12 2_Sheet3" xfId="23045"/>
    <cellStyle name="Currency 12 3" xfId="23046"/>
    <cellStyle name="Currency 12 3 2" xfId="23047"/>
    <cellStyle name="Currency 12 3 2 2" xfId="23048"/>
    <cellStyle name="Currency 12 3 2_Sheet3" xfId="23049"/>
    <cellStyle name="Currency 12 3 3" xfId="23050"/>
    <cellStyle name="Currency 12 3_Sheet3" xfId="23051"/>
    <cellStyle name="Currency 12 4" xfId="23052"/>
    <cellStyle name="Currency 12 4 2" xfId="23053"/>
    <cellStyle name="Currency 12 4 2 2" xfId="23054"/>
    <cellStyle name="Currency 12 4 2_Sheet3" xfId="23055"/>
    <cellStyle name="Currency 12 4 3" xfId="23056"/>
    <cellStyle name="Currency 12 4_Sheet3" xfId="23057"/>
    <cellStyle name="Currency 12 5" xfId="23058"/>
    <cellStyle name="Currency 12 5 2" xfId="23059"/>
    <cellStyle name="Currency 12 5_Sheet3" xfId="23060"/>
    <cellStyle name="Currency 12 6" xfId="23061"/>
    <cellStyle name="Currency 12_Sheet3" xfId="23062"/>
    <cellStyle name="Currency 13" xfId="23063"/>
    <cellStyle name="Currency 13 2" xfId="23064"/>
    <cellStyle name="Currency 13 2 2" xfId="23065"/>
    <cellStyle name="Currency 13 2 2 2" xfId="23066"/>
    <cellStyle name="Currency 13 2 2_Sheet3" xfId="23067"/>
    <cellStyle name="Currency 13 2 3" xfId="23068"/>
    <cellStyle name="Currency 13 2_Sheet3" xfId="23069"/>
    <cellStyle name="Currency 13 3" xfId="23070"/>
    <cellStyle name="Currency 13 3 2" xfId="23071"/>
    <cellStyle name="Currency 13 3_Sheet3" xfId="23072"/>
    <cellStyle name="Currency 13 4" xfId="23073"/>
    <cellStyle name="Currency 13 4 2" xfId="23074"/>
    <cellStyle name="Currency 13 4_Sheet3" xfId="23075"/>
    <cellStyle name="Currency 13 5" xfId="23076"/>
    <cellStyle name="Currency 13_Sheet3" xfId="23077"/>
    <cellStyle name="Currency 14" xfId="23078"/>
    <cellStyle name="Currency 14 2" xfId="23079"/>
    <cellStyle name="Currency 14_Sheet3" xfId="23080"/>
    <cellStyle name="Currency 15" xfId="23081"/>
    <cellStyle name="Currency 15 2" xfId="23082"/>
    <cellStyle name="Currency 15 2 2" xfId="23083"/>
    <cellStyle name="Currency 15 2_Sheet3" xfId="23084"/>
    <cellStyle name="Currency 15 3" xfId="23085"/>
    <cellStyle name="Currency 15 3 2" xfId="23086"/>
    <cellStyle name="Currency 15 3_Sheet3" xfId="23087"/>
    <cellStyle name="Currency 15 4" xfId="23088"/>
    <cellStyle name="Currency 15_Sheet3" xfId="23089"/>
    <cellStyle name="Currency 16" xfId="23090"/>
    <cellStyle name="Currency 16 2" xfId="23091"/>
    <cellStyle name="Currency 16 2 2" xfId="23092"/>
    <cellStyle name="Currency 16 2_Sheet3" xfId="23093"/>
    <cellStyle name="Currency 16 3" xfId="23094"/>
    <cellStyle name="Currency 16_Sheet3" xfId="23095"/>
    <cellStyle name="Currency 17" xfId="23096"/>
    <cellStyle name="Currency 17 2" xfId="23097"/>
    <cellStyle name="Currency 17_Sheet3" xfId="23098"/>
    <cellStyle name="Currency 18" xfId="23099"/>
    <cellStyle name="Currency 18 2" xfId="23100"/>
    <cellStyle name="Currency 18_Sheet3" xfId="23101"/>
    <cellStyle name="Currency 19" xfId="23102"/>
    <cellStyle name="Currency 19 2" xfId="23103"/>
    <cellStyle name="Currency 19_Sheet3" xfId="23104"/>
    <cellStyle name="Currency 2" xfId="23105"/>
    <cellStyle name="Currency 2 10" xfId="23106"/>
    <cellStyle name="Currency 2 10 2" xfId="23107"/>
    <cellStyle name="Currency 2 11" xfId="23108"/>
    <cellStyle name="Currency 2 12" xfId="23109"/>
    <cellStyle name="Currency 2 13" xfId="23110"/>
    <cellStyle name="Currency 2 14" xfId="23111"/>
    <cellStyle name="Currency 2 15" xfId="23112"/>
    <cellStyle name="Currency 2 16" xfId="23113"/>
    <cellStyle name="Currency 2 17" xfId="23114"/>
    <cellStyle name="Currency 2 18" xfId="23115"/>
    <cellStyle name="Currency 2 19" xfId="23116"/>
    <cellStyle name="Currency 2 2" xfId="23117"/>
    <cellStyle name="Currency 2 2 2" xfId="23118"/>
    <cellStyle name="Currency 2 2 2 2" xfId="23119"/>
    <cellStyle name="Currency 2 2 2_Sheet3" xfId="23120"/>
    <cellStyle name="Currency 2 2 3" xfId="23121"/>
    <cellStyle name="Currency 2 2 3 2" xfId="23122"/>
    <cellStyle name="Currency 2 2 3_Sheet3" xfId="23123"/>
    <cellStyle name="Currency 2 2 4" xfId="23124"/>
    <cellStyle name="Currency 2 2_Sheet3" xfId="23125"/>
    <cellStyle name="Currency 2 20" xfId="23126"/>
    <cellStyle name="Currency 2 21" xfId="23127"/>
    <cellStyle name="Currency 2 22" xfId="23128"/>
    <cellStyle name="Currency 2 23" xfId="23129"/>
    <cellStyle name="Currency 2 24" xfId="23130"/>
    <cellStyle name="Currency 2 25" xfId="23131"/>
    <cellStyle name="Currency 2 26" xfId="23132"/>
    <cellStyle name="Currency 2 27" xfId="23133"/>
    <cellStyle name="Currency 2 28" xfId="23134"/>
    <cellStyle name="Currency 2 29" xfId="23135"/>
    <cellStyle name="Currency 2 3" xfId="23136"/>
    <cellStyle name="Currency 2 3 2" xfId="23137"/>
    <cellStyle name="Currency 2 3 2 2" xfId="23138"/>
    <cellStyle name="Currency 2 3 2_Sheet3" xfId="23139"/>
    <cellStyle name="Currency 2 3 3" xfId="23140"/>
    <cellStyle name="Currency 2 3_Sheet3" xfId="23141"/>
    <cellStyle name="Currency 2 30" xfId="23142"/>
    <cellStyle name="Currency 2 31" xfId="23143"/>
    <cellStyle name="Currency 2 32" xfId="23144"/>
    <cellStyle name="Currency 2 33" xfId="23145"/>
    <cellStyle name="Currency 2 34" xfId="23146"/>
    <cellStyle name="Currency 2 35" xfId="23147"/>
    <cellStyle name="Currency 2 36" xfId="23148"/>
    <cellStyle name="Currency 2 37" xfId="23149"/>
    <cellStyle name="Currency 2 38" xfId="23150"/>
    <cellStyle name="Currency 2 39" xfId="23151"/>
    <cellStyle name="Currency 2 4" xfId="23152"/>
    <cellStyle name="Currency 2 4 2" xfId="23153"/>
    <cellStyle name="Currency 2 4 2 2" xfId="23154"/>
    <cellStyle name="Currency 2 4 2_Sheet3" xfId="23155"/>
    <cellStyle name="Currency 2 4 3" xfId="23156"/>
    <cellStyle name="Currency 2 4_Sheet3" xfId="23157"/>
    <cellStyle name="Currency 2 40" xfId="23158"/>
    <cellStyle name="Currency 2 41" xfId="23159"/>
    <cellStyle name="Currency 2 42" xfId="23160"/>
    <cellStyle name="Currency 2 43" xfId="23161"/>
    <cellStyle name="Currency 2 44" xfId="23162"/>
    <cellStyle name="Currency 2 45" xfId="23163"/>
    <cellStyle name="Currency 2 46" xfId="23164"/>
    <cellStyle name="Currency 2 47" xfId="23165"/>
    <cellStyle name="Currency 2 5" xfId="23166"/>
    <cellStyle name="Currency 2 5 2" xfId="23167"/>
    <cellStyle name="Currency 2 5 2 2" xfId="23168"/>
    <cellStyle name="Currency 2 5 2_Sheet3" xfId="23169"/>
    <cellStyle name="Currency 2 5 3" xfId="23170"/>
    <cellStyle name="Currency 2 5_Sheet3" xfId="23171"/>
    <cellStyle name="Currency 2 6" xfId="23172"/>
    <cellStyle name="Currency 2 6 2" xfId="23173"/>
    <cellStyle name="Currency 2 6 2 2" xfId="23174"/>
    <cellStyle name="Currency 2 6 2_Sheet3" xfId="23175"/>
    <cellStyle name="Currency 2 6 3" xfId="23176"/>
    <cellStyle name="Currency 2 6_Sheet3" xfId="23177"/>
    <cellStyle name="Currency 2 7" xfId="23178"/>
    <cellStyle name="Currency 2 7 2" xfId="23179"/>
    <cellStyle name="Currency 2 7 2 2" xfId="23180"/>
    <cellStyle name="Currency 2 7 2_Sheet3" xfId="23181"/>
    <cellStyle name="Currency 2 7 3" xfId="23182"/>
    <cellStyle name="Currency 2 7_Sheet3" xfId="23183"/>
    <cellStyle name="Currency 2 8" xfId="23184"/>
    <cellStyle name="Currency 2 8 2" xfId="23185"/>
    <cellStyle name="Currency 2 8 2 2" xfId="23186"/>
    <cellStyle name="Currency 2 8 2_Sheet3" xfId="23187"/>
    <cellStyle name="Currency 2 8 3" xfId="23188"/>
    <cellStyle name="Currency 2 8_Sheet3" xfId="23189"/>
    <cellStyle name="Currency 2 9" xfId="23190"/>
    <cellStyle name="Currency 2 9 2" xfId="23191"/>
    <cellStyle name="Currency 2 9_Sheet3" xfId="23192"/>
    <cellStyle name="Currency 2_Sheet3" xfId="23193"/>
    <cellStyle name="Currency 20" xfId="23194"/>
    <cellStyle name="Currency 20 2" xfId="23195"/>
    <cellStyle name="Currency 20_Sheet3" xfId="23196"/>
    <cellStyle name="Currency 21" xfId="23197"/>
    <cellStyle name="Currency 21 2" xfId="23198"/>
    <cellStyle name="Currency 21_Sheet3" xfId="23199"/>
    <cellStyle name="Currency 22" xfId="23200"/>
    <cellStyle name="Currency 22 2" xfId="23201"/>
    <cellStyle name="Currency 22_Sheet3" xfId="23202"/>
    <cellStyle name="Currency 23" xfId="23203"/>
    <cellStyle name="Currency 23 2" xfId="23204"/>
    <cellStyle name="Currency 23_Sheet3" xfId="23205"/>
    <cellStyle name="Currency 24" xfId="23206"/>
    <cellStyle name="Currency 3" xfId="23207"/>
    <cellStyle name="Currency 3 2" xfId="23208"/>
    <cellStyle name="Currency 3 2 2" xfId="23209"/>
    <cellStyle name="Currency 3 2 2 2" xfId="23210"/>
    <cellStyle name="Currency 3 2 2_Sheet3" xfId="23211"/>
    <cellStyle name="Currency 3 2 3" xfId="23212"/>
    <cellStyle name="Currency 3 2_Sheet3" xfId="23213"/>
    <cellStyle name="Currency 3 3" xfId="23214"/>
    <cellStyle name="Currency 3 3 2" xfId="23215"/>
    <cellStyle name="Currency 3 3_Sheet3" xfId="23216"/>
    <cellStyle name="Currency 3 4" xfId="23217"/>
    <cellStyle name="Currency 3 4 2" xfId="23218"/>
    <cellStyle name="Currency 3 4 2 2" xfId="23219"/>
    <cellStyle name="Currency 3 4 2_Sheet3" xfId="23220"/>
    <cellStyle name="Currency 3 4 3" xfId="23221"/>
    <cellStyle name="Currency 3 4 4" xfId="23222"/>
    <cellStyle name="Currency 3 4 5" xfId="23223"/>
    <cellStyle name="Currency 3 4_Sheet3" xfId="23224"/>
    <cellStyle name="Currency 3 5" xfId="23225"/>
    <cellStyle name="Currency 3_Sheet3" xfId="23226"/>
    <cellStyle name="Currency 4" xfId="23227"/>
    <cellStyle name="Currency 4 2" xfId="23228"/>
    <cellStyle name="Currency 4 2 2" xfId="23229"/>
    <cellStyle name="Currency 4 2 2 2" xfId="23230"/>
    <cellStyle name="Currency 4 2 2_Sheet3" xfId="23231"/>
    <cellStyle name="Currency 4 2 3" xfId="23232"/>
    <cellStyle name="Currency 4 2 3 2" xfId="23233"/>
    <cellStyle name="Currency 4 2 3_Sheet3" xfId="23234"/>
    <cellStyle name="Currency 4 2 4" xfId="23235"/>
    <cellStyle name="Currency 4 2_Sheet3" xfId="23236"/>
    <cellStyle name="Currency 4 3" xfId="23237"/>
    <cellStyle name="Currency 4 3 2" xfId="23238"/>
    <cellStyle name="Currency 4 3_Sheet3" xfId="23239"/>
    <cellStyle name="Currency 4 4" xfId="23240"/>
    <cellStyle name="Currency 4_2009 GRC Compliance Filing (Electric) for Exh A-1" xfId="23241"/>
    <cellStyle name="Currency 5" xfId="23242"/>
    <cellStyle name="Currency 5 2" xfId="23243"/>
    <cellStyle name="Currency 5 2 2" xfId="23244"/>
    <cellStyle name="Currency 5 2_Sheet3" xfId="23245"/>
    <cellStyle name="Currency 5 3" xfId="23246"/>
    <cellStyle name="Currency 5 3 2" xfId="23247"/>
    <cellStyle name="Currency 5 3_Sheet3" xfId="23248"/>
    <cellStyle name="Currency 5 4" xfId="23249"/>
    <cellStyle name="Currency 5_Sheet3" xfId="23250"/>
    <cellStyle name="Currency 6" xfId="23251"/>
    <cellStyle name="Currency 6 2" xfId="23252"/>
    <cellStyle name="Currency 6 2 2" xfId="23253"/>
    <cellStyle name="Currency 6 2_Sheet3" xfId="23254"/>
    <cellStyle name="Currency 6 3" xfId="23255"/>
    <cellStyle name="Currency 6 3 2" xfId="23256"/>
    <cellStyle name="Currency 6 3_Sheet3" xfId="23257"/>
    <cellStyle name="Currency 6 4" xfId="23258"/>
    <cellStyle name="Currency 6_Sheet3" xfId="23259"/>
    <cellStyle name="Currency 7" xfId="23260"/>
    <cellStyle name="Currency 7 2" xfId="23261"/>
    <cellStyle name="Currency 7 2 2" xfId="23262"/>
    <cellStyle name="Currency 7 2_Sheet3" xfId="23263"/>
    <cellStyle name="Currency 7 3" xfId="23264"/>
    <cellStyle name="Currency 7 3 2" xfId="23265"/>
    <cellStyle name="Currency 7 3_Sheet3" xfId="23266"/>
    <cellStyle name="Currency 7 4" xfId="23267"/>
    <cellStyle name="Currency 7_Sheet3" xfId="23268"/>
    <cellStyle name="Currency 8" xfId="23269"/>
    <cellStyle name="Currency 8 2" xfId="23270"/>
    <cellStyle name="Currency 8 2 2" xfId="23271"/>
    <cellStyle name="Currency 8 2_Sheet3" xfId="23272"/>
    <cellStyle name="Currency 8 3" xfId="23273"/>
    <cellStyle name="Currency 8 3 2" xfId="23274"/>
    <cellStyle name="Currency 8 3_Sheet3" xfId="23275"/>
    <cellStyle name="Currency 8 4" xfId="23276"/>
    <cellStyle name="Currency 8_Sheet3" xfId="23277"/>
    <cellStyle name="Currency 9" xfId="23278"/>
    <cellStyle name="Currency 9 2" xfId="23279"/>
    <cellStyle name="Currency 9 2 2" xfId="23280"/>
    <cellStyle name="Currency 9 2_Sheet3" xfId="23281"/>
    <cellStyle name="Currency 9 3" xfId="23282"/>
    <cellStyle name="Currency 9 3 2" xfId="23283"/>
    <cellStyle name="Currency 9 3_Sheet3" xfId="23284"/>
    <cellStyle name="Currency 9 4" xfId="23285"/>
    <cellStyle name="Currency 9_Sheet3" xfId="23286"/>
    <cellStyle name="Currency0" xfId="23287"/>
    <cellStyle name="Currency0 2" xfId="23288"/>
    <cellStyle name="Currency0 2 2" xfId="23289"/>
    <cellStyle name="Currency0 2 2 2" xfId="23290"/>
    <cellStyle name="Currency0 2 2_Sheet3" xfId="23291"/>
    <cellStyle name="Currency0 2 3" xfId="23292"/>
    <cellStyle name="Currency0 2 3 2" xfId="23293"/>
    <cellStyle name="Currency0 2 3_Sheet3" xfId="23294"/>
    <cellStyle name="Currency0 2 4" xfId="23295"/>
    <cellStyle name="Currency0 2_Sheet3" xfId="23296"/>
    <cellStyle name="Currency0 3" xfId="23297"/>
    <cellStyle name="Currency0 3 2" xfId="23298"/>
    <cellStyle name="Currency0 3 3" xfId="23299"/>
    <cellStyle name="Currency0 3_Sheet3" xfId="23300"/>
    <cellStyle name="Currency0 4" xfId="23301"/>
    <cellStyle name="Currency0 4 2" xfId="23302"/>
    <cellStyle name="Currency0 4 2 2" xfId="23303"/>
    <cellStyle name="Currency0 4 2_Sheet3" xfId="23304"/>
    <cellStyle name="Currency0 4 3" xfId="23305"/>
    <cellStyle name="Currency0 4 4" xfId="23306"/>
    <cellStyle name="Currency0 4_Sheet3" xfId="23307"/>
    <cellStyle name="Currency0 5" xfId="23308"/>
    <cellStyle name="Currency0 5 2" xfId="23309"/>
    <cellStyle name="Currency0 5 2 2" xfId="23310"/>
    <cellStyle name="Currency0 5 2_Sheet3" xfId="23311"/>
    <cellStyle name="Currency0 5 3" xfId="23312"/>
    <cellStyle name="Currency0 5 3 2" xfId="23313"/>
    <cellStyle name="Currency0 5 3_Sheet3" xfId="23314"/>
    <cellStyle name="Currency0 5 4" xfId="23315"/>
    <cellStyle name="Currency0 5_Sheet3" xfId="23316"/>
    <cellStyle name="Currency0 6" xfId="23317"/>
    <cellStyle name="Currency0 6 2" xfId="23318"/>
    <cellStyle name="Currency0 6_Sheet3" xfId="23319"/>
    <cellStyle name="Currency0 7" xfId="23320"/>
    <cellStyle name="Currency0 7 2" xfId="23321"/>
    <cellStyle name="Currency0 7 2 2" xfId="23322"/>
    <cellStyle name="Currency0 7 2_Sheet3" xfId="23323"/>
    <cellStyle name="Currency0 7 3" xfId="23324"/>
    <cellStyle name="Currency0 7_Sheet3" xfId="23325"/>
    <cellStyle name="Currency0 8" xfId="23326"/>
    <cellStyle name="Currency0 8 2" xfId="23327"/>
    <cellStyle name="Currency0 8 2 2" xfId="23328"/>
    <cellStyle name="Currency0 8 2_Sheet3" xfId="23329"/>
    <cellStyle name="Currency0 8 3" xfId="23330"/>
    <cellStyle name="Currency0 8_Sheet3" xfId="23331"/>
    <cellStyle name="Currency0 9" xfId="23332"/>
    <cellStyle name="Currency0_Sheet3" xfId="23333"/>
    <cellStyle name="Date" xfId="23334"/>
    <cellStyle name="date 10" xfId="23335"/>
    <cellStyle name="Date 2" xfId="23336"/>
    <cellStyle name="Date 2 2" xfId="23337"/>
    <cellStyle name="Date 2_Sheet3" xfId="23338"/>
    <cellStyle name="Date 3" xfId="23339"/>
    <cellStyle name="Date 3 2" xfId="23340"/>
    <cellStyle name="Date 3_Sheet3" xfId="23341"/>
    <cellStyle name="Date 4" xfId="23342"/>
    <cellStyle name="Date 4 2" xfId="23343"/>
    <cellStyle name="Date 4_Sheet3" xfId="23344"/>
    <cellStyle name="Date 5" xfId="23345"/>
    <cellStyle name="Date 5 2" xfId="23346"/>
    <cellStyle name="Date 5 2 2" xfId="23347"/>
    <cellStyle name="Date 5 2_Sheet3" xfId="23348"/>
    <cellStyle name="Date 5 3" xfId="23349"/>
    <cellStyle name="Date 5_Sheet3" xfId="23350"/>
    <cellStyle name="Date 6" xfId="23351"/>
    <cellStyle name="date 7" xfId="23352"/>
    <cellStyle name="date 8" xfId="23353"/>
    <cellStyle name="date 9" xfId="23354"/>
    <cellStyle name="Date_Sheet3" xfId="23355"/>
    <cellStyle name="DateTime" xfId="23356"/>
    <cellStyle name="DateTime 2" xfId="23357"/>
    <cellStyle name="DateTime_Sheet3" xfId="23358"/>
    <cellStyle name="drp-sh - Style2" xfId="23359"/>
    <cellStyle name="Emphasis 1" xfId="23360"/>
    <cellStyle name="Emphasis 1 2" xfId="23361"/>
    <cellStyle name="Emphasis 1 3" xfId="23362"/>
    <cellStyle name="Emphasis 1_Sheet3" xfId="23363"/>
    <cellStyle name="Emphasis 2" xfId="23364"/>
    <cellStyle name="Emphasis 2 2" xfId="23365"/>
    <cellStyle name="Emphasis 2 3" xfId="23366"/>
    <cellStyle name="Emphasis 2_Sheet3" xfId="23367"/>
    <cellStyle name="Emphasis 3" xfId="23368"/>
    <cellStyle name="Emphasis 3 2" xfId="23369"/>
    <cellStyle name="Emphasis 3 3" xfId="23370"/>
    <cellStyle name="Emphasis 3_Sheet3" xfId="23371"/>
    <cellStyle name="Entered" xfId="23372"/>
    <cellStyle name="Entered 2" xfId="23373"/>
    <cellStyle name="Entered 2 2" xfId="23374"/>
    <cellStyle name="Entered 2 2 2" xfId="23375"/>
    <cellStyle name="Entered 2 2_Sheet3" xfId="23376"/>
    <cellStyle name="Entered 2 3" xfId="23377"/>
    <cellStyle name="Entered 2 3 2" xfId="23378"/>
    <cellStyle name="Entered 2 3_Sheet3" xfId="23379"/>
    <cellStyle name="Entered 2 4" xfId="23380"/>
    <cellStyle name="Entered 2_Sheet3" xfId="23381"/>
    <cellStyle name="Entered 3" xfId="23382"/>
    <cellStyle name="Entered 3 2" xfId="23383"/>
    <cellStyle name="Entered 3_Sheet3" xfId="23384"/>
    <cellStyle name="Entered 4" xfId="23385"/>
    <cellStyle name="Entered 4 2" xfId="23386"/>
    <cellStyle name="Entered 4 2 2" xfId="23387"/>
    <cellStyle name="Entered 4 2_Sheet3" xfId="23388"/>
    <cellStyle name="Entered 4 3" xfId="23389"/>
    <cellStyle name="Entered 4_Sheet3" xfId="23390"/>
    <cellStyle name="Entered 5" xfId="23391"/>
    <cellStyle name="Entered 5 2" xfId="23392"/>
    <cellStyle name="Entered 5 2 2" xfId="23393"/>
    <cellStyle name="Entered 5 2_Sheet3" xfId="23394"/>
    <cellStyle name="Entered 5 3" xfId="23395"/>
    <cellStyle name="Entered 5 3 2" xfId="23396"/>
    <cellStyle name="Entered 5 3_Sheet3" xfId="23397"/>
    <cellStyle name="Entered 5 4" xfId="23398"/>
    <cellStyle name="Entered 5_Sheet3" xfId="23399"/>
    <cellStyle name="Entered 6" xfId="23400"/>
    <cellStyle name="Entered 6 2" xfId="23401"/>
    <cellStyle name="Entered 6_Sheet3" xfId="23402"/>
    <cellStyle name="Entered 7" xfId="23403"/>
    <cellStyle name="Entered 7 2" xfId="23404"/>
    <cellStyle name="Entered 7 2 2" xfId="23405"/>
    <cellStyle name="Entered 7 2_Sheet3" xfId="23406"/>
    <cellStyle name="Entered 7 3" xfId="23407"/>
    <cellStyle name="Entered 7_Sheet3" xfId="23408"/>
    <cellStyle name="Entered 8" xfId="23409"/>
    <cellStyle name="Entered 8 2" xfId="23410"/>
    <cellStyle name="Entered 8 2 2" xfId="23411"/>
    <cellStyle name="Entered 8 2_Sheet3" xfId="23412"/>
    <cellStyle name="Entered 8 3" xfId="23413"/>
    <cellStyle name="Entered 8_Sheet3" xfId="23414"/>
    <cellStyle name="Entered 9" xfId="23415"/>
    <cellStyle name="Entered_AURORA Total New" xfId="23416"/>
    <cellStyle name="Entry" xfId="23417"/>
    <cellStyle name="Entry 10" xfId="23418"/>
    <cellStyle name="Entry 11" xfId="23419"/>
    <cellStyle name="Entry 12" xfId="23420"/>
    <cellStyle name="Entry 13" xfId="23421"/>
    <cellStyle name="Entry 14" xfId="23422"/>
    <cellStyle name="Entry 15" xfId="23423"/>
    <cellStyle name="Entry 16" xfId="23424"/>
    <cellStyle name="Entry 17" xfId="23425"/>
    <cellStyle name="Entry 18" xfId="23426"/>
    <cellStyle name="Entry 19" xfId="23427"/>
    <cellStyle name="Entry 2" xfId="23428"/>
    <cellStyle name="Entry 20" xfId="23429"/>
    <cellStyle name="Entry 21" xfId="23430"/>
    <cellStyle name="Entry 22" xfId="23431"/>
    <cellStyle name="Entry 23" xfId="23432"/>
    <cellStyle name="Entry 24" xfId="23433"/>
    <cellStyle name="Entry 25" xfId="23434"/>
    <cellStyle name="Entry 26" xfId="23435"/>
    <cellStyle name="Entry 27" xfId="23436"/>
    <cellStyle name="Entry 28" xfId="23437"/>
    <cellStyle name="Entry 29" xfId="23438"/>
    <cellStyle name="Entry 3" xfId="23439"/>
    <cellStyle name="Entry 30" xfId="23440"/>
    <cellStyle name="Entry 31" xfId="23441"/>
    <cellStyle name="Entry 32" xfId="23442"/>
    <cellStyle name="Entry 33" xfId="23443"/>
    <cellStyle name="Entry 34" xfId="23444"/>
    <cellStyle name="Entry 35" xfId="23445"/>
    <cellStyle name="Entry 36" xfId="23446"/>
    <cellStyle name="Entry 37" xfId="23447"/>
    <cellStyle name="Entry 38" xfId="23448"/>
    <cellStyle name="Entry 39" xfId="23449"/>
    <cellStyle name="Entry 4" xfId="23450"/>
    <cellStyle name="Entry 40" xfId="23451"/>
    <cellStyle name="Entry 41" xfId="23452"/>
    <cellStyle name="Entry 42" xfId="23453"/>
    <cellStyle name="Entry 43" xfId="23454"/>
    <cellStyle name="Entry 44" xfId="23455"/>
    <cellStyle name="Entry 45" xfId="23456"/>
    <cellStyle name="Entry 46" xfId="23457"/>
    <cellStyle name="Entry 47" xfId="23458"/>
    <cellStyle name="Entry 5" xfId="23459"/>
    <cellStyle name="Entry 6" xfId="23460"/>
    <cellStyle name="Entry 7" xfId="23461"/>
    <cellStyle name="Entry 8" xfId="23462"/>
    <cellStyle name="Entry 9" xfId="23463"/>
    <cellStyle name="Euro" xfId="23464"/>
    <cellStyle name="Euro 10" xfId="23465"/>
    <cellStyle name="Euro 2" xfId="23466"/>
    <cellStyle name="Euro 2 2" xfId="23467"/>
    <cellStyle name="Euro 2 2 2" xfId="23468"/>
    <cellStyle name="Euro 2 2_Sheet3" xfId="23469"/>
    <cellStyle name="Euro 2 3" xfId="23470"/>
    <cellStyle name="Euro 2 3 2" xfId="23471"/>
    <cellStyle name="Euro 2 3_Sheet3" xfId="23472"/>
    <cellStyle name="Euro 2 4" xfId="23473"/>
    <cellStyle name="Euro 2_Sheet3" xfId="23474"/>
    <cellStyle name="Euro 3" xfId="23475"/>
    <cellStyle name="Euro 3 2" xfId="23476"/>
    <cellStyle name="Euro 3_Sheet3" xfId="23477"/>
    <cellStyle name="Euro 4" xfId="23478"/>
    <cellStyle name="Euro 4 2" xfId="23479"/>
    <cellStyle name="Euro 4 2 2" xfId="23480"/>
    <cellStyle name="Euro 4 2_Sheet3" xfId="23481"/>
    <cellStyle name="Euro 4 3" xfId="23482"/>
    <cellStyle name="Euro 4_Sheet3" xfId="23483"/>
    <cellStyle name="Euro 5" xfId="23484"/>
    <cellStyle name="Euro 5 2" xfId="23485"/>
    <cellStyle name="Euro 5 2 2" xfId="23486"/>
    <cellStyle name="Euro 5 2_Sheet3" xfId="23487"/>
    <cellStyle name="Euro 5 3" xfId="23488"/>
    <cellStyle name="Euro 5 3 2" xfId="23489"/>
    <cellStyle name="Euro 5 3_Sheet3" xfId="23490"/>
    <cellStyle name="Euro 5 4" xfId="23491"/>
    <cellStyle name="Euro 5_Sheet3" xfId="23492"/>
    <cellStyle name="Euro 6" xfId="23493"/>
    <cellStyle name="Euro 6 2" xfId="23494"/>
    <cellStyle name="Euro 6_Sheet3" xfId="23495"/>
    <cellStyle name="Euro 7" xfId="23496"/>
    <cellStyle name="Euro 7 2" xfId="23497"/>
    <cellStyle name="Euro 7 2 2" xfId="23498"/>
    <cellStyle name="Euro 7 2_Sheet3" xfId="23499"/>
    <cellStyle name="Euro 7 3" xfId="23500"/>
    <cellStyle name="Euro 7_Sheet3" xfId="23501"/>
    <cellStyle name="Euro 8" xfId="23502"/>
    <cellStyle name="Euro 8 2" xfId="23503"/>
    <cellStyle name="Euro 8 2 2" xfId="23504"/>
    <cellStyle name="Euro 8 2_Sheet3" xfId="23505"/>
    <cellStyle name="Euro 8 3" xfId="23506"/>
    <cellStyle name="Euro 8_Sheet3" xfId="23507"/>
    <cellStyle name="Euro 9" xfId="23508"/>
    <cellStyle name="Euro_Sheet3" xfId="23509"/>
    <cellStyle name="Explanatory Text 10" xfId="23510"/>
    <cellStyle name="Explanatory Text 10 2" xfId="23511"/>
    <cellStyle name="Explanatory Text 10 3" xfId="23512"/>
    <cellStyle name="Explanatory Text 10 4" xfId="23513"/>
    <cellStyle name="Explanatory Text 11" xfId="23514"/>
    <cellStyle name="Explanatory Text 12" xfId="23515"/>
    <cellStyle name="Explanatory Text 13" xfId="23516"/>
    <cellStyle name="Explanatory Text 2" xfId="23517"/>
    <cellStyle name="Explanatory Text 2 10" xfId="23518"/>
    <cellStyle name="Explanatory Text 2 2" xfId="23519"/>
    <cellStyle name="Explanatory Text 2 2 2" xfId="23520"/>
    <cellStyle name="Explanatory Text 2 2 2 2" xfId="23521"/>
    <cellStyle name="Explanatory Text 2 2 2_Sheet3" xfId="23522"/>
    <cellStyle name="Explanatory Text 2 2 3" xfId="23523"/>
    <cellStyle name="Explanatory Text 2 2_Sheet3" xfId="23524"/>
    <cellStyle name="Explanatory Text 2 3" xfId="23525"/>
    <cellStyle name="Explanatory Text 2 3 2" xfId="23526"/>
    <cellStyle name="Explanatory Text 2 3 2 2" xfId="23527"/>
    <cellStyle name="Explanatory Text 2 3 2_Sheet3" xfId="23528"/>
    <cellStyle name="Explanatory Text 2 3 3" xfId="23529"/>
    <cellStyle name="Explanatory Text 2 3_Sheet3" xfId="23530"/>
    <cellStyle name="Explanatory Text 2 4" xfId="23531"/>
    <cellStyle name="Explanatory Text 2 4 2" xfId="23532"/>
    <cellStyle name="Explanatory Text 2 4_Sheet3" xfId="23533"/>
    <cellStyle name="Explanatory Text 2 5" xfId="23534"/>
    <cellStyle name="Explanatory Text 2 6" xfId="23535"/>
    <cellStyle name="Explanatory Text 2 7" xfId="23536"/>
    <cellStyle name="Explanatory Text 2 8" xfId="23537"/>
    <cellStyle name="Explanatory Text 2 9" xfId="23538"/>
    <cellStyle name="Explanatory Text 2_Sheet3" xfId="23539"/>
    <cellStyle name="Explanatory Text 3" xfId="23540"/>
    <cellStyle name="Explanatory Text 3 2" xfId="23541"/>
    <cellStyle name="Explanatory Text 3 2 2" xfId="23542"/>
    <cellStyle name="Explanatory Text 3 2_Sheet3" xfId="23543"/>
    <cellStyle name="Explanatory Text 3 3" xfId="23544"/>
    <cellStyle name="Explanatory Text 3 4" xfId="23545"/>
    <cellStyle name="Explanatory Text 3 5" xfId="23546"/>
    <cellStyle name="Explanatory Text 3 6" xfId="23547"/>
    <cellStyle name="Explanatory Text 3 7" xfId="23548"/>
    <cellStyle name="Explanatory Text 3 8" xfId="23549"/>
    <cellStyle name="Explanatory Text 3_Sheet3" xfId="23550"/>
    <cellStyle name="Explanatory Text 4" xfId="23551"/>
    <cellStyle name="Explanatory Text 4 2" xfId="23552"/>
    <cellStyle name="Explanatory Text 4 2 2" xfId="23553"/>
    <cellStyle name="Explanatory Text 4 2_Sheet3" xfId="23554"/>
    <cellStyle name="Explanatory Text 4 3" xfId="23555"/>
    <cellStyle name="Explanatory Text 4 4" xfId="23556"/>
    <cellStyle name="Explanatory Text 4 5" xfId="23557"/>
    <cellStyle name="Explanatory Text 4 6" xfId="23558"/>
    <cellStyle name="Explanatory Text 4 7" xfId="23559"/>
    <cellStyle name="Explanatory Text 4 8" xfId="23560"/>
    <cellStyle name="Explanatory Text 4_Sheet3" xfId="23561"/>
    <cellStyle name="Explanatory Text 5" xfId="23562"/>
    <cellStyle name="Explanatory Text 5 2" xfId="23563"/>
    <cellStyle name="Explanatory Text 5 3" xfId="23564"/>
    <cellStyle name="Explanatory Text 5_Sheet3" xfId="23565"/>
    <cellStyle name="Explanatory Text 6" xfId="23566"/>
    <cellStyle name="Explanatory Text 6 2" xfId="23567"/>
    <cellStyle name="Explanatory Text 7" xfId="23568"/>
    <cellStyle name="Explanatory Text 7 2" xfId="23569"/>
    <cellStyle name="Explanatory Text 8" xfId="23570"/>
    <cellStyle name="Explanatory Text 8 2" xfId="23571"/>
    <cellStyle name="Explanatory Text 9" xfId="23572"/>
    <cellStyle name="FieldName" xfId="23573"/>
    <cellStyle name="FieldName 2" xfId="23574"/>
    <cellStyle name="FieldName 2 2" xfId="23575"/>
    <cellStyle name="FieldName 2 3" xfId="23576"/>
    <cellStyle name="FieldName 2_Sheet3" xfId="23577"/>
    <cellStyle name="FieldName_Sheet3" xfId="23578"/>
    <cellStyle name="Fixed" xfId="23579"/>
    <cellStyle name="Fixed 2" xfId="23580"/>
    <cellStyle name="Fixed 2 2" xfId="23581"/>
    <cellStyle name="Fixed 2 2 2" xfId="23582"/>
    <cellStyle name="Fixed 2 2_Sheet3" xfId="23583"/>
    <cellStyle name="Fixed 2 3" xfId="23584"/>
    <cellStyle name="Fixed 2_Sheet3" xfId="23585"/>
    <cellStyle name="Fixed 3" xfId="23586"/>
    <cellStyle name="Fixed_Sheet3" xfId="23587"/>
    <cellStyle name="Fixed3 - Style3" xfId="23588"/>
    <cellStyle name="Fixed3 - Style3 2" xfId="23589"/>
    <cellStyle name="Fixed3 - Style3_Sheet3" xfId="23590"/>
    <cellStyle name="Footnote" xfId="23591"/>
    <cellStyle name="FRxAmtStyle" xfId="23592"/>
    <cellStyle name="FRxAmtStyle 2" xfId="23593"/>
    <cellStyle name="FRxAmtStyle_Frederickson Pow - Acct Detail" xfId="23594"/>
    <cellStyle name="FRxCurrStyle" xfId="23595"/>
    <cellStyle name="FRxCurrStyle 2" xfId="23596"/>
    <cellStyle name="FRxCurrStyle_Sheet3" xfId="23597"/>
    <cellStyle name="FRxPcntStyle" xfId="23598"/>
    <cellStyle name="FRxPcntStyle 2" xfId="23599"/>
    <cellStyle name="FRxPcntStyle_Sheet3" xfId="23600"/>
    <cellStyle name="G01_2001 figures 1 decimal a" xfId="23601"/>
    <cellStyle name="G03_Text" xfId="23602"/>
    <cellStyle name="G05_Superiors" xfId="23603"/>
    <cellStyle name="G07_Bold_2002_figs_Green" xfId="23604"/>
    <cellStyle name="G08_2001_figs" xfId="23605"/>
    <cellStyle name="Good 10" xfId="23606"/>
    <cellStyle name="Good 10 2" xfId="23607"/>
    <cellStyle name="Good 10 3" xfId="23608"/>
    <cellStyle name="Good 10 4" xfId="23609"/>
    <cellStyle name="Good 11" xfId="23610"/>
    <cellStyle name="Good 12" xfId="23611"/>
    <cellStyle name="Good 13" xfId="23612"/>
    <cellStyle name="Good 2" xfId="23613"/>
    <cellStyle name="Good 2 10" xfId="23614"/>
    <cellStyle name="Good 2 2" xfId="23615"/>
    <cellStyle name="Good 2 2 2" xfId="23616"/>
    <cellStyle name="Good 2 2 2 2" xfId="23617"/>
    <cellStyle name="Good 2 2 2_Sheet3" xfId="23618"/>
    <cellStyle name="Good 2 2 3" xfId="23619"/>
    <cellStyle name="Good 2 2_Sheet3" xfId="23620"/>
    <cellStyle name="Good 2 3" xfId="23621"/>
    <cellStyle name="Good 2 3 2" xfId="23622"/>
    <cellStyle name="Good 2 3 2 2" xfId="23623"/>
    <cellStyle name="Good 2 3 2_Sheet3" xfId="23624"/>
    <cellStyle name="Good 2 3 3" xfId="23625"/>
    <cellStyle name="Good 2 3 3 2" xfId="23626"/>
    <cellStyle name="Good 2 3 3_Sheet3" xfId="23627"/>
    <cellStyle name="Good 2 3 4" xfId="23628"/>
    <cellStyle name="Good 2 3_Sheet3" xfId="23629"/>
    <cellStyle name="Good 2 4" xfId="23630"/>
    <cellStyle name="Good 2 4 2" xfId="23631"/>
    <cellStyle name="Good 2 4_Sheet3" xfId="23632"/>
    <cellStyle name="Good 2 5" xfId="23633"/>
    <cellStyle name="Good 2 6" xfId="23634"/>
    <cellStyle name="Good 2 7" xfId="23635"/>
    <cellStyle name="Good 2 8" xfId="23636"/>
    <cellStyle name="Good 2 9" xfId="23637"/>
    <cellStyle name="Good 2_Sheet3" xfId="23638"/>
    <cellStyle name="Good 3" xfId="23639"/>
    <cellStyle name="Good 3 2" xfId="23640"/>
    <cellStyle name="Good 3 2 2" xfId="23641"/>
    <cellStyle name="Good 3 2_Sheet3" xfId="23642"/>
    <cellStyle name="Good 3 3" xfId="23643"/>
    <cellStyle name="Good 3 4" xfId="23644"/>
    <cellStyle name="Good 3 5" xfId="23645"/>
    <cellStyle name="Good 3 6" xfId="23646"/>
    <cellStyle name="Good 3 7" xfId="23647"/>
    <cellStyle name="Good 3 8" xfId="23648"/>
    <cellStyle name="Good 3_Sheet3" xfId="23649"/>
    <cellStyle name="Good 4" xfId="23650"/>
    <cellStyle name="Good 4 2" xfId="23651"/>
    <cellStyle name="Good 4 2 2" xfId="23652"/>
    <cellStyle name="Good 4 2_Sheet3" xfId="23653"/>
    <cellStyle name="Good 4 3" xfId="23654"/>
    <cellStyle name="Good 4 4" xfId="23655"/>
    <cellStyle name="Good 4 5" xfId="23656"/>
    <cellStyle name="Good 4 6" xfId="23657"/>
    <cellStyle name="Good 4 7" xfId="23658"/>
    <cellStyle name="Good 4 8" xfId="23659"/>
    <cellStyle name="Good 4_Sheet3" xfId="23660"/>
    <cellStyle name="Good 5" xfId="23661"/>
    <cellStyle name="Good 5 2" xfId="23662"/>
    <cellStyle name="Good 5 2 2" xfId="23663"/>
    <cellStyle name="Good 5 2_Sheet3" xfId="23664"/>
    <cellStyle name="Good 5 3" xfId="23665"/>
    <cellStyle name="Good 5 4" xfId="23666"/>
    <cellStyle name="Good 5 5" xfId="23667"/>
    <cellStyle name="Good 5 6" xfId="23668"/>
    <cellStyle name="Good 5 7" xfId="23669"/>
    <cellStyle name="Good 5 8" xfId="23670"/>
    <cellStyle name="Good 5_Sheet3" xfId="23671"/>
    <cellStyle name="Good 6" xfId="23672"/>
    <cellStyle name="Good 6 2" xfId="23673"/>
    <cellStyle name="Good 6 3" xfId="23674"/>
    <cellStyle name="Good 6_Sheet3" xfId="23675"/>
    <cellStyle name="Good 7" xfId="23676"/>
    <cellStyle name="Good 7 2" xfId="23677"/>
    <cellStyle name="Good 8" xfId="23678"/>
    <cellStyle name="Good 8 2" xfId="23679"/>
    <cellStyle name="Good 9" xfId="23680"/>
    <cellStyle name="Grey" xfId="23681"/>
    <cellStyle name="Grey 2" xfId="23682"/>
    <cellStyle name="Grey 2 2" xfId="23683"/>
    <cellStyle name="Grey 2 2 2" xfId="23684"/>
    <cellStyle name="Grey 2 2_Sheet3" xfId="23685"/>
    <cellStyle name="Grey 2 3" xfId="23686"/>
    <cellStyle name="Grey 2 3 2" xfId="23687"/>
    <cellStyle name="Grey 2 3_Sheet3" xfId="23688"/>
    <cellStyle name="Grey 2 4" xfId="23689"/>
    <cellStyle name="Grey 2_Sheet3" xfId="23690"/>
    <cellStyle name="Grey 3" xfId="23691"/>
    <cellStyle name="Grey 3 2" xfId="23692"/>
    <cellStyle name="Grey 3 2 2" xfId="23693"/>
    <cellStyle name="Grey 3 2_Sheet3" xfId="23694"/>
    <cellStyle name="Grey 3 3" xfId="23695"/>
    <cellStyle name="Grey 3 3 2" xfId="23696"/>
    <cellStyle name="Grey 3 3_Sheet3" xfId="23697"/>
    <cellStyle name="Grey 3 4" xfId="23698"/>
    <cellStyle name="Grey 3_Sheet3" xfId="23699"/>
    <cellStyle name="Grey 4" xfId="23700"/>
    <cellStyle name="Grey 4 2" xfId="23701"/>
    <cellStyle name="Grey 4 2 2" xfId="23702"/>
    <cellStyle name="Grey 4 2_Sheet3" xfId="23703"/>
    <cellStyle name="Grey 4 3" xfId="23704"/>
    <cellStyle name="Grey 4_Sheet3" xfId="23705"/>
    <cellStyle name="Grey 5" xfId="23706"/>
    <cellStyle name="Grey 5 2" xfId="23707"/>
    <cellStyle name="Grey 5 2 2" xfId="23708"/>
    <cellStyle name="Grey 5 2 2 2" xfId="23709"/>
    <cellStyle name="Grey 5 2 2_Sheet3" xfId="23710"/>
    <cellStyle name="Grey 5 2 3" xfId="23711"/>
    <cellStyle name="Grey 5 2_Sheet3" xfId="23712"/>
    <cellStyle name="Grey 5 3" xfId="23713"/>
    <cellStyle name="Grey 5 3 2" xfId="23714"/>
    <cellStyle name="Grey 5 3_Sheet3" xfId="23715"/>
    <cellStyle name="Grey 5 4" xfId="23716"/>
    <cellStyle name="Grey 5_Sheet3" xfId="23717"/>
    <cellStyle name="Grey 6" xfId="23718"/>
    <cellStyle name="Grey 6 2" xfId="23719"/>
    <cellStyle name="Grey 6 2 2" xfId="23720"/>
    <cellStyle name="Grey 6 2_Sheet3" xfId="23721"/>
    <cellStyle name="Grey 6 3" xfId="23722"/>
    <cellStyle name="Grey 6_Sheet3" xfId="23723"/>
    <cellStyle name="Grey 7" xfId="23724"/>
    <cellStyle name="Grey_(C) WHE Proforma with ITC cash grant 10 Yr Amort_for deferral_102809" xfId="23725"/>
    <cellStyle name="g-tota - Style7" xfId="23726"/>
    <cellStyle name="g-tota - Style7 2" xfId="23727"/>
    <cellStyle name="g-tota - Style7 2 2" xfId="23728"/>
    <cellStyle name="g-tota - Style7 2 3" xfId="23729"/>
    <cellStyle name="g-tota - Style7 2_Sheet3" xfId="23730"/>
    <cellStyle name="g-tota - Style7_Sheet3" xfId="23731"/>
    <cellStyle name="Header" xfId="23732"/>
    <cellStyle name="Header1" xfId="23733"/>
    <cellStyle name="Header1 2" xfId="23734"/>
    <cellStyle name="Header1 2 2" xfId="23735"/>
    <cellStyle name="Header1 2_Sheet3" xfId="23736"/>
    <cellStyle name="Header1 3" xfId="23737"/>
    <cellStyle name="Header1 3 2" xfId="23738"/>
    <cellStyle name="Header1 3 2 2" xfId="23739"/>
    <cellStyle name="Header1 3 2_Sheet3" xfId="23740"/>
    <cellStyle name="Header1 3 3" xfId="23741"/>
    <cellStyle name="Header1 3_Sheet3" xfId="23742"/>
    <cellStyle name="Header1 4" xfId="23743"/>
    <cellStyle name="Header1_AURORA Total New" xfId="23744"/>
    <cellStyle name="Header2" xfId="23745"/>
    <cellStyle name="Header2 2" xfId="23746"/>
    <cellStyle name="Header2 2 2" xfId="23747"/>
    <cellStyle name="Header2 2_Sheet3" xfId="23748"/>
    <cellStyle name="Header2 3" xfId="23749"/>
    <cellStyle name="Header2 3 2" xfId="23750"/>
    <cellStyle name="Header2 3 2 2" xfId="23751"/>
    <cellStyle name="Header2 3 2_Sheet3" xfId="23752"/>
    <cellStyle name="Header2 3 3" xfId="23753"/>
    <cellStyle name="Header2 3_Sheet3" xfId="23754"/>
    <cellStyle name="Header2 4" xfId="23755"/>
    <cellStyle name="Header2_AURORA Total New" xfId="23756"/>
    <cellStyle name="Heading" xfId="23757"/>
    <cellStyle name="Heading 1 10" xfId="23758"/>
    <cellStyle name="Heading 1 10 2" xfId="23759"/>
    <cellStyle name="Heading 1 10 3" xfId="23760"/>
    <cellStyle name="Heading 1 10 4" xfId="23761"/>
    <cellStyle name="Heading 1 11" xfId="23762"/>
    <cellStyle name="Heading 1 12" xfId="23763"/>
    <cellStyle name="Heading 1 13" xfId="23764"/>
    <cellStyle name="Heading 1 14" xfId="23765"/>
    <cellStyle name="Heading 1 2" xfId="23766"/>
    <cellStyle name="Heading 1 2 10" xfId="23767"/>
    <cellStyle name="Heading 1 2 2" xfId="23768"/>
    <cellStyle name="Heading 1 2 2 2" xfId="23769"/>
    <cellStyle name="Heading 1 2 2 2 2" xfId="23770"/>
    <cellStyle name="Heading 1 2 2 2_Sheet3" xfId="23771"/>
    <cellStyle name="Heading 1 2 2 3" xfId="23772"/>
    <cellStyle name="Heading 1 2 2 4" xfId="23773"/>
    <cellStyle name="Heading 1 2 2 5" xfId="23774"/>
    <cellStyle name="Heading 1 2 2 6" xfId="23775"/>
    <cellStyle name="Heading 1 2 2 7" xfId="23776"/>
    <cellStyle name="Heading 1 2 2 8" xfId="23777"/>
    <cellStyle name="Heading 1 2 2_Sheet3" xfId="23778"/>
    <cellStyle name="Heading 1 2 3" xfId="23779"/>
    <cellStyle name="Heading 1 2 3 2" xfId="23780"/>
    <cellStyle name="Heading 1 2 3 2 2" xfId="23781"/>
    <cellStyle name="Heading 1 2 3 2_Sheet3" xfId="23782"/>
    <cellStyle name="Heading 1 2 3 3" xfId="23783"/>
    <cellStyle name="Heading 1 2 3 3 2" xfId="23784"/>
    <cellStyle name="Heading 1 2 3 3_Sheet3" xfId="23785"/>
    <cellStyle name="Heading 1 2 3 4" xfId="23786"/>
    <cellStyle name="Heading 1 2 3_Sheet3" xfId="23787"/>
    <cellStyle name="Heading 1 2 4" xfId="23788"/>
    <cellStyle name="Heading 1 2 4 2" xfId="23789"/>
    <cellStyle name="Heading 1 2 4_Sheet3" xfId="23790"/>
    <cellStyle name="Heading 1 2 5" xfId="23791"/>
    <cellStyle name="Heading 1 2 5 2" xfId="23792"/>
    <cellStyle name="Heading 1 2 5_Sheet3" xfId="23793"/>
    <cellStyle name="Heading 1 2 6" xfId="23794"/>
    <cellStyle name="Heading 1 2 7" xfId="23795"/>
    <cellStyle name="Heading 1 2 8" xfId="23796"/>
    <cellStyle name="Heading 1 2 9" xfId="23797"/>
    <cellStyle name="Heading 1 2_Sheet3" xfId="23798"/>
    <cellStyle name="Heading 1 3" xfId="23799"/>
    <cellStyle name="Heading 1 3 2" xfId="23800"/>
    <cellStyle name="Heading 1 3 2 2" xfId="23801"/>
    <cellStyle name="Heading 1 3 2_Sheet3" xfId="23802"/>
    <cellStyle name="Heading 1 3 3" xfId="23803"/>
    <cellStyle name="Heading 1 3_Sheet3" xfId="23804"/>
    <cellStyle name="Heading 1 4" xfId="23805"/>
    <cellStyle name="Heading 1 4 2" xfId="23806"/>
    <cellStyle name="Heading 1 4 2 2" xfId="23807"/>
    <cellStyle name="Heading 1 4 2_Sheet3" xfId="23808"/>
    <cellStyle name="Heading 1 4 3" xfId="23809"/>
    <cellStyle name="Heading 1 4_Sheet3" xfId="23810"/>
    <cellStyle name="Heading 1 5" xfId="23811"/>
    <cellStyle name="Heading 1 5 2" xfId="23812"/>
    <cellStyle name="Heading 1 5 3" xfId="23813"/>
    <cellStyle name="Heading 1 5_Sheet3" xfId="23814"/>
    <cellStyle name="Heading 1 6" xfId="23815"/>
    <cellStyle name="Heading 1 6 2" xfId="23816"/>
    <cellStyle name="Heading 1 7" xfId="23817"/>
    <cellStyle name="Heading 1 7 2" xfId="23818"/>
    <cellStyle name="Heading 1 8" xfId="23819"/>
    <cellStyle name="Heading 1 9" xfId="23820"/>
    <cellStyle name="Heading 1 9 2" xfId="23821"/>
    <cellStyle name="Heading 1 9 3" xfId="23822"/>
    <cellStyle name="Heading 1 9_Sheet3" xfId="23823"/>
    <cellStyle name="Heading 2 10" xfId="23824"/>
    <cellStyle name="Heading 2 10 2" xfId="23825"/>
    <cellStyle name="Heading 2 10 3" xfId="23826"/>
    <cellStyle name="Heading 2 10 4" xfId="23827"/>
    <cellStyle name="Heading 2 11" xfId="23828"/>
    <cellStyle name="Heading 2 12" xfId="23829"/>
    <cellStyle name="Heading 2 13" xfId="23830"/>
    <cellStyle name="Heading 2 14" xfId="23831"/>
    <cellStyle name="Heading 2 2" xfId="23832"/>
    <cellStyle name="Heading 2 2 10" xfId="23833"/>
    <cellStyle name="Heading 2 2 2" xfId="23834"/>
    <cellStyle name="Heading 2 2 2 2" xfId="23835"/>
    <cellStyle name="Heading 2 2 2 2 2" xfId="23836"/>
    <cellStyle name="Heading 2 2 2 2_Sheet3" xfId="23837"/>
    <cellStyle name="Heading 2 2 2 3" xfId="23838"/>
    <cellStyle name="Heading 2 2 2 4" xfId="23839"/>
    <cellStyle name="Heading 2 2 2 5" xfId="23840"/>
    <cellStyle name="Heading 2 2 2 6" xfId="23841"/>
    <cellStyle name="Heading 2 2 2 7" xfId="23842"/>
    <cellStyle name="Heading 2 2 2 8" xfId="23843"/>
    <cellStyle name="Heading 2 2 2_Sheet3" xfId="23844"/>
    <cellStyle name="Heading 2 2 3" xfId="23845"/>
    <cellStyle name="Heading 2 2 3 2" xfId="23846"/>
    <cellStyle name="Heading 2 2 3 2 2" xfId="23847"/>
    <cellStyle name="Heading 2 2 3 2_Sheet3" xfId="23848"/>
    <cellStyle name="Heading 2 2 3 3" xfId="23849"/>
    <cellStyle name="Heading 2 2 3 3 2" xfId="23850"/>
    <cellStyle name="Heading 2 2 3 3_Sheet3" xfId="23851"/>
    <cellStyle name="Heading 2 2 3 4" xfId="23852"/>
    <cellStyle name="Heading 2 2 3_Sheet3" xfId="23853"/>
    <cellStyle name="Heading 2 2 4" xfId="23854"/>
    <cellStyle name="Heading 2 2 4 2" xfId="23855"/>
    <cellStyle name="Heading 2 2 4_Sheet3" xfId="23856"/>
    <cellStyle name="Heading 2 2 5" xfId="23857"/>
    <cellStyle name="Heading 2 2 5 2" xfId="23858"/>
    <cellStyle name="Heading 2 2 5_Sheet3" xfId="23859"/>
    <cellStyle name="Heading 2 2 6" xfId="23860"/>
    <cellStyle name="Heading 2 2 7" xfId="23861"/>
    <cellStyle name="Heading 2 2 8" xfId="23862"/>
    <cellStyle name="Heading 2 2 9" xfId="23863"/>
    <cellStyle name="Heading 2 2_Sheet3" xfId="23864"/>
    <cellStyle name="Heading 2 3" xfId="23865"/>
    <cellStyle name="Heading 2 3 2" xfId="23866"/>
    <cellStyle name="Heading 2 3 2 2" xfId="23867"/>
    <cellStyle name="Heading 2 3 2_Sheet3" xfId="23868"/>
    <cellStyle name="Heading 2 3 3" xfId="23869"/>
    <cellStyle name="Heading 2 3_Sheet3" xfId="23870"/>
    <cellStyle name="Heading 2 4" xfId="23871"/>
    <cellStyle name="Heading 2 4 2" xfId="23872"/>
    <cellStyle name="Heading 2 4 2 2" xfId="23873"/>
    <cellStyle name="Heading 2 4 2_Sheet3" xfId="23874"/>
    <cellStyle name="Heading 2 4 3" xfId="23875"/>
    <cellStyle name="Heading 2 4_Sheet3" xfId="23876"/>
    <cellStyle name="Heading 2 5" xfId="23877"/>
    <cellStyle name="Heading 2 5 2" xfId="23878"/>
    <cellStyle name="Heading 2 5 3" xfId="23879"/>
    <cellStyle name="Heading 2 5_Sheet3" xfId="23880"/>
    <cellStyle name="Heading 2 6" xfId="23881"/>
    <cellStyle name="Heading 2 6 2" xfId="23882"/>
    <cellStyle name="Heading 2 7" xfId="23883"/>
    <cellStyle name="Heading 2 7 2" xfId="23884"/>
    <cellStyle name="Heading 2 8" xfId="23885"/>
    <cellStyle name="Heading 2 9" xfId="23886"/>
    <cellStyle name="Heading 2 9 2" xfId="23887"/>
    <cellStyle name="Heading 2 9 3" xfId="23888"/>
    <cellStyle name="Heading 2 9_Sheet3" xfId="23889"/>
    <cellStyle name="Heading 3 10" xfId="23890"/>
    <cellStyle name="Heading 3 10 2" xfId="23891"/>
    <cellStyle name="Heading 3 10 3" xfId="23892"/>
    <cellStyle name="Heading 3 10 4" xfId="23893"/>
    <cellStyle name="Heading 3 11" xfId="23894"/>
    <cellStyle name="Heading 3 12" xfId="23895"/>
    <cellStyle name="Heading 3 13" xfId="23896"/>
    <cellStyle name="Heading 3 2" xfId="23897"/>
    <cellStyle name="Heading 3 2 10" xfId="23898"/>
    <cellStyle name="Heading 3 2 2" xfId="23899"/>
    <cellStyle name="Heading 3 2 2 2" xfId="23900"/>
    <cellStyle name="Heading 3 2 2 2 2" xfId="23901"/>
    <cellStyle name="Heading 3 2 2 2 3" xfId="23902"/>
    <cellStyle name="Heading 3 2 2 2 3 2" xfId="23903"/>
    <cellStyle name="Heading 3 2 2 2 3 3" xfId="23904"/>
    <cellStyle name="Heading 3 2 2 2 3_Sheet3" xfId="23905"/>
    <cellStyle name="Heading 3 2 2 2 4" xfId="23906"/>
    <cellStyle name="Heading 3 2 2 2 5" xfId="23907"/>
    <cellStyle name="Heading 3 2 2 2_Sheet3" xfId="23908"/>
    <cellStyle name="Heading 3 2 2 3" xfId="23909"/>
    <cellStyle name="Heading 3 2 2 4" xfId="23910"/>
    <cellStyle name="Heading 3 2 2 4 2" xfId="23911"/>
    <cellStyle name="Heading 3 2 2 4 3" xfId="23912"/>
    <cellStyle name="Heading 3 2 2 4_Sheet3" xfId="23913"/>
    <cellStyle name="Heading 3 2 2 5" xfId="23914"/>
    <cellStyle name="Heading 3 2 2 6" xfId="23915"/>
    <cellStyle name="Heading 3 2 2_Sheet3" xfId="23916"/>
    <cellStyle name="Heading 3 2 3" xfId="23917"/>
    <cellStyle name="Heading 3 2 3 10" xfId="23918"/>
    <cellStyle name="Heading 3 2 3 2" xfId="23919"/>
    <cellStyle name="Heading 3 2 3 2 2" xfId="23920"/>
    <cellStyle name="Heading 3 2 3 2_Sheet3" xfId="23921"/>
    <cellStyle name="Heading 3 2 3 3" xfId="23922"/>
    <cellStyle name="Heading 3 2 3 3 2" xfId="23923"/>
    <cellStyle name="Heading 3 2 3 3_Sheet3" xfId="23924"/>
    <cellStyle name="Heading 3 2 3 4" xfId="23925"/>
    <cellStyle name="Heading 3 2 3 4 2" xfId="23926"/>
    <cellStyle name="Heading 3 2 3 4_Sheet3" xfId="23927"/>
    <cellStyle name="Heading 3 2 3 5" xfId="23928"/>
    <cellStyle name="Heading 3 2 3 6" xfId="23929"/>
    <cellStyle name="Heading 3 2 3 6 2" xfId="23930"/>
    <cellStyle name="Heading 3 2 3 6 3" xfId="23931"/>
    <cellStyle name="Heading 3 2 3 6_Sheet3" xfId="23932"/>
    <cellStyle name="Heading 3 2 3 7" xfId="23933"/>
    <cellStyle name="Heading 3 2 3 8" xfId="23934"/>
    <cellStyle name="Heading 3 2 3 9" xfId="23935"/>
    <cellStyle name="Heading 3 2 3_Sheet3" xfId="23936"/>
    <cellStyle name="Heading 3 2 4" xfId="23937"/>
    <cellStyle name="Heading 3 2 4 2" xfId="23938"/>
    <cellStyle name="Heading 3 2 4 3" xfId="23939"/>
    <cellStyle name="Heading 3 2 4 3 2" xfId="23940"/>
    <cellStyle name="Heading 3 2 4 3 3" xfId="23941"/>
    <cellStyle name="Heading 3 2 4 3_Sheet3" xfId="23942"/>
    <cellStyle name="Heading 3 2 4 4" xfId="23943"/>
    <cellStyle name="Heading 3 2 4 5" xfId="23944"/>
    <cellStyle name="Heading 3 2 4 6" xfId="23945"/>
    <cellStyle name="Heading 3 2 4_Sheet3" xfId="23946"/>
    <cellStyle name="Heading 3 2 5" xfId="23947"/>
    <cellStyle name="Heading 3 2 5 2" xfId="23948"/>
    <cellStyle name="Heading 3 2 5_Sheet3" xfId="23949"/>
    <cellStyle name="Heading 3 2 6" xfId="23950"/>
    <cellStyle name="Heading 3 2 7" xfId="23951"/>
    <cellStyle name="Heading 3 2 7 2" xfId="23952"/>
    <cellStyle name="Heading 3 2 7 3" xfId="23953"/>
    <cellStyle name="Heading 3 2 7_Sheet3" xfId="23954"/>
    <cellStyle name="Heading 3 2 8" xfId="23955"/>
    <cellStyle name="Heading 3 2 9" xfId="23956"/>
    <cellStyle name="Heading 3 2_Sheet3" xfId="23957"/>
    <cellStyle name="Heading 3 3" xfId="23958"/>
    <cellStyle name="Heading 3 3 10" xfId="23959"/>
    <cellStyle name="Heading 3 3 2" xfId="23960"/>
    <cellStyle name="Heading 3 3 2 2" xfId="23961"/>
    <cellStyle name="Heading 3 3 2 3" xfId="23962"/>
    <cellStyle name="Heading 3 3 2 3 2" xfId="23963"/>
    <cellStyle name="Heading 3 3 2 3 3" xfId="23964"/>
    <cellStyle name="Heading 3 3 2 3_Sheet3" xfId="23965"/>
    <cellStyle name="Heading 3 3 2 4" xfId="23966"/>
    <cellStyle name="Heading 3 3 2 5" xfId="23967"/>
    <cellStyle name="Heading 3 3 2_Sheet3" xfId="23968"/>
    <cellStyle name="Heading 3 3 3" xfId="23969"/>
    <cellStyle name="Heading 3 3 4" xfId="23970"/>
    <cellStyle name="Heading 3 3 4 2" xfId="23971"/>
    <cellStyle name="Heading 3 3 4 3" xfId="23972"/>
    <cellStyle name="Heading 3 3 4_Sheet3" xfId="23973"/>
    <cellStyle name="Heading 3 3 5" xfId="23974"/>
    <cellStyle name="Heading 3 3 6" xfId="23975"/>
    <cellStyle name="Heading 3 3 7" xfId="23976"/>
    <cellStyle name="Heading 3 3 8" xfId="23977"/>
    <cellStyle name="Heading 3 3 9" xfId="23978"/>
    <cellStyle name="Heading 3 3_Sheet3" xfId="23979"/>
    <cellStyle name="Heading 3 4" xfId="23980"/>
    <cellStyle name="Heading 3 4 10" xfId="23981"/>
    <cellStyle name="Heading 3 4 11" xfId="23982"/>
    <cellStyle name="Heading 3 4 2" xfId="23983"/>
    <cellStyle name="Heading 3 4 2 2" xfId="23984"/>
    <cellStyle name="Heading 3 4 2_Sheet3" xfId="23985"/>
    <cellStyle name="Heading 3 4 3" xfId="23986"/>
    <cellStyle name="Heading 3 4 4" xfId="23987"/>
    <cellStyle name="Heading 3 4 4 2" xfId="23988"/>
    <cellStyle name="Heading 3 4 4 3" xfId="23989"/>
    <cellStyle name="Heading 3 4 4_Sheet3" xfId="23990"/>
    <cellStyle name="Heading 3 4 5" xfId="23991"/>
    <cellStyle name="Heading 3 4 6" xfId="23992"/>
    <cellStyle name="Heading 3 4 7" xfId="23993"/>
    <cellStyle name="Heading 3 4 8" xfId="23994"/>
    <cellStyle name="Heading 3 4 9" xfId="23995"/>
    <cellStyle name="Heading 3 4_Sheet3" xfId="23996"/>
    <cellStyle name="Heading 3 5" xfId="23997"/>
    <cellStyle name="Heading 3 5 2" xfId="23998"/>
    <cellStyle name="Heading 3 5 2 2" xfId="23999"/>
    <cellStyle name="Heading 3 5 2_Sheet3" xfId="24000"/>
    <cellStyle name="Heading 3 5 3" xfId="24001"/>
    <cellStyle name="Heading 3 5 4" xfId="24002"/>
    <cellStyle name="Heading 3 5 5" xfId="24003"/>
    <cellStyle name="Heading 3 5 6" xfId="24004"/>
    <cellStyle name="Heading 3 5 7" xfId="24005"/>
    <cellStyle name="Heading 3 5 8" xfId="24006"/>
    <cellStyle name="Heading 3 5_Sheet3" xfId="24007"/>
    <cellStyle name="Heading 3 6" xfId="24008"/>
    <cellStyle name="Heading 3 6 2" xfId="24009"/>
    <cellStyle name="Heading 3 6 3" xfId="24010"/>
    <cellStyle name="Heading 3 6_Sheet3" xfId="24011"/>
    <cellStyle name="Heading 3 7" xfId="24012"/>
    <cellStyle name="Heading 3 7 2" xfId="24013"/>
    <cellStyle name="Heading 3 7 3" xfId="24014"/>
    <cellStyle name="Heading 3 7 4" xfId="24015"/>
    <cellStyle name="Heading 3 7_Sheet3" xfId="24016"/>
    <cellStyle name="Heading 3 8" xfId="24017"/>
    <cellStyle name="Heading 3 8 2" xfId="24018"/>
    <cellStyle name="Heading 3 9" xfId="24019"/>
    <cellStyle name="Heading 3 9 2" xfId="24020"/>
    <cellStyle name="Heading 4 10" xfId="24021"/>
    <cellStyle name="Heading 4 10 2" xfId="24022"/>
    <cellStyle name="Heading 4 10 3" xfId="24023"/>
    <cellStyle name="Heading 4 10 4" xfId="24024"/>
    <cellStyle name="Heading 4 11" xfId="24025"/>
    <cellStyle name="Heading 4 12" xfId="24026"/>
    <cellStyle name="Heading 4 13" xfId="24027"/>
    <cellStyle name="Heading 4 2" xfId="24028"/>
    <cellStyle name="Heading 4 2 10" xfId="24029"/>
    <cellStyle name="Heading 4 2 2" xfId="24030"/>
    <cellStyle name="Heading 4 2 2 2" xfId="24031"/>
    <cellStyle name="Heading 4 2 2 2 2" xfId="24032"/>
    <cellStyle name="Heading 4 2 2 2_Sheet3" xfId="24033"/>
    <cellStyle name="Heading 4 2 2 3" xfId="24034"/>
    <cellStyle name="Heading 4 2 2_Sheet3" xfId="24035"/>
    <cellStyle name="Heading 4 2 3" xfId="24036"/>
    <cellStyle name="Heading 4 2 3 2" xfId="24037"/>
    <cellStyle name="Heading 4 2 3 2 2" xfId="24038"/>
    <cellStyle name="Heading 4 2 3 2_Sheet3" xfId="24039"/>
    <cellStyle name="Heading 4 2 3 3" xfId="24040"/>
    <cellStyle name="Heading 4 2 3 3 2" xfId="24041"/>
    <cellStyle name="Heading 4 2 3 3_Sheet3" xfId="24042"/>
    <cellStyle name="Heading 4 2 3 4" xfId="24043"/>
    <cellStyle name="Heading 4 2 3_Sheet3" xfId="24044"/>
    <cellStyle name="Heading 4 2 4" xfId="24045"/>
    <cellStyle name="Heading 4 2 4 2" xfId="24046"/>
    <cellStyle name="Heading 4 2 4_Sheet3" xfId="24047"/>
    <cellStyle name="Heading 4 2 5" xfId="24048"/>
    <cellStyle name="Heading 4 2 5 2" xfId="24049"/>
    <cellStyle name="Heading 4 2 5_Sheet3" xfId="24050"/>
    <cellStyle name="Heading 4 2 6" xfId="24051"/>
    <cellStyle name="Heading 4 2 7" xfId="24052"/>
    <cellStyle name="Heading 4 2 8" xfId="24053"/>
    <cellStyle name="Heading 4 2 9" xfId="24054"/>
    <cellStyle name="Heading 4 2_Sheet3" xfId="24055"/>
    <cellStyle name="Heading 4 3" xfId="24056"/>
    <cellStyle name="Heading 4 3 2" xfId="24057"/>
    <cellStyle name="Heading 4 3 2 2" xfId="24058"/>
    <cellStyle name="Heading 4 3 2_Sheet3" xfId="24059"/>
    <cellStyle name="Heading 4 3 3" xfId="24060"/>
    <cellStyle name="Heading 4 3 4" xfId="24061"/>
    <cellStyle name="Heading 4 3 5" xfId="24062"/>
    <cellStyle name="Heading 4 3 6" xfId="24063"/>
    <cellStyle name="Heading 4 3 7" xfId="24064"/>
    <cellStyle name="Heading 4 3 8" xfId="24065"/>
    <cellStyle name="Heading 4 3_Sheet3" xfId="24066"/>
    <cellStyle name="Heading 4 4" xfId="24067"/>
    <cellStyle name="Heading 4 4 2" xfId="24068"/>
    <cellStyle name="Heading 4 4 2 2" xfId="24069"/>
    <cellStyle name="Heading 4 4 2_Sheet3" xfId="24070"/>
    <cellStyle name="Heading 4 4 3" xfId="24071"/>
    <cellStyle name="Heading 4 4 4" xfId="24072"/>
    <cellStyle name="Heading 4 4 5" xfId="24073"/>
    <cellStyle name="Heading 4 4 6" xfId="24074"/>
    <cellStyle name="Heading 4 4 7" xfId="24075"/>
    <cellStyle name="Heading 4 4 8" xfId="24076"/>
    <cellStyle name="Heading 4 4_Sheet3" xfId="24077"/>
    <cellStyle name="Heading 4 5" xfId="24078"/>
    <cellStyle name="Heading 4 5 2" xfId="24079"/>
    <cellStyle name="Heading 4 5 2 2" xfId="24080"/>
    <cellStyle name="Heading 4 5 2_Sheet3" xfId="24081"/>
    <cellStyle name="Heading 4 5 3" xfId="24082"/>
    <cellStyle name="Heading 4 5 4" xfId="24083"/>
    <cellStyle name="Heading 4 5 5" xfId="24084"/>
    <cellStyle name="Heading 4 5 6" xfId="24085"/>
    <cellStyle name="Heading 4 5 7" xfId="24086"/>
    <cellStyle name="Heading 4 5 8" xfId="24087"/>
    <cellStyle name="Heading 4 5_Sheet3" xfId="24088"/>
    <cellStyle name="Heading 4 6" xfId="24089"/>
    <cellStyle name="Heading 4 6 2" xfId="24090"/>
    <cellStyle name="Heading 4 6 3" xfId="24091"/>
    <cellStyle name="Heading 4 6_Sheet3" xfId="24092"/>
    <cellStyle name="Heading 4 7" xfId="24093"/>
    <cellStyle name="Heading 4 7 2" xfId="24094"/>
    <cellStyle name="Heading 4 8" xfId="24095"/>
    <cellStyle name="Heading 4 8 2" xfId="24096"/>
    <cellStyle name="Heading 4 9" xfId="24097"/>
    <cellStyle name="Heading1" xfId="24098"/>
    <cellStyle name="Heading1 10" xfId="24099"/>
    <cellStyle name="Heading1 11" xfId="24100"/>
    <cellStyle name="Heading1 12" xfId="24101"/>
    <cellStyle name="Heading1 13" xfId="24102"/>
    <cellStyle name="Heading1 14" xfId="24103"/>
    <cellStyle name="Heading1 15" xfId="24104"/>
    <cellStyle name="Heading1 16" xfId="24105"/>
    <cellStyle name="Heading1 17" xfId="24106"/>
    <cellStyle name="Heading1 18" xfId="24107"/>
    <cellStyle name="Heading1 19" xfId="24108"/>
    <cellStyle name="Heading1 2" xfId="24109"/>
    <cellStyle name="Heading1 2 2" xfId="24110"/>
    <cellStyle name="Heading1 2_Sheet3" xfId="24111"/>
    <cellStyle name="Heading1 20" xfId="24112"/>
    <cellStyle name="Heading1 21" xfId="24113"/>
    <cellStyle name="Heading1 22" xfId="24114"/>
    <cellStyle name="Heading1 23" xfId="24115"/>
    <cellStyle name="Heading1 24" xfId="24116"/>
    <cellStyle name="Heading1 25" xfId="24117"/>
    <cellStyle name="Heading1 26" xfId="24118"/>
    <cellStyle name="Heading1 27" xfId="24119"/>
    <cellStyle name="Heading1 28" xfId="24120"/>
    <cellStyle name="Heading1 29" xfId="24121"/>
    <cellStyle name="Heading1 3" xfId="24122"/>
    <cellStyle name="Heading1 3 2" xfId="24123"/>
    <cellStyle name="Heading1 3 2 2" xfId="24124"/>
    <cellStyle name="Heading1 3 2_Sheet3" xfId="24125"/>
    <cellStyle name="Heading1 3 3" xfId="24126"/>
    <cellStyle name="Heading1 3_Sheet3" xfId="24127"/>
    <cellStyle name="Heading1 30" xfId="24128"/>
    <cellStyle name="Heading1 31" xfId="24129"/>
    <cellStyle name="Heading1 32" xfId="24130"/>
    <cellStyle name="Heading1 33" xfId="24131"/>
    <cellStyle name="Heading1 34" xfId="24132"/>
    <cellStyle name="Heading1 35" xfId="24133"/>
    <cellStyle name="Heading1 36" xfId="24134"/>
    <cellStyle name="Heading1 37" xfId="24135"/>
    <cellStyle name="Heading1 38" xfId="24136"/>
    <cellStyle name="Heading1 39" xfId="24137"/>
    <cellStyle name="Heading1 4" xfId="24138"/>
    <cellStyle name="Heading1 4 2" xfId="24139"/>
    <cellStyle name="Heading1 40" xfId="24140"/>
    <cellStyle name="Heading1 41" xfId="24141"/>
    <cellStyle name="Heading1 42" xfId="24142"/>
    <cellStyle name="Heading1 43" xfId="24143"/>
    <cellStyle name="Heading1 44" xfId="24144"/>
    <cellStyle name="Heading1 45" xfId="24145"/>
    <cellStyle name="Heading1 46" xfId="24146"/>
    <cellStyle name="Heading1 47" xfId="24147"/>
    <cellStyle name="Heading1 5" xfId="24148"/>
    <cellStyle name="Heading1 6" xfId="24149"/>
    <cellStyle name="Heading1 7" xfId="24150"/>
    <cellStyle name="Heading1 8" xfId="24151"/>
    <cellStyle name="Heading1 9" xfId="24152"/>
    <cellStyle name="Heading1_Sheet3" xfId="24153"/>
    <cellStyle name="Heading2" xfId="24154"/>
    <cellStyle name="Heading2 10" xfId="24155"/>
    <cellStyle name="Heading2 11" xfId="24156"/>
    <cellStyle name="Heading2 12" xfId="24157"/>
    <cellStyle name="Heading2 13" xfId="24158"/>
    <cellStyle name="Heading2 14" xfId="24159"/>
    <cellStyle name="Heading2 15" xfId="24160"/>
    <cellStyle name="Heading2 16" xfId="24161"/>
    <cellStyle name="Heading2 17" xfId="24162"/>
    <cellStyle name="Heading2 18" xfId="24163"/>
    <cellStyle name="Heading2 19" xfId="24164"/>
    <cellStyle name="Heading2 2" xfId="24165"/>
    <cellStyle name="Heading2 2 2" xfId="24166"/>
    <cellStyle name="Heading2 2_Sheet3" xfId="24167"/>
    <cellStyle name="Heading2 20" xfId="24168"/>
    <cellStyle name="Heading2 21" xfId="24169"/>
    <cellStyle name="Heading2 22" xfId="24170"/>
    <cellStyle name="Heading2 23" xfId="24171"/>
    <cellStyle name="Heading2 24" xfId="24172"/>
    <cellStyle name="Heading2 25" xfId="24173"/>
    <cellStyle name="Heading2 26" xfId="24174"/>
    <cellStyle name="Heading2 27" xfId="24175"/>
    <cellStyle name="Heading2 28" xfId="24176"/>
    <cellStyle name="Heading2 29" xfId="24177"/>
    <cellStyle name="Heading2 3" xfId="24178"/>
    <cellStyle name="Heading2 3 2" xfId="24179"/>
    <cellStyle name="Heading2 3 2 2" xfId="24180"/>
    <cellStyle name="Heading2 3 2_Sheet3" xfId="24181"/>
    <cellStyle name="Heading2 3 3" xfId="24182"/>
    <cellStyle name="Heading2 3_Sheet3" xfId="24183"/>
    <cellStyle name="Heading2 30" xfId="24184"/>
    <cellStyle name="Heading2 31" xfId="24185"/>
    <cellStyle name="Heading2 32" xfId="24186"/>
    <cellStyle name="Heading2 33" xfId="24187"/>
    <cellStyle name="Heading2 34" xfId="24188"/>
    <cellStyle name="Heading2 35" xfId="24189"/>
    <cellStyle name="Heading2 36" xfId="24190"/>
    <cellStyle name="Heading2 37" xfId="24191"/>
    <cellStyle name="Heading2 38" xfId="24192"/>
    <cellStyle name="Heading2 39" xfId="24193"/>
    <cellStyle name="Heading2 4" xfId="24194"/>
    <cellStyle name="Heading2 4 2" xfId="24195"/>
    <cellStyle name="Heading2 40" xfId="24196"/>
    <cellStyle name="Heading2 41" xfId="24197"/>
    <cellStyle name="Heading2 42" xfId="24198"/>
    <cellStyle name="Heading2 43" xfId="24199"/>
    <cellStyle name="Heading2 44" xfId="24200"/>
    <cellStyle name="Heading2 45" xfId="24201"/>
    <cellStyle name="Heading2 46" xfId="24202"/>
    <cellStyle name="Heading2 47" xfId="24203"/>
    <cellStyle name="Heading2 5" xfId="24204"/>
    <cellStyle name="Heading2 6" xfId="24205"/>
    <cellStyle name="Heading2 7" xfId="24206"/>
    <cellStyle name="Heading2 8" xfId="24207"/>
    <cellStyle name="Heading2 9" xfId="24208"/>
    <cellStyle name="Heading2_Sheet3" xfId="24209"/>
    <cellStyle name="HeadlineStyle" xfId="24210"/>
    <cellStyle name="HeadlineStyle 2" xfId="24211"/>
    <cellStyle name="HeadlineStyle 2 2" xfId="24212"/>
    <cellStyle name="HeadlineStyle 2_Sheet3" xfId="24213"/>
    <cellStyle name="HeadlineStyle 3" xfId="24214"/>
    <cellStyle name="HeadlineStyle_Sheet3" xfId="24215"/>
    <cellStyle name="HeadlineStyleJustified" xfId="24216"/>
    <cellStyle name="HeadlineStyleJustified 2" xfId="24217"/>
    <cellStyle name="HeadlineStyleJustified 2 2" xfId="24218"/>
    <cellStyle name="HeadlineStyleJustified 2_Sheet3" xfId="24219"/>
    <cellStyle name="HeadlineStyleJustified 3" xfId="24220"/>
    <cellStyle name="HeadlineStyleJustified_Sheet3" xfId="24221"/>
    <cellStyle name="Hyperlink 2" xfId="24222"/>
    <cellStyle name="Hyperlink 2 10" xfId="24223"/>
    <cellStyle name="Hyperlink 2 11" xfId="24224"/>
    <cellStyle name="Hyperlink 2 12" xfId="24225"/>
    <cellStyle name="Hyperlink 2 13" xfId="24226"/>
    <cellStyle name="Hyperlink 2 14" xfId="24227"/>
    <cellStyle name="Hyperlink 2 15" xfId="24228"/>
    <cellStyle name="Hyperlink 2 16" xfId="24229"/>
    <cellStyle name="Hyperlink 2 17" xfId="24230"/>
    <cellStyle name="Hyperlink 2 18" xfId="24231"/>
    <cellStyle name="Hyperlink 2 19" xfId="24232"/>
    <cellStyle name="Hyperlink 2 2" xfId="24233"/>
    <cellStyle name="Hyperlink 2 2 2" xfId="24234"/>
    <cellStyle name="Hyperlink 2 20" xfId="24235"/>
    <cellStyle name="Hyperlink 2 21" xfId="24236"/>
    <cellStyle name="Hyperlink 2 22" xfId="24237"/>
    <cellStyle name="Hyperlink 2 23" xfId="24238"/>
    <cellStyle name="Hyperlink 2 24" xfId="24239"/>
    <cellStyle name="Hyperlink 2 3" xfId="24240"/>
    <cellStyle name="Hyperlink 2 4" xfId="24241"/>
    <cellStyle name="Hyperlink 2 5" xfId="24242"/>
    <cellStyle name="Hyperlink 2 6" xfId="24243"/>
    <cellStyle name="Hyperlink 2 7" xfId="24244"/>
    <cellStyle name="Hyperlink 2 8" xfId="24245"/>
    <cellStyle name="Hyperlink 2 9" xfId="24246"/>
    <cellStyle name="Hyperlink 2_Sheet3" xfId="24247"/>
    <cellStyle name="Input [yellow]" xfId="24248"/>
    <cellStyle name="Input [yellow] 2" xfId="24249"/>
    <cellStyle name="Input [yellow] 2 2" xfId="24250"/>
    <cellStyle name="Input [yellow] 2 2 2" xfId="24251"/>
    <cellStyle name="Input [yellow] 2 2_Sheet3" xfId="24252"/>
    <cellStyle name="Input [yellow] 2 3" xfId="24253"/>
    <cellStyle name="Input [yellow] 2 3 2" xfId="24254"/>
    <cellStyle name="Input [yellow] 2 3_Sheet3" xfId="24255"/>
    <cellStyle name="Input [yellow] 2 4" xfId="24256"/>
    <cellStyle name="Input [yellow] 2_Sheet3" xfId="24257"/>
    <cellStyle name="Input [yellow] 3" xfId="24258"/>
    <cellStyle name="Input [yellow] 3 2" xfId="24259"/>
    <cellStyle name="Input [yellow] 3 2 2" xfId="24260"/>
    <cellStyle name="Input [yellow] 3 2_Sheet3" xfId="24261"/>
    <cellStyle name="Input [yellow] 3 3" xfId="24262"/>
    <cellStyle name="Input [yellow] 3 3 2" xfId="24263"/>
    <cellStyle name="Input [yellow] 3 3_Sheet3" xfId="24264"/>
    <cellStyle name="Input [yellow] 3 4" xfId="24265"/>
    <cellStyle name="Input [yellow] 3_Sheet3" xfId="24266"/>
    <cellStyle name="Input [yellow] 4" xfId="24267"/>
    <cellStyle name="Input [yellow] 4 2" xfId="24268"/>
    <cellStyle name="Input [yellow] 4 2 2" xfId="24269"/>
    <cellStyle name="Input [yellow] 4 2_Sheet3" xfId="24270"/>
    <cellStyle name="Input [yellow] 4 3" xfId="24271"/>
    <cellStyle name="Input [yellow] 4_Sheet3" xfId="24272"/>
    <cellStyle name="Input [yellow] 5" xfId="24273"/>
    <cellStyle name="Input [yellow] 5 2" xfId="24274"/>
    <cellStyle name="Input [yellow] 5 2 2" xfId="24275"/>
    <cellStyle name="Input [yellow] 5 2 2 2" xfId="24276"/>
    <cellStyle name="Input [yellow] 5 2 2_Sheet3" xfId="24277"/>
    <cellStyle name="Input [yellow] 5 2 3" xfId="24278"/>
    <cellStyle name="Input [yellow] 5 2_Sheet3" xfId="24279"/>
    <cellStyle name="Input [yellow] 5 3" xfId="24280"/>
    <cellStyle name="Input [yellow] 5 3 2" xfId="24281"/>
    <cellStyle name="Input [yellow] 5 3_Sheet3" xfId="24282"/>
    <cellStyle name="Input [yellow] 5 4" xfId="24283"/>
    <cellStyle name="Input [yellow] 5_Sheet3" xfId="24284"/>
    <cellStyle name="Input [yellow] 6" xfId="24285"/>
    <cellStyle name="Input [yellow] 6 2" xfId="24286"/>
    <cellStyle name="Input [yellow] 6 2 2" xfId="24287"/>
    <cellStyle name="Input [yellow] 6 2_Sheet3" xfId="24288"/>
    <cellStyle name="Input [yellow] 6 3" xfId="24289"/>
    <cellStyle name="Input [yellow] 6_Sheet3" xfId="24290"/>
    <cellStyle name="Input [yellow] 7" xfId="24291"/>
    <cellStyle name="Input [yellow]_(C) WHE Proforma with ITC cash grant 10 Yr Amort_for deferral_102809" xfId="24292"/>
    <cellStyle name="Input 10" xfId="24293"/>
    <cellStyle name="Input 10 2" xfId="24294"/>
    <cellStyle name="Input 10 2 2" xfId="24295"/>
    <cellStyle name="Input 10 3" xfId="24296"/>
    <cellStyle name="Input 10 3 2" xfId="24297"/>
    <cellStyle name="Input 10 4" xfId="24298"/>
    <cellStyle name="Input 10 4 2" xfId="24299"/>
    <cellStyle name="Input 10 5" xfId="24300"/>
    <cellStyle name="Input 10 6" xfId="24301"/>
    <cellStyle name="Input 10_Sheet3" xfId="24302"/>
    <cellStyle name="Input 11" xfId="24303"/>
    <cellStyle name="Input 11 2" xfId="24304"/>
    <cellStyle name="Input 11_Sheet3" xfId="24305"/>
    <cellStyle name="Input 12" xfId="24306"/>
    <cellStyle name="Input 12 2" xfId="24307"/>
    <cellStyle name="Input 12_Sheet3" xfId="24308"/>
    <cellStyle name="Input 13" xfId="24309"/>
    <cellStyle name="Input 13 2" xfId="24310"/>
    <cellStyle name="Input 13 3" xfId="24311"/>
    <cellStyle name="Input 13 4" xfId="24312"/>
    <cellStyle name="Input 13 5" xfId="24313"/>
    <cellStyle name="Input 13 6" xfId="24314"/>
    <cellStyle name="Input 13_Sheet3" xfId="24315"/>
    <cellStyle name="Input 14" xfId="24316"/>
    <cellStyle name="Input 14 2" xfId="24317"/>
    <cellStyle name="Input 14 3" xfId="24318"/>
    <cellStyle name="Input 14 4" xfId="24319"/>
    <cellStyle name="Input 14 5" xfId="24320"/>
    <cellStyle name="Input 14_Sheet3" xfId="24321"/>
    <cellStyle name="Input 15" xfId="24322"/>
    <cellStyle name="Input 15 2" xfId="24323"/>
    <cellStyle name="Input 15_Sheet3" xfId="24324"/>
    <cellStyle name="Input 16" xfId="24325"/>
    <cellStyle name="Input 16 2" xfId="24326"/>
    <cellStyle name="Input 16_Sheet3" xfId="24327"/>
    <cellStyle name="Input 17" xfId="24328"/>
    <cellStyle name="Input 17 2" xfId="24329"/>
    <cellStyle name="Input 17_Sheet3" xfId="24330"/>
    <cellStyle name="Input 18" xfId="24331"/>
    <cellStyle name="Input 18 2" xfId="24332"/>
    <cellStyle name="Input 18 2 2" xfId="24333"/>
    <cellStyle name="Input 18 2_Sheet3" xfId="24334"/>
    <cellStyle name="Input 18 3" xfId="24335"/>
    <cellStyle name="Input 18_Sheet3" xfId="24336"/>
    <cellStyle name="Input 19" xfId="24337"/>
    <cellStyle name="Input 19 2" xfId="24338"/>
    <cellStyle name="Input 19 2 2" xfId="24339"/>
    <cellStyle name="Input 19 2_Sheet3" xfId="24340"/>
    <cellStyle name="Input 19 3" xfId="24341"/>
    <cellStyle name="Input 19_Sheet3" xfId="24342"/>
    <cellStyle name="Input 2" xfId="24343"/>
    <cellStyle name="Input 2 10" xfId="24344"/>
    <cellStyle name="Input 2 2" xfId="24345"/>
    <cellStyle name="Input 2 2 2" xfId="24346"/>
    <cellStyle name="Input 2 2 2 2" xfId="24347"/>
    <cellStyle name="Input 2 2 2 3" xfId="24348"/>
    <cellStyle name="Input 2 2 2 4" xfId="24349"/>
    <cellStyle name="Input 2 2 2 5" xfId="24350"/>
    <cellStyle name="Input 2 2 2_Sheet3" xfId="24351"/>
    <cellStyle name="Input 2 2 3" xfId="24352"/>
    <cellStyle name="Input 2 2 4" xfId="24353"/>
    <cellStyle name="Input 2 2 5" xfId="24354"/>
    <cellStyle name="Input 2 2 6" xfId="24355"/>
    <cellStyle name="Input 2 2_Sheet3" xfId="24356"/>
    <cellStyle name="Input 2 3" xfId="24357"/>
    <cellStyle name="Input 2 3 2" xfId="24358"/>
    <cellStyle name="Input 2 3 2 2" xfId="24359"/>
    <cellStyle name="Input 2 3 2_Sheet3" xfId="24360"/>
    <cellStyle name="Input 2 3 3" xfId="24361"/>
    <cellStyle name="Input 2 3 3 2" xfId="24362"/>
    <cellStyle name="Input 2 3 3_Sheet3" xfId="24363"/>
    <cellStyle name="Input 2 3 4" xfId="24364"/>
    <cellStyle name="Input 2 3_Sheet3" xfId="24365"/>
    <cellStyle name="Input 2 4" xfId="24366"/>
    <cellStyle name="Input 2 4 2" xfId="24367"/>
    <cellStyle name="Input 2 4 3" xfId="24368"/>
    <cellStyle name="Input 2 4 4" xfId="24369"/>
    <cellStyle name="Input 2 4 5" xfId="24370"/>
    <cellStyle name="Input 2 4_Sheet3" xfId="24371"/>
    <cellStyle name="Input 2 5" xfId="24372"/>
    <cellStyle name="Input 2 6" xfId="24373"/>
    <cellStyle name="Input 2 7" xfId="24374"/>
    <cellStyle name="Input 2 8" xfId="24375"/>
    <cellStyle name="Input 2 9" xfId="24376"/>
    <cellStyle name="Input 2_Sheet3" xfId="24377"/>
    <cellStyle name="Input 20" xfId="24378"/>
    <cellStyle name="Input 20 2" xfId="24379"/>
    <cellStyle name="Input 20 2 2" xfId="24380"/>
    <cellStyle name="Input 20 2_Sheet3" xfId="24381"/>
    <cellStyle name="Input 20 3" xfId="24382"/>
    <cellStyle name="Input 20_Sheet3" xfId="24383"/>
    <cellStyle name="Input 21" xfId="24384"/>
    <cellStyle name="Input 21 2" xfId="24385"/>
    <cellStyle name="Input 21 2 2" xfId="24386"/>
    <cellStyle name="Input 21 2_Sheet3" xfId="24387"/>
    <cellStyle name="Input 21 3" xfId="24388"/>
    <cellStyle name="Input 21_Sheet3" xfId="24389"/>
    <cellStyle name="Input 22" xfId="24390"/>
    <cellStyle name="Input 22 2" xfId="24391"/>
    <cellStyle name="Input 22_Sheet3" xfId="24392"/>
    <cellStyle name="Input 23" xfId="24393"/>
    <cellStyle name="Input 23 2" xfId="24394"/>
    <cellStyle name="Input 23_Sheet3" xfId="24395"/>
    <cellStyle name="Input 24" xfId="24396"/>
    <cellStyle name="Input 24 2" xfId="24397"/>
    <cellStyle name="Input 24 2 2" xfId="24398"/>
    <cellStyle name="Input 24 2_Sheet3" xfId="24399"/>
    <cellStyle name="Input 24 3" xfId="24400"/>
    <cellStyle name="Input 24_Sheet3" xfId="24401"/>
    <cellStyle name="Input 25" xfId="24402"/>
    <cellStyle name="Input 25 2" xfId="24403"/>
    <cellStyle name="Input 25_Sheet3" xfId="24404"/>
    <cellStyle name="Input 26" xfId="24405"/>
    <cellStyle name="Input 26 2" xfId="24406"/>
    <cellStyle name="Input 26_Sheet3" xfId="24407"/>
    <cellStyle name="Input 27" xfId="24408"/>
    <cellStyle name="Input 27 2" xfId="24409"/>
    <cellStyle name="Input 27_Sheet3" xfId="24410"/>
    <cellStyle name="Input 28" xfId="24411"/>
    <cellStyle name="Input 28 2" xfId="24412"/>
    <cellStyle name="Input 28_Sheet3" xfId="24413"/>
    <cellStyle name="Input 29" xfId="24414"/>
    <cellStyle name="Input 29 2" xfId="24415"/>
    <cellStyle name="Input 29_Sheet3" xfId="24416"/>
    <cellStyle name="Input 3" xfId="24417"/>
    <cellStyle name="Input 3 10" xfId="24418"/>
    <cellStyle name="Input 3 11" xfId="24419"/>
    <cellStyle name="Input 3 2" xfId="24420"/>
    <cellStyle name="Input 3 2 2" xfId="24421"/>
    <cellStyle name="Input 3 2 2 2" xfId="24422"/>
    <cellStyle name="Input 3 2 2_Sheet3" xfId="24423"/>
    <cellStyle name="Input 3 2 3" xfId="24424"/>
    <cellStyle name="Input 3 2 3 2" xfId="24425"/>
    <cellStyle name="Input 3 2 3_Sheet3" xfId="24426"/>
    <cellStyle name="Input 3 2 4" xfId="24427"/>
    <cellStyle name="Input 3 2_Sheet3" xfId="24428"/>
    <cellStyle name="Input 3 3" xfId="24429"/>
    <cellStyle name="Input 3 3 2" xfId="24430"/>
    <cellStyle name="Input 3 3 3" xfId="24431"/>
    <cellStyle name="Input 3 3 4" xfId="24432"/>
    <cellStyle name="Input 3 3 5" xfId="24433"/>
    <cellStyle name="Input 3 3_Sheet3" xfId="24434"/>
    <cellStyle name="Input 3 4" xfId="24435"/>
    <cellStyle name="Input 3 5" xfId="24436"/>
    <cellStyle name="Input 3 6" xfId="24437"/>
    <cellStyle name="Input 3 7" xfId="24438"/>
    <cellStyle name="Input 3 8" xfId="24439"/>
    <cellStyle name="Input 3 9" xfId="24440"/>
    <cellStyle name="Input 3_Sheet3" xfId="24441"/>
    <cellStyle name="Input 30" xfId="24442"/>
    <cellStyle name="Input 30 2" xfId="24443"/>
    <cellStyle name="Input 30_Sheet3" xfId="24444"/>
    <cellStyle name="Input 31" xfId="24445"/>
    <cellStyle name="Input 31 2" xfId="24446"/>
    <cellStyle name="Input 31_Sheet3" xfId="24447"/>
    <cellStyle name="Input 32" xfId="24448"/>
    <cellStyle name="Input 32 2" xfId="24449"/>
    <cellStyle name="Input 32_Sheet3" xfId="24450"/>
    <cellStyle name="Input 33" xfId="24451"/>
    <cellStyle name="Input 34" xfId="24452"/>
    <cellStyle name="Input 35" xfId="24453"/>
    <cellStyle name="Input 36" xfId="24454"/>
    <cellStyle name="Input 37" xfId="24455"/>
    <cellStyle name="Input 38" xfId="24456"/>
    <cellStyle name="Input 39" xfId="24457"/>
    <cellStyle name="Input 4" xfId="24458"/>
    <cellStyle name="Input 4 10" xfId="24459"/>
    <cellStyle name="Input 4 11" xfId="24460"/>
    <cellStyle name="Input 4 2" xfId="24461"/>
    <cellStyle name="Input 4 2 2" xfId="24462"/>
    <cellStyle name="Input 4 2_Sheet3" xfId="24463"/>
    <cellStyle name="Input 4 3" xfId="24464"/>
    <cellStyle name="Input 4 4" xfId="24465"/>
    <cellStyle name="Input 4 5" xfId="24466"/>
    <cellStyle name="Input 4 6" xfId="24467"/>
    <cellStyle name="Input 4 7" xfId="24468"/>
    <cellStyle name="Input 4 8" xfId="24469"/>
    <cellStyle name="Input 4 9" xfId="24470"/>
    <cellStyle name="Input 4_Sheet3" xfId="24471"/>
    <cellStyle name="Input 40" xfId="24472"/>
    <cellStyle name="Input 41" xfId="24473"/>
    <cellStyle name="Input 42" xfId="24474"/>
    <cellStyle name="Input 43" xfId="24475"/>
    <cellStyle name="Input 44" xfId="24476"/>
    <cellStyle name="Input 45" xfId="24477"/>
    <cellStyle name="Input 46" xfId="24478"/>
    <cellStyle name="Input 47" xfId="24479"/>
    <cellStyle name="Input 48" xfId="24480"/>
    <cellStyle name="Input 49" xfId="24481"/>
    <cellStyle name="Input 5" xfId="24482"/>
    <cellStyle name="Input 5 10" xfId="24483"/>
    <cellStyle name="Input 5 11" xfId="24484"/>
    <cellStyle name="Input 5 2" xfId="24485"/>
    <cellStyle name="Input 5 2 2" xfId="24486"/>
    <cellStyle name="Input 5 2_Sheet3" xfId="24487"/>
    <cellStyle name="Input 5 3" xfId="24488"/>
    <cellStyle name="Input 5 4" xfId="24489"/>
    <cellStyle name="Input 5 5" xfId="24490"/>
    <cellStyle name="Input 5 6" xfId="24491"/>
    <cellStyle name="Input 5 7" xfId="24492"/>
    <cellStyle name="Input 5 8" xfId="24493"/>
    <cellStyle name="Input 5 9" xfId="24494"/>
    <cellStyle name="Input 5_Sheet3" xfId="24495"/>
    <cellStyle name="Input 50" xfId="24496"/>
    <cellStyle name="Input 51" xfId="24497"/>
    <cellStyle name="Input 52" xfId="24498"/>
    <cellStyle name="Input 53" xfId="24499"/>
    <cellStyle name="Input 54" xfId="24500"/>
    <cellStyle name="Input 55" xfId="24501"/>
    <cellStyle name="Input 56" xfId="24502"/>
    <cellStyle name="Input 57" xfId="24503"/>
    <cellStyle name="Input 58" xfId="24504"/>
    <cellStyle name="Input 59" xfId="24505"/>
    <cellStyle name="Input 6" xfId="24506"/>
    <cellStyle name="Input 6 10" xfId="24507"/>
    <cellStyle name="Input 6 11" xfId="24508"/>
    <cellStyle name="Input 6 2" xfId="24509"/>
    <cellStyle name="Input 6 2 2" xfId="24510"/>
    <cellStyle name="Input 6 2_Sheet3" xfId="24511"/>
    <cellStyle name="Input 6 3" xfId="24512"/>
    <cellStyle name="Input 6 4" xfId="24513"/>
    <cellStyle name="Input 6 5" xfId="24514"/>
    <cellStyle name="Input 6 6" xfId="24515"/>
    <cellStyle name="Input 6 7" xfId="24516"/>
    <cellStyle name="Input 6 8" xfId="24517"/>
    <cellStyle name="Input 6 9" xfId="24518"/>
    <cellStyle name="Input 6_Sheet3" xfId="24519"/>
    <cellStyle name="Input 60" xfId="24520"/>
    <cellStyle name="Input 7" xfId="24521"/>
    <cellStyle name="Input 7 2" xfId="24522"/>
    <cellStyle name="Input 7 2 2" xfId="24523"/>
    <cellStyle name="Input 7 2_Sheet3" xfId="24524"/>
    <cellStyle name="Input 7 3" xfId="24525"/>
    <cellStyle name="Input 7 4" xfId="24526"/>
    <cellStyle name="Input 7 5" xfId="24527"/>
    <cellStyle name="Input 7 6" xfId="24528"/>
    <cellStyle name="Input 7 7" xfId="24529"/>
    <cellStyle name="Input 7 8" xfId="24530"/>
    <cellStyle name="Input 7_Sheet3" xfId="24531"/>
    <cellStyle name="Input 8" xfId="24532"/>
    <cellStyle name="Input 8 2" xfId="24533"/>
    <cellStyle name="Input 8 2 2" xfId="24534"/>
    <cellStyle name="Input 8 2_Sheet3" xfId="24535"/>
    <cellStyle name="Input 8 3" xfId="24536"/>
    <cellStyle name="Input 8 4" xfId="24537"/>
    <cellStyle name="Input 8 5" xfId="24538"/>
    <cellStyle name="Input 8 6" xfId="24539"/>
    <cellStyle name="Input 8 7" xfId="24540"/>
    <cellStyle name="Input 8 8" xfId="24541"/>
    <cellStyle name="Input 8_Sheet3" xfId="24542"/>
    <cellStyle name="Input 9" xfId="24543"/>
    <cellStyle name="Input 9 2" xfId="24544"/>
    <cellStyle name="Input 9 3" xfId="24545"/>
    <cellStyle name="Input 9_Sheet3" xfId="24546"/>
    <cellStyle name="Input Cells" xfId="24547"/>
    <cellStyle name="Input Cells 2" xfId="24548"/>
    <cellStyle name="Input Cells 2 2" xfId="24549"/>
    <cellStyle name="Input Cells 2_Sheet3" xfId="24550"/>
    <cellStyle name="Input Cells 3" xfId="24551"/>
    <cellStyle name="Input Cells Percent" xfId="24552"/>
    <cellStyle name="Input Cells Percent 2" xfId="24553"/>
    <cellStyle name="Input Cells Percent 2 2" xfId="24554"/>
    <cellStyle name="Input Cells Percent 2_Sheet3" xfId="24555"/>
    <cellStyle name="Input Cells Percent 3" xfId="24556"/>
    <cellStyle name="Input Cells Percent_AURORA Total New" xfId="24557"/>
    <cellStyle name="Input Cells_4.34E Mint Farm Deferral" xfId="24558"/>
    <cellStyle name="JOB TITLE" xfId="24559"/>
    <cellStyle name="line b - Style6" xfId="24560"/>
    <cellStyle name="line b - Style6 2" xfId="24561"/>
    <cellStyle name="line b - Style6_Sheet3" xfId="24562"/>
    <cellStyle name="Lines" xfId="24563"/>
    <cellStyle name="Lines 2" xfId="24564"/>
    <cellStyle name="Lines 2 2" xfId="24565"/>
    <cellStyle name="Lines 2_Sheet3" xfId="24566"/>
    <cellStyle name="Lines 3" xfId="24567"/>
    <cellStyle name="Lines 3 2" xfId="24568"/>
    <cellStyle name="Lines 3_Sheet3" xfId="24569"/>
    <cellStyle name="Lines 4" xfId="24570"/>
    <cellStyle name="Lines_Sheet3" xfId="24571"/>
    <cellStyle name="LINKED" xfId="24572"/>
    <cellStyle name="LINKED 2" xfId="24573"/>
    <cellStyle name="LINKED 2 2" xfId="24574"/>
    <cellStyle name="LINKED 2 2 2" xfId="24575"/>
    <cellStyle name="LINKED 2 2_Sheet3" xfId="24576"/>
    <cellStyle name="LINKED 2 3" xfId="24577"/>
    <cellStyle name="LINKED 2_Sheet3" xfId="24578"/>
    <cellStyle name="LINKED 3" xfId="24579"/>
    <cellStyle name="Linked Cell 10" xfId="24580"/>
    <cellStyle name="Linked Cell 10 2" xfId="24581"/>
    <cellStyle name="Linked Cell 10 3" xfId="24582"/>
    <cellStyle name="Linked Cell 10 4" xfId="24583"/>
    <cellStyle name="Linked Cell 11" xfId="24584"/>
    <cellStyle name="Linked Cell 12" xfId="24585"/>
    <cellStyle name="Linked Cell 13" xfId="24586"/>
    <cellStyle name="Linked Cell 2" xfId="24587"/>
    <cellStyle name="Linked Cell 2 10" xfId="24588"/>
    <cellStyle name="Linked Cell 2 2" xfId="24589"/>
    <cellStyle name="Linked Cell 2 2 2" xfId="24590"/>
    <cellStyle name="Linked Cell 2 2 2 2" xfId="24591"/>
    <cellStyle name="Linked Cell 2 2 2_Sheet3" xfId="24592"/>
    <cellStyle name="Linked Cell 2 2 3" xfId="24593"/>
    <cellStyle name="Linked Cell 2 2_Sheet3" xfId="24594"/>
    <cellStyle name="Linked Cell 2 3" xfId="24595"/>
    <cellStyle name="Linked Cell 2 3 2" xfId="24596"/>
    <cellStyle name="Linked Cell 2 3 2 2" xfId="24597"/>
    <cellStyle name="Linked Cell 2 3 2_Sheet3" xfId="24598"/>
    <cellStyle name="Linked Cell 2 3 3" xfId="24599"/>
    <cellStyle name="Linked Cell 2 3 3 2" xfId="24600"/>
    <cellStyle name="Linked Cell 2 3 3_Sheet3" xfId="24601"/>
    <cellStyle name="Linked Cell 2 3 4" xfId="24602"/>
    <cellStyle name="Linked Cell 2 3 4 2" xfId="24603"/>
    <cellStyle name="Linked Cell 2 3 4_Sheet3" xfId="24604"/>
    <cellStyle name="Linked Cell 2 3 5" xfId="24605"/>
    <cellStyle name="Linked Cell 2 3_Sheet3" xfId="24606"/>
    <cellStyle name="Linked Cell 2 4" xfId="24607"/>
    <cellStyle name="Linked Cell 2 4 2" xfId="24608"/>
    <cellStyle name="Linked Cell 2 4_Sheet3" xfId="24609"/>
    <cellStyle name="Linked Cell 2 5" xfId="24610"/>
    <cellStyle name="Linked Cell 2 5 2" xfId="24611"/>
    <cellStyle name="Linked Cell 2 5_Sheet3" xfId="24612"/>
    <cellStyle name="Linked Cell 2 6" xfId="24613"/>
    <cellStyle name="Linked Cell 2 7" xfId="24614"/>
    <cellStyle name="Linked Cell 2 8" xfId="24615"/>
    <cellStyle name="Linked Cell 2 9" xfId="24616"/>
    <cellStyle name="Linked Cell 2_Sheet3" xfId="24617"/>
    <cellStyle name="Linked Cell 3" xfId="24618"/>
    <cellStyle name="Linked Cell 3 2" xfId="24619"/>
    <cellStyle name="Linked Cell 3 2 2" xfId="24620"/>
    <cellStyle name="Linked Cell 3 2_Sheet3" xfId="24621"/>
    <cellStyle name="Linked Cell 3 3" xfId="24622"/>
    <cellStyle name="Linked Cell 3 4" xfId="24623"/>
    <cellStyle name="Linked Cell 3 5" xfId="24624"/>
    <cellStyle name="Linked Cell 3 6" xfId="24625"/>
    <cellStyle name="Linked Cell 3 7" xfId="24626"/>
    <cellStyle name="Linked Cell 3 8" xfId="24627"/>
    <cellStyle name="Linked Cell 3_Sheet3" xfId="24628"/>
    <cellStyle name="Linked Cell 4" xfId="24629"/>
    <cellStyle name="Linked Cell 4 2" xfId="24630"/>
    <cellStyle name="Linked Cell 4 2 2" xfId="24631"/>
    <cellStyle name="Linked Cell 4 2_Sheet3" xfId="24632"/>
    <cellStyle name="Linked Cell 4 3" xfId="24633"/>
    <cellStyle name="Linked Cell 4 4" xfId="24634"/>
    <cellStyle name="Linked Cell 4 5" xfId="24635"/>
    <cellStyle name="Linked Cell 4 6" xfId="24636"/>
    <cellStyle name="Linked Cell 4 7" xfId="24637"/>
    <cellStyle name="Linked Cell 4 8" xfId="24638"/>
    <cellStyle name="Linked Cell 4_Sheet3" xfId="24639"/>
    <cellStyle name="Linked Cell 5" xfId="24640"/>
    <cellStyle name="Linked Cell 5 2" xfId="24641"/>
    <cellStyle name="Linked Cell 5 2 2" xfId="24642"/>
    <cellStyle name="Linked Cell 5 2_Sheet3" xfId="24643"/>
    <cellStyle name="Linked Cell 5 3" xfId="24644"/>
    <cellStyle name="Linked Cell 5 4" xfId="24645"/>
    <cellStyle name="Linked Cell 5 5" xfId="24646"/>
    <cellStyle name="Linked Cell 5 6" xfId="24647"/>
    <cellStyle name="Linked Cell 5 7" xfId="24648"/>
    <cellStyle name="Linked Cell 5 8" xfId="24649"/>
    <cellStyle name="Linked Cell 5_Sheet3" xfId="24650"/>
    <cellStyle name="Linked Cell 6" xfId="24651"/>
    <cellStyle name="Linked Cell 6 2" xfId="24652"/>
    <cellStyle name="Linked Cell 6 3" xfId="24653"/>
    <cellStyle name="Linked Cell 6_Sheet3" xfId="24654"/>
    <cellStyle name="Linked Cell 7" xfId="24655"/>
    <cellStyle name="Linked Cell 7 2" xfId="24656"/>
    <cellStyle name="Linked Cell 8" xfId="24657"/>
    <cellStyle name="Linked Cell 8 2" xfId="24658"/>
    <cellStyle name="Linked Cell 9" xfId="24659"/>
    <cellStyle name="Millares [0]_2AV_M_M " xfId="24660"/>
    <cellStyle name="Millares_2AV_M_M " xfId="24661"/>
    <cellStyle name="modified border" xfId="24662"/>
    <cellStyle name="modified border 10" xfId="24663"/>
    <cellStyle name="modified border 11" xfId="24664"/>
    <cellStyle name="modified border 12" xfId="24665"/>
    <cellStyle name="modified border 13" xfId="24666"/>
    <cellStyle name="modified border 14" xfId="24667"/>
    <cellStyle name="modified border 15" xfId="24668"/>
    <cellStyle name="modified border 16" xfId="24669"/>
    <cellStyle name="modified border 17" xfId="24670"/>
    <cellStyle name="modified border 18" xfId="24671"/>
    <cellStyle name="modified border 19" xfId="24672"/>
    <cellStyle name="modified border 2" xfId="24673"/>
    <cellStyle name="modified border 2 2" xfId="24674"/>
    <cellStyle name="modified border 2 2 2" xfId="24675"/>
    <cellStyle name="modified border 2 2_Sheet3" xfId="24676"/>
    <cellStyle name="modified border 2 3" xfId="24677"/>
    <cellStyle name="modified border 2_Sheet3" xfId="24678"/>
    <cellStyle name="modified border 20" xfId="24679"/>
    <cellStyle name="modified border 21" xfId="24680"/>
    <cellStyle name="modified border 22" xfId="24681"/>
    <cellStyle name="modified border 23" xfId="24682"/>
    <cellStyle name="modified border 24" xfId="24683"/>
    <cellStyle name="modified border 25" xfId="24684"/>
    <cellStyle name="modified border 26" xfId="24685"/>
    <cellStyle name="modified border 27" xfId="24686"/>
    <cellStyle name="modified border 28" xfId="24687"/>
    <cellStyle name="modified border 29" xfId="24688"/>
    <cellStyle name="modified border 3" xfId="24689"/>
    <cellStyle name="modified border 3 2" xfId="24690"/>
    <cellStyle name="modified border 3 2 2" xfId="24691"/>
    <cellStyle name="modified border 3 2_Sheet3" xfId="24692"/>
    <cellStyle name="modified border 3 3" xfId="24693"/>
    <cellStyle name="modified border 3_Sheet3" xfId="24694"/>
    <cellStyle name="modified border 30" xfId="24695"/>
    <cellStyle name="modified border 31" xfId="24696"/>
    <cellStyle name="modified border 32" xfId="24697"/>
    <cellStyle name="modified border 33" xfId="24698"/>
    <cellStyle name="modified border 34" xfId="24699"/>
    <cellStyle name="modified border 35" xfId="24700"/>
    <cellStyle name="modified border 36" xfId="24701"/>
    <cellStyle name="modified border 37" xfId="24702"/>
    <cellStyle name="modified border 38" xfId="24703"/>
    <cellStyle name="modified border 39" xfId="24704"/>
    <cellStyle name="modified border 4" xfId="24705"/>
    <cellStyle name="modified border 4 2" xfId="24706"/>
    <cellStyle name="modified border 4 2 2" xfId="24707"/>
    <cellStyle name="modified border 4 2_Sheet3" xfId="24708"/>
    <cellStyle name="modified border 4 3" xfId="24709"/>
    <cellStyle name="modified border 4_Sheet3" xfId="24710"/>
    <cellStyle name="modified border 40" xfId="24711"/>
    <cellStyle name="modified border 41" xfId="24712"/>
    <cellStyle name="modified border 42" xfId="24713"/>
    <cellStyle name="modified border 43" xfId="24714"/>
    <cellStyle name="modified border 44" xfId="24715"/>
    <cellStyle name="modified border 45" xfId="24716"/>
    <cellStyle name="modified border 46" xfId="24717"/>
    <cellStyle name="modified border 47" xfId="24718"/>
    <cellStyle name="modified border 5" xfId="24719"/>
    <cellStyle name="modified border 5 2" xfId="24720"/>
    <cellStyle name="modified border 5 2 2" xfId="24721"/>
    <cellStyle name="modified border 5 2 3" xfId="24722"/>
    <cellStyle name="modified border 5 2 4" xfId="24723"/>
    <cellStyle name="modified border 5 2 5" xfId="24724"/>
    <cellStyle name="modified border 5 2_Sheet3" xfId="24725"/>
    <cellStyle name="modified border 5 3" xfId="24726"/>
    <cellStyle name="modified border 5 4" xfId="24727"/>
    <cellStyle name="modified border 5 5" xfId="24728"/>
    <cellStyle name="modified border 5 6" xfId="24729"/>
    <cellStyle name="modified border 5_Sheet3" xfId="24730"/>
    <cellStyle name="modified border 6" xfId="24731"/>
    <cellStyle name="modified border 6 2" xfId="24732"/>
    <cellStyle name="modified border 7" xfId="24733"/>
    <cellStyle name="modified border 8" xfId="24734"/>
    <cellStyle name="modified border 9" xfId="24735"/>
    <cellStyle name="modified border_4.34E Mint Farm Deferral" xfId="24736"/>
    <cellStyle name="modified border1" xfId="24737"/>
    <cellStyle name="modified border1 10" xfId="24738"/>
    <cellStyle name="modified border1 11" xfId="24739"/>
    <cellStyle name="modified border1 12" xfId="24740"/>
    <cellStyle name="modified border1 13" xfId="24741"/>
    <cellStyle name="modified border1 14" xfId="24742"/>
    <cellStyle name="modified border1 15" xfId="24743"/>
    <cellStyle name="modified border1 16" xfId="24744"/>
    <cellStyle name="modified border1 17" xfId="24745"/>
    <cellStyle name="modified border1 18" xfId="24746"/>
    <cellStyle name="modified border1 19" xfId="24747"/>
    <cellStyle name="modified border1 2" xfId="24748"/>
    <cellStyle name="modified border1 2 2" xfId="24749"/>
    <cellStyle name="modified border1 2_Sheet3" xfId="24750"/>
    <cellStyle name="modified border1 20" xfId="24751"/>
    <cellStyle name="modified border1 21" xfId="24752"/>
    <cellStyle name="modified border1 22" xfId="24753"/>
    <cellStyle name="modified border1 23" xfId="24754"/>
    <cellStyle name="modified border1 24" xfId="24755"/>
    <cellStyle name="modified border1 25" xfId="24756"/>
    <cellStyle name="modified border1 26" xfId="24757"/>
    <cellStyle name="modified border1 27" xfId="24758"/>
    <cellStyle name="modified border1 28" xfId="24759"/>
    <cellStyle name="modified border1 29" xfId="24760"/>
    <cellStyle name="modified border1 3" xfId="24761"/>
    <cellStyle name="modified border1 3 2" xfId="24762"/>
    <cellStyle name="modified border1 3_Sheet3" xfId="24763"/>
    <cellStyle name="modified border1 30" xfId="24764"/>
    <cellStyle name="modified border1 31" xfId="24765"/>
    <cellStyle name="modified border1 32" xfId="24766"/>
    <cellStyle name="modified border1 33" xfId="24767"/>
    <cellStyle name="modified border1 34" xfId="24768"/>
    <cellStyle name="modified border1 35" xfId="24769"/>
    <cellStyle name="modified border1 36" xfId="24770"/>
    <cellStyle name="modified border1 37" xfId="24771"/>
    <cellStyle name="modified border1 38" xfId="24772"/>
    <cellStyle name="modified border1 39" xfId="24773"/>
    <cellStyle name="modified border1 4" xfId="24774"/>
    <cellStyle name="modified border1 4 2" xfId="24775"/>
    <cellStyle name="modified border1 4_Sheet3" xfId="24776"/>
    <cellStyle name="modified border1 40" xfId="24777"/>
    <cellStyle name="modified border1 41" xfId="24778"/>
    <cellStyle name="modified border1 42" xfId="24779"/>
    <cellStyle name="modified border1 43" xfId="24780"/>
    <cellStyle name="modified border1 44" xfId="24781"/>
    <cellStyle name="modified border1 45" xfId="24782"/>
    <cellStyle name="modified border1 46" xfId="24783"/>
    <cellStyle name="modified border1 47" xfId="24784"/>
    <cellStyle name="modified border1 5" xfId="24785"/>
    <cellStyle name="modified border1 5 2" xfId="24786"/>
    <cellStyle name="modified border1 5 2 2" xfId="24787"/>
    <cellStyle name="modified border1 5 2_Sheet3" xfId="24788"/>
    <cellStyle name="modified border1 5 3" xfId="24789"/>
    <cellStyle name="modified border1 5_Sheet3" xfId="24790"/>
    <cellStyle name="modified border1 6" xfId="24791"/>
    <cellStyle name="modified border1 6 2" xfId="24792"/>
    <cellStyle name="modified border1 7" xfId="24793"/>
    <cellStyle name="modified border1 8" xfId="24794"/>
    <cellStyle name="modified border1 9" xfId="24795"/>
    <cellStyle name="modified border1_4.34E Mint Farm Deferral" xfId="24796"/>
    <cellStyle name="Moneda [0]_2AV_M_M " xfId="24797"/>
    <cellStyle name="Moneda_2AV_M_M " xfId="24798"/>
    <cellStyle name="MonthYears" xfId="24799"/>
    <cellStyle name="Neutral 10" xfId="24800"/>
    <cellStyle name="Neutral 10 2" xfId="24801"/>
    <cellStyle name="Neutral 10 3" xfId="24802"/>
    <cellStyle name="Neutral 10 4" xfId="24803"/>
    <cellStyle name="Neutral 11" xfId="24804"/>
    <cellStyle name="Neutral 12" xfId="24805"/>
    <cellStyle name="Neutral 13" xfId="24806"/>
    <cellStyle name="Neutral 2" xfId="24807"/>
    <cellStyle name="Neutral 2 10" xfId="24808"/>
    <cellStyle name="Neutral 2 2" xfId="24809"/>
    <cellStyle name="Neutral 2 2 2" xfId="24810"/>
    <cellStyle name="Neutral 2 2 2 2" xfId="24811"/>
    <cellStyle name="Neutral 2 2 2_Sheet3" xfId="24812"/>
    <cellStyle name="Neutral 2 2 3" xfId="24813"/>
    <cellStyle name="Neutral 2 2_Sheet3" xfId="24814"/>
    <cellStyle name="Neutral 2 3" xfId="24815"/>
    <cellStyle name="Neutral 2 3 2" xfId="24816"/>
    <cellStyle name="Neutral 2 3 2 2" xfId="24817"/>
    <cellStyle name="Neutral 2 3 2_Sheet3" xfId="24818"/>
    <cellStyle name="Neutral 2 3 3" xfId="24819"/>
    <cellStyle name="Neutral 2 3 3 2" xfId="24820"/>
    <cellStyle name="Neutral 2 3 3_Sheet3" xfId="24821"/>
    <cellStyle name="Neutral 2 3 4" xfId="24822"/>
    <cellStyle name="Neutral 2 3_Sheet3" xfId="24823"/>
    <cellStyle name="Neutral 2 4" xfId="24824"/>
    <cellStyle name="Neutral 2 4 2" xfId="24825"/>
    <cellStyle name="Neutral 2 4_Sheet3" xfId="24826"/>
    <cellStyle name="Neutral 2 5" xfId="24827"/>
    <cellStyle name="Neutral 2 6" xfId="24828"/>
    <cellStyle name="Neutral 2 7" xfId="24829"/>
    <cellStyle name="Neutral 2 8" xfId="24830"/>
    <cellStyle name="Neutral 2 9" xfId="24831"/>
    <cellStyle name="Neutral 2_Sheet3" xfId="24832"/>
    <cellStyle name="Neutral 3" xfId="24833"/>
    <cellStyle name="Neutral 3 2" xfId="24834"/>
    <cellStyle name="Neutral 3 2 2" xfId="24835"/>
    <cellStyle name="Neutral 3 2_Sheet3" xfId="24836"/>
    <cellStyle name="Neutral 3 3" xfId="24837"/>
    <cellStyle name="Neutral 3 4" xfId="24838"/>
    <cellStyle name="Neutral 3 5" xfId="24839"/>
    <cellStyle name="Neutral 3 6" xfId="24840"/>
    <cellStyle name="Neutral 3 7" xfId="24841"/>
    <cellStyle name="Neutral 3 8" xfId="24842"/>
    <cellStyle name="Neutral 3_Sheet3" xfId="24843"/>
    <cellStyle name="Neutral 4" xfId="24844"/>
    <cellStyle name="Neutral 4 2" xfId="24845"/>
    <cellStyle name="Neutral 4 2 2" xfId="24846"/>
    <cellStyle name="Neutral 4 2_Sheet3" xfId="24847"/>
    <cellStyle name="Neutral 4 3" xfId="24848"/>
    <cellStyle name="Neutral 4 4" xfId="24849"/>
    <cellStyle name="Neutral 4 5" xfId="24850"/>
    <cellStyle name="Neutral 4 6" xfId="24851"/>
    <cellStyle name="Neutral 4 7" xfId="24852"/>
    <cellStyle name="Neutral 4 8" xfId="24853"/>
    <cellStyle name="Neutral 4_Sheet3" xfId="24854"/>
    <cellStyle name="Neutral 5" xfId="24855"/>
    <cellStyle name="Neutral 5 2" xfId="24856"/>
    <cellStyle name="Neutral 5 2 2" xfId="24857"/>
    <cellStyle name="Neutral 5 2_Sheet3" xfId="24858"/>
    <cellStyle name="Neutral 5 3" xfId="24859"/>
    <cellStyle name="Neutral 5 4" xfId="24860"/>
    <cellStyle name="Neutral 5 5" xfId="24861"/>
    <cellStyle name="Neutral 5 6" xfId="24862"/>
    <cellStyle name="Neutral 5 7" xfId="24863"/>
    <cellStyle name="Neutral 5 8" xfId="24864"/>
    <cellStyle name="Neutral 5_Sheet3" xfId="24865"/>
    <cellStyle name="Neutral 6" xfId="24866"/>
    <cellStyle name="Neutral 6 2" xfId="24867"/>
    <cellStyle name="Neutral 6 3" xfId="24868"/>
    <cellStyle name="Neutral 6_Sheet3" xfId="24869"/>
    <cellStyle name="Neutral 7" xfId="24870"/>
    <cellStyle name="Neutral 7 2" xfId="24871"/>
    <cellStyle name="Neutral 8" xfId="24872"/>
    <cellStyle name="Neutral 8 2" xfId="24873"/>
    <cellStyle name="Neutral 9" xfId="24874"/>
    <cellStyle name="no dec" xfId="24875"/>
    <cellStyle name="no dec 2" xfId="24876"/>
    <cellStyle name="no dec 2 2" xfId="24877"/>
    <cellStyle name="no dec 2 2 2" xfId="24878"/>
    <cellStyle name="no dec 2 2_Sheet3" xfId="24879"/>
    <cellStyle name="no dec 2 3" xfId="24880"/>
    <cellStyle name="no dec 2_Sheet3" xfId="24881"/>
    <cellStyle name="no dec 3" xfId="24882"/>
    <cellStyle name="no dec_Sheet3" xfId="24883"/>
    <cellStyle name="Normal" xfId="0" builtinId="0"/>
    <cellStyle name="Normal - Style1" xfId="24884"/>
    <cellStyle name="Normal - Style1 10" xfId="24885"/>
    <cellStyle name="Normal - Style1 11" xfId="24886"/>
    <cellStyle name="Normal - Style1 11 2" xfId="24887"/>
    <cellStyle name="Normal - Style1 11_Sheet3" xfId="24888"/>
    <cellStyle name="Normal - Style1 12" xfId="24889"/>
    <cellStyle name="Normal - Style1 12 2" xfId="24890"/>
    <cellStyle name="Normal - Style1 12_Sheet3" xfId="24891"/>
    <cellStyle name="Normal - Style1 13" xfId="24892"/>
    <cellStyle name="Normal - Style1 14" xfId="24893"/>
    <cellStyle name="Normal - Style1 15" xfId="24894"/>
    <cellStyle name="Normal - Style1 16" xfId="24895"/>
    <cellStyle name="Normal - Style1 17" xfId="24896"/>
    <cellStyle name="Normal - Style1 18" xfId="24897"/>
    <cellStyle name="Normal - Style1 19" xfId="24898"/>
    <cellStyle name="Normal - Style1 2" xfId="24899"/>
    <cellStyle name="Normal - Style1 2 2" xfId="24900"/>
    <cellStyle name="Normal - Style1 2 2 2" xfId="24901"/>
    <cellStyle name="Normal - Style1 2 2 2 2" xfId="24902"/>
    <cellStyle name="Normal - Style1 2 2 2_Sheet3" xfId="24903"/>
    <cellStyle name="Normal - Style1 2 2 3" xfId="24904"/>
    <cellStyle name="Normal - Style1 2 2 3 2" xfId="24905"/>
    <cellStyle name="Normal - Style1 2 2 3_Sheet3" xfId="24906"/>
    <cellStyle name="Normal - Style1 2 2 4" xfId="24907"/>
    <cellStyle name="Normal - Style1 2 2 4 2" xfId="24908"/>
    <cellStyle name="Normal - Style1 2 2 4_Sheet3" xfId="24909"/>
    <cellStyle name="Normal - Style1 2 2 5" xfId="24910"/>
    <cellStyle name="Normal - Style1 2 2_Sheet3" xfId="24911"/>
    <cellStyle name="Normal - Style1 2 3" xfId="24912"/>
    <cellStyle name="Normal - Style1 2 3 2" xfId="24913"/>
    <cellStyle name="Normal - Style1 2 3 2 2" xfId="24914"/>
    <cellStyle name="Normal - Style1 2 3 2_Sheet3" xfId="24915"/>
    <cellStyle name="Normal - Style1 2 3 3" xfId="24916"/>
    <cellStyle name="Normal - Style1 2 3_Sheet3" xfId="24917"/>
    <cellStyle name="Normal - Style1 2 4" xfId="24918"/>
    <cellStyle name="Normal - Style1 2_Sheet3" xfId="24919"/>
    <cellStyle name="Normal - Style1 20" xfId="24920"/>
    <cellStyle name="Normal - Style1 3" xfId="24921"/>
    <cellStyle name="Normal - Style1 3 2" xfId="24922"/>
    <cellStyle name="Normal - Style1 3 2 2" xfId="24923"/>
    <cellStyle name="Normal - Style1 3 2 2 2" xfId="24924"/>
    <cellStyle name="Normal - Style1 3 2 2_Sheet3" xfId="24925"/>
    <cellStyle name="Normal - Style1 3 2 3" xfId="24926"/>
    <cellStyle name="Normal - Style1 3 2 3 2" xfId="24927"/>
    <cellStyle name="Normal - Style1 3 2 3_Sheet3" xfId="24928"/>
    <cellStyle name="Normal - Style1 3 2 4" xfId="24929"/>
    <cellStyle name="Normal - Style1 3 2_Sheet3" xfId="24930"/>
    <cellStyle name="Normal - Style1 3 3" xfId="24931"/>
    <cellStyle name="Normal - Style1 3 3 2" xfId="24932"/>
    <cellStyle name="Normal - Style1 3 3 2 2" xfId="24933"/>
    <cellStyle name="Normal - Style1 3 3 2_Sheet3" xfId="24934"/>
    <cellStyle name="Normal - Style1 3 3 3" xfId="24935"/>
    <cellStyle name="Normal - Style1 3 3_Sheet3" xfId="24936"/>
    <cellStyle name="Normal - Style1 3 4" xfId="24937"/>
    <cellStyle name="Normal - Style1 3 4 2" xfId="24938"/>
    <cellStyle name="Normal - Style1 3 4_Sheet3" xfId="24939"/>
    <cellStyle name="Normal - Style1 3 5" xfId="24940"/>
    <cellStyle name="Normal - Style1 3_Sheet3" xfId="24941"/>
    <cellStyle name="Normal - Style1 4" xfId="24942"/>
    <cellStyle name="Normal - Style1 4 2" xfId="24943"/>
    <cellStyle name="Normal - Style1 4 2 2" xfId="24944"/>
    <cellStyle name="Normal - Style1 4 2 2 2" xfId="24945"/>
    <cellStyle name="Normal - Style1 4 2 2_Sheet3" xfId="24946"/>
    <cellStyle name="Normal - Style1 4 2 3" xfId="24947"/>
    <cellStyle name="Normal - Style1 4 2 3 2" xfId="24948"/>
    <cellStyle name="Normal - Style1 4 2 3_Sheet3" xfId="24949"/>
    <cellStyle name="Normal - Style1 4 2 4" xfId="24950"/>
    <cellStyle name="Normal - Style1 4 2_Sheet3" xfId="24951"/>
    <cellStyle name="Normal - Style1 4 3" xfId="24952"/>
    <cellStyle name="Normal - Style1 4 3 2" xfId="24953"/>
    <cellStyle name="Normal - Style1 4 3_Sheet3" xfId="24954"/>
    <cellStyle name="Normal - Style1 4 4" xfId="24955"/>
    <cellStyle name="Normal - Style1 4 4 2" xfId="24956"/>
    <cellStyle name="Normal - Style1 4 4_Sheet3" xfId="24957"/>
    <cellStyle name="Normal - Style1 4 5" xfId="24958"/>
    <cellStyle name="Normal - Style1 4 5 2" xfId="24959"/>
    <cellStyle name="Normal - Style1 4 5_Sheet3" xfId="24960"/>
    <cellStyle name="Normal - Style1 4 6" xfId="24961"/>
    <cellStyle name="Normal - Style1 4_Sheet3" xfId="24962"/>
    <cellStyle name="Normal - Style1 5" xfId="24963"/>
    <cellStyle name="Normal - Style1 5 2" xfId="24964"/>
    <cellStyle name="Normal - Style1 5 2 2" xfId="24965"/>
    <cellStyle name="Normal - Style1 5 2 2 2" xfId="24966"/>
    <cellStyle name="Normal - Style1 5 2 2_Sheet3" xfId="24967"/>
    <cellStyle name="Normal - Style1 5 2 3" xfId="24968"/>
    <cellStyle name="Normal - Style1 5 2 3 2" xfId="24969"/>
    <cellStyle name="Normal - Style1 5 2 3_Sheet3" xfId="24970"/>
    <cellStyle name="Normal - Style1 5 2 4" xfId="24971"/>
    <cellStyle name="Normal - Style1 5 2_Sheet3" xfId="24972"/>
    <cellStyle name="Normal - Style1 5 3" xfId="24973"/>
    <cellStyle name="Normal - Style1 5 3 2" xfId="24974"/>
    <cellStyle name="Normal - Style1 5 3_Sheet3" xfId="24975"/>
    <cellStyle name="Normal - Style1 5 4" xfId="24976"/>
    <cellStyle name="Normal - Style1 5 4 2" xfId="24977"/>
    <cellStyle name="Normal - Style1 5 4_Sheet3" xfId="24978"/>
    <cellStyle name="Normal - Style1 5 5" xfId="24979"/>
    <cellStyle name="Normal - Style1 5_Sheet3" xfId="24980"/>
    <cellStyle name="Normal - Style1 6" xfId="24981"/>
    <cellStyle name="Normal - Style1 6 2" xfId="24982"/>
    <cellStyle name="Normal - Style1 6 2 2" xfId="24983"/>
    <cellStyle name="Normal - Style1 6 2 2 2" xfId="24984"/>
    <cellStyle name="Normal - Style1 6 2 2_Sheet3" xfId="24985"/>
    <cellStyle name="Normal - Style1 6 2 3" xfId="24986"/>
    <cellStyle name="Normal - Style1 6 2_Sheet3" xfId="24987"/>
    <cellStyle name="Normal - Style1 6 3" xfId="24988"/>
    <cellStyle name="Normal - Style1 6 3 2" xfId="24989"/>
    <cellStyle name="Normal - Style1 6 3_Sheet3" xfId="24990"/>
    <cellStyle name="Normal - Style1 6 4" xfId="24991"/>
    <cellStyle name="Normal - Style1 6 4 2" xfId="24992"/>
    <cellStyle name="Normal - Style1 6 4_Sheet3" xfId="24993"/>
    <cellStyle name="Normal - Style1 6 5" xfId="24994"/>
    <cellStyle name="Normal - Style1 6 5 2" xfId="24995"/>
    <cellStyle name="Normal - Style1 6 5_Sheet3" xfId="24996"/>
    <cellStyle name="Normal - Style1 6 6" xfId="24997"/>
    <cellStyle name="Normal - Style1 6_Sheet3" xfId="24998"/>
    <cellStyle name="Normal - Style1 7" xfId="24999"/>
    <cellStyle name="Normal - Style1 7 2" xfId="25000"/>
    <cellStyle name="Normal - Style1 7 2 2" xfId="25001"/>
    <cellStyle name="Normal - Style1 7 2 2 2" xfId="25002"/>
    <cellStyle name="Normal - Style1 7 2 2_Sheet3" xfId="25003"/>
    <cellStyle name="Normal - Style1 7 2 3" xfId="25004"/>
    <cellStyle name="Normal - Style1 7 2_Sheet3" xfId="25005"/>
    <cellStyle name="Normal - Style1 7 3" xfId="25006"/>
    <cellStyle name="Normal - Style1 7 3 2" xfId="25007"/>
    <cellStyle name="Normal - Style1 7 3_Sheet3" xfId="25008"/>
    <cellStyle name="Normal - Style1 7 4" xfId="25009"/>
    <cellStyle name="Normal - Style1 7_Sheet3" xfId="25010"/>
    <cellStyle name="Normal - Style1 8" xfId="25011"/>
    <cellStyle name="Normal - Style1 8 2" xfId="25012"/>
    <cellStyle name="Normal - Style1 8_Sheet3" xfId="25013"/>
    <cellStyle name="Normal - Style1 9" xfId="25014"/>
    <cellStyle name="Normal - Style1_(C) WHE Proforma with ITC cash grant 10 Yr Amort_for deferral_102809" xfId="25015"/>
    <cellStyle name="Normal [0]" xfId="25016"/>
    <cellStyle name="Normal [2]" xfId="25017"/>
    <cellStyle name="Normal 1" xfId="25018"/>
    <cellStyle name="Normal 1 2" xfId="25019"/>
    <cellStyle name="Normal 1 2 2" xfId="25020"/>
    <cellStyle name="Normal 1 2 2 2" xfId="25021"/>
    <cellStyle name="Normal 1 2 2_Sheet3" xfId="25022"/>
    <cellStyle name="Normal 1 2 3" xfId="25023"/>
    <cellStyle name="Normal 1 2_Sheet3" xfId="25024"/>
    <cellStyle name="Normal 1 3" xfId="25025"/>
    <cellStyle name="Normal 1 3 2" xfId="25026"/>
    <cellStyle name="Normal 1 3 2 2" xfId="25027"/>
    <cellStyle name="Normal 1 3 2_Sheet3" xfId="25028"/>
    <cellStyle name="Normal 1 3 3" xfId="25029"/>
    <cellStyle name="Normal 1 3_Sheet3" xfId="25030"/>
    <cellStyle name="Normal 1 4" xfId="25031"/>
    <cellStyle name="Normal 1 4 2" xfId="25032"/>
    <cellStyle name="Normal 1 4_Sheet3" xfId="25033"/>
    <cellStyle name="Normal 1 5" xfId="25034"/>
    <cellStyle name="Normal 1 5 2" xfId="25035"/>
    <cellStyle name="Normal 1 5_Sheet3" xfId="25036"/>
    <cellStyle name="Normal 1 6" xfId="25037"/>
    <cellStyle name="Normal 1 6 2" xfId="25038"/>
    <cellStyle name="Normal 1 6_Sheet3" xfId="25039"/>
    <cellStyle name="Normal 1_Sheet3" xfId="25040"/>
    <cellStyle name="Normal 10" xfId="25041"/>
    <cellStyle name="Normal 10 2" xfId="25042"/>
    <cellStyle name="Normal 10 2 2" xfId="25043"/>
    <cellStyle name="Normal 10 2 2 2" xfId="25044"/>
    <cellStyle name="Normal 10 2 2 2 2" xfId="25045"/>
    <cellStyle name="Normal 10 2 2 2_Sheet3" xfId="25046"/>
    <cellStyle name="Normal 10 2 2 3" xfId="25047"/>
    <cellStyle name="Normal 10 2 2 3 2" xfId="25048"/>
    <cellStyle name="Normal 10 2 2 3_Sheet3" xfId="25049"/>
    <cellStyle name="Normal 10 2 2 4" xfId="25050"/>
    <cellStyle name="Normal 10 2 2_Sheet3" xfId="25051"/>
    <cellStyle name="Normal 10 2 3" xfId="25052"/>
    <cellStyle name="Normal 10 2 3 2" xfId="25053"/>
    <cellStyle name="Normal 10 2 3_Sheet3" xfId="25054"/>
    <cellStyle name="Normal 10 2 4" xfId="25055"/>
    <cellStyle name="Normal 10 2 4 2" xfId="25056"/>
    <cellStyle name="Normal 10 2 4_Sheet3" xfId="25057"/>
    <cellStyle name="Normal 10 2 5" xfId="25058"/>
    <cellStyle name="Normal 10 2_Sheet3" xfId="25059"/>
    <cellStyle name="Normal 10 3" xfId="25060"/>
    <cellStyle name="Normal 10 3 2" xfId="25061"/>
    <cellStyle name="Normal 10 3 2 2" xfId="25062"/>
    <cellStyle name="Normal 10 3 2 2 2" xfId="25063"/>
    <cellStyle name="Normal 10 3 2 2_Sheet3" xfId="25064"/>
    <cellStyle name="Normal 10 3 2 3" xfId="25065"/>
    <cellStyle name="Normal 10 3 2 3 2" xfId="25066"/>
    <cellStyle name="Normal 10 3 2 3_Sheet3" xfId="25067"/>
    <cellStyle name="Normal 10 3 2 4" xfId="25068"/>
    <cellStyle name="Normal 10 3 2_Sheet3" xfId="25069"/>
    <cellStyle name="Normal 10 3 3" xfId="25070"/>
    <cellStyle name="Normal 10 3 3 2" xfId="25071"/>
    <cellStyle name="Normal 10 3 3_Sheet3" xfId="25072"/>
    <cellStyle name="Normal 10 3 4" xfId="25073"/>
    <cellStyle name="Normal 10 3 4 2" xfId="25074"/>
    <cellStyle name="Normal 10 3 4_Sheet3" xfId="25075"/>
    <cellStyle name="Normal 10 3 5" xfId="25076"/>
    <cellStyle name="Normal 10 3_Sheet3" xfId="25077"/>
    <cellStyle name="Normal 10 4" xfId="25078"/>
    <cellStyle name="Normal 10 4 2" xfId="25079"/>
    <cellStyle name="Normal 10 4 2 2" xfId="25080"/>
    <cellStyle name="Normal 10 4 2_Sheet3" xfId="25081"/>
    <cellStyle name="Normal 10 4 3" xfId="25082"/>
    <cellStyle name="Normal 10 4 3 2" xfId="25083"/>
    <cellStyle name="Normal 10 4 3_Sheet3" xfId="25084"/>
    <cellStyle name="Normal 10 4 4" xfId="25085"/>
    <cellStyle name="Normal 10 4 4 2" xfId="25086"/>
    <cellStyle name="Normal 10 4 4_Sheet3" xfId="25087"/>
    <cellStyle name="Normal 10 4 5" xfId="25088"/>
    <cellStyle name="Normal 10 4_Sheet3" xfId="25089"/>
    <cellStyle name="Normal 10 5" xfId="25090"/>
    <cellStyle name="Normal 10 5 2" xfId="25091"/>
    <cellStyle name="Normal 10 5 2 2" xfId="25092"/>
    <cellStyle name="Normal 10 5 2_Sheet3" xfId="25093"/>
    <cellStyle name="Normal 10 5 3" xfId="25094"/>
    <cellStyle name="Normal 10 5 3 2" xfId="25095"/>
    <cellStyle name="Normal 10 5 3_Sheet3" xfId="25096"/>
    <cellStyle name="Normal 10 5 4" xfId="25097"/>
    <cellStyle name="Normal 10 5_Sheet3" xfId="25098"/>
    <cellStyle name="Normal 10 6" xfId="25099"/>
    <cellStyle name="Normal 10 6 2" xfId="25100"/>
    <cellStyle name="Normal 10 6_Sheet3" xfId="25101"/>
    <cellStyle name="Normal 10 7" xfId="25102"/>
    <cellStyle name="Normal 10_ Price Inputs" xfId="25103"/>
    <cellStyle name="Normal 100" xfId="25104"/>
    <cellStyle name="Normal 100 2" xfId="25105"/>
    <cellStyle name="Normal 100 2 2" xfId="25106"/>
    <cellStyle name="Normal 100 2_Sheet3" xfId="25107"/>
    <cellStyle name="Normal 100 3" xfId="25108"/>
    <cellStyle name="Normal 100_Sheet3" xfId="25109"/>
    <cellStyle name="Normal 101" xfId="25110"/>
    <cellStyle name="Normal 101 2" xfId="25111"/>
    <cellStyle name="Normal 101 2 2" xfId="25112"/>
    <cellStyle name="Normal 101 2_Sheet3" xfId="25113"/>
    <cellStyle name="Normal 101 3" xfId="25114"/>
    <cellStyle name="Normal 101_Sheet3" xfId="25115"/>
    <cellStyle name="Normal 102" xfId="25116"/>
    <cellStyle name="Normal 102 2" xfId="25117"/>
    <cellStyle name="Normal 102 2 2" xfId="25118"/>
    <cellStyle name="Normal 102 2_Sheet3" xfId="25119"/>
    <cellStyle name="Normal 102 3" xfId="25120"/>
    <cellStyle name="Normal 102_Sheet3" xfId="25121"/>
    <cellStyle name="Normal 103" xfId="25122"/>
    <cellStyle name="Normal 103 2" xfId="25123"/>
    <cellStyle name="Normal 103 2 2" xfId="25124"/>
    <cellStyle name="Normal 103 2_Sheet3" xfId="25125"/>
    <cellStyle name="Normal 103 3" xfId="25126"/>
    <cellStyle name="Normal 103_Sheet3" xfId="25127"/>
    <cellStyle name="Normal 104" xfId="25128"/>
    <cellStyle name="Normal 104 2" xfId="25129"/>
    <cellStyle name="Normal 104 2 2" xfId="25130"/>
    <cellStyle name="Normal 104 2_Sheet3" xfId="25131"/>
    <cellStyle name="Normal 104 3" xfId="25132"/>
    <cellStyle name="Normal 104_Sheet3" xfId="25133"/>
    <cellStyle name="Normal 105" xfId="25134"/>
    <cellStyle name="Normal 105 2" xfId="25135"/>
    <cellStyle name="Normal 105 2 2" xfId="25136"/>
    <cellStyle name="Normal 105 2_Sheet3" xfId="25137"/>
    <cellStyle name="Normal 105 3" xfId="25138"/>
    <cellStyle name="Normal 105_Sheet3" xfId="25139"/>
    <cellStyle name="Normal 106" xfId="25140"/>
    <cellStyle name="Normal 106 2" xfId="25141"/>
    <cellStyle name="Normal 106 2 2" xfId="25142"/>
    <cellStyle name="Normal 106 2_Sheet3" xfId="25143"/>
    <cellStyle name="Normal 106 3" xfId="25144"/>
    <cellStyle name="Normal 106_Sheet3" xfId="25145"/>
    <cellStyle name="Normal 107" xfId="25146"/>
    <cellStyle name="Normal 107 2" xfId="25147"/>
    <cellStyle name="Normal 107 2 2" xfId="25148"/>
    <cellStyle name="Normal 107 2_Sheet3" xfId="25149"/>
    <cellStyle name="Normal 107 3" xfId="25150"/>
    <cellStyle name="Normal 107_Sheet3" xfId="25151"/>
    <cellStyle name="Normal 108" xfId="25152"/>
    <cellStyle name="Normal 108 2" xfId="25153"/>
    <cellStyle name="Normal 108 2 2" xfId="25154"/>
    <cellStyle name="Normal 108 2_Sheet3" xfId="25155"/>
    <cellStyle name="Normal 108 3" xfId="25156"/>
    <cellStyle name="Normal 108_Sheet3" xfId="25157"/>
    <cellStyle name="Normal 109" xfId="25158"/>
    <cellStyle name="Normal 109 2" xfId="25159"/>
    <cellStyle name="Normal 109 2 2" xfId="25160"/>
    <cellStyle name="Normal 109 2_Sheet3" xfId="25161"/>
    <cellStyle name="Normal 109 3" xfId="25162"/>
    <cellStyle name="Normal 109_Sheet3" xfId="25163"/>
    <cellStyle name="Normal 11" xfId="25164"/>
    <cellStyle name="Normal 11 2" xfId="25165"/>
    <cellStyle name="Normal 11 2 2" xfId="25166"/>
    <cellStyle name="Normal 11 2 2 2" xfId="25167"/>
    <cellStyle name="Normal 11 2 2 2 2" xfId="25168"/>
    <cellStyle name="Normal 11 2 2 2_Sheet3" xfId="25169"/>
    <cellStyle name="Normal 11 2 2 3" xfId="25170"/>
    <cellStyle name="Normal 11 2 2_Sheet3" xfId="25171"/>
    <cellStyle name="Normal 11 2 3" xfId="25172"/>
    <cellStyle name="Normal 11 2 3 2" xfId="25173"/>
    <cellStyle name="Normal 11 2 3_Sheet3" xfId="25174"/>
    <cellStyle name="Normal 11 2 4" xfId="25175"/>
    <cellStyle name="Normal 11 2_Sheet3" xfId="25176"/>
    <cellStyle name="Normal 11 3" xfId="25177"/>
    <cellStyle name="Normal 11 3 2" xfId="25178"/>
    <cellStyle name="Normal 11 3 2 2" xfId="25179"/>
    <cellStyle name="Normal 11 3 2_Sheet3" xfId="25180"/>
    <cellStyle name="Normal 11 3 3" xfId="25181"/>
    <cellStyle name="Normal 11 3_Sheet3" xfId="25182"/>
    <cellStyle name="Normal 11 4" xfId="25183"/>
    <cellStyle name="Normal 11 4 2" xfId="25184"/>
    <cellStyle name="Normal 11 4_Sheet3" xfId="25185"/>
    <cellStyle name="Normal 11 5" xfId="25186"/>
    <cellStyle name="Normal 11_16.37E Wild Horse Expansion DeferralRevwrkingfile SF" xfId="25187"/>
    <cellStyle name="Normal 110" xfId="25188"/>
    <cellStyle name="Normal 110 2" xfId="25189"/>
    <cellStyle name="Normal 110 2 2" xfId="25190"/>
    <cellStyle name="Normal 110 2_Sheet3" xfId="25191"/>
    <cellStyle name="Normal 110 3" xfId="25192"/>
    <cellStyle name="Normal 110_Sheet3" xfId="25193"/>
    <cellStyle name="Normal 111" xfId="25194"/>
    <cellStyle name="Normal 111 2" xfId="25195"/>
    <cellStyle name="Normal 111 2 2" xfId="25196"/>
    <cellStyle name="Normal 111 2_Sheet3" xfId="25197"/>
    <cellStyle name="Normal 111 3" xfId="25198"/>
    <cellStyle name="Normal 111_Sheet3" xfId="25199"/>
    <cellStyle name="Normal 112" xfId="25200"/>
    <cellStyle name="Normal 112 2" xfId="25201"/>
    <cellStyle name="Normal 112 2 2" xfId="25202"/>
    <cellStyle name="Normal 112 2_Sheet3" xfId="25203"/>
    <cellStyle name="Normal 112 3" xfId="25204"/>
    <cellStyle name="Normal 112_Sheet3" xfId="25205"/>
    <cellStyle name="Normal 113" xfId="25206"/>
    <cellStyle name="Normal 113 2" xfId="25207"/>
    <cellStyle name="Normal 113_Sheet3" xfId="25208"/>
    <cellStyle name="Normal 114" xfId="25209"/>
    <cellStyle name="Normal 114 2" xfId="25210"/>
    <cellStyle name="Normal 114_Sheet3" xfId="25211"/>
    <cellStyle name="Normal 115" xfId="25212"/>
    <cellStyle name="Normal 115 2" xfId="25213"/>
    <cellStyle name="Normal 115_Sheet3" xfId="25214"/>
    <cellStyle name="Normal 116" xfId="25215"/>
    <cellStyle name="Normal 116 2" xfId="25216"/>
    <cellStyle name="Normal 116_Sheet3" xfId="25217"/>
    <cellStyle name="Normal 117" xfId="25218"/>
    <cellStyle name="Normal 117 2" xfId="25219"/>
    <cellStyle name="Normal 117_Sheet3" xfId="25220"/>
    <cellStyle name="Normal 118" xfId="25221"/>
    <cellStyle name="Normal 118 2" xfId="25222"/>
    <cellStyle name="Normal 118_Sheet3" xfId="25223"/>
    <cellStyle name="Normal 119" xfId="25224"/>
    <cellStyle name="Normal 119 2" xfId="25225"/>
    <cellStyle name="Normal 119_Sheet3" xfId="25226"/>
    <cellStyle name="Normal 12" xfId="25227"/>
    <cellStyle name="Normal 12 2" xfId="25228"/>
    <cellStyle name="Normal 12 2 2" xfId="25229"/>
    <cellStyle name="Normal 12 2 2 2" xfId="25230"/>
    <cellStyle name="Normal 12 2 2 3" xfId="25231"/>
    <cellStyle name="Normal 12 2 2_Sheet3" xfId="25232"/>
    <cellStyle name="Normal 12 2 3" xfId="25233"/>
    <cellStyle name="Normal 12 2 3 2" xfId="25234"/>
    <cellStyle name="Normal 12 2 3_Sheet3" xfId="25235"/>
    <cellStyle name="Normal 12 2 4" xfId="25236"/>
    <cellStyle name="Normal 12 2 5" xfId="25237"/>
    <cellStyle name="Normal 12 2_Sheet3" xfId="25238"/>
    <cellStyle name="Normal 12 3" xfId="25239"/>
    <cellStyle name="Normal 12 3 2" xfId="25240"/>
    <cellStyle name="Normal 12 3 2 2" xfId="25241"/>
    <cellStyle name="Normal 12 3 2 3" xfId="25242"/>
    <cellStyle name="Normal 12 3 2_Sheet3" xfId="25243"/>
    <cellStyle name="Normal 12 3 3" xfId="25244"/>
    <cellStyle name="Normal 12 3 3 2" xfId="25245"/>
    <cellStyle name="Normal 12 3 3_Sheet3" xfId="25246"/>
    <cellStyle name="Normal 12 3 4" xfId="25247"/>
    <cellStyle name="Normal 12 3_Sheet3" xfId="25248"/>
    <cellStyle name="Normal 12 4" xfId="25249"/>
    <cellStyle name="Normal 12 4 2" xfId="25250"/>
    <cellStyle name="Normal 12 4 2 2" xfId="25251"/>
    <cellStyle name="Normal 12 4 3" xfId="25252"/>
    <cellStyle name="Normal 12 4_Sheet3" xfId="25253"/>
    <cellStyle name="Normal 12 5" xfId="25254"/>
    <cellStyle name="Normal 12 5 2" xfId="25255"/>
    <cellStyle name="Normal 12 6" xfId="25256"/>
    <cellStyle name="Normal 12_Sheet3" xfId="25257"/>
    <cellStyle name="Normal 120" xfId="25258"/>
    <cellStyle name="Normal 120 2" xfId="25259"/>
    <cellStyle name="Normal 120_Sheet3" xfId="25260"/>
    <cellStyle name="Normal 121" xfId="25261"/>
    <cellStyle name="Normal 122" xfId="25262"/>
    <cellStyle name="Normal 123" xfId="25263"/>
    <cellStyle name="Normal 124" xfId="25264"/>
    <cellStyle name="Normal 125" xfId="25265"/>
    <cellStyle name="Normal 126" xfId="25266"/>
    <cellStyle name="Normal 127" xfId="25267"/>
    <cellStyle name="Normal 128" xfId="25268"/>
    <cellStyle name="Normal 128 2" xfId="25269"/>
    <cellStyle name="Normal 128 2 2" xfId="25270"/>
    <cellStyle name="Normal 128 2 3" xfId="25271"/>
    <cellStyle name="Normal 128 2 4" xfId="25272"/>
    <cellStyle name="Normal 128 2 5" xfId="25273"/>
    <cellStyle name="Normal 128 2_Sheet3" xfId="25274"/>
    <cellStyle name="Normal 128 3" xfId="25275"/>
    <cellStyle name="Normal 128 4" xfId="25276"/>
    <cellStyle name="Normal 128 5" xfId="25277"/>
    <cellStyle name="Normal 128 6" xfId="25278"/>
    <cellStyle name="Normal 128_Sheet3" xfId="25279"/>
    <cellStyle name="Normal 129" xfId="25280"/>
    <cellStyle name="Normal 129 2" xfId="25281"/>
    <cellStyle name="Normal 129 2 2" xfId="25282"/>
    <cellStyle name="Normal 129 2 3" xfId="25283"/>
    <cellStyle name="Normal 129 2 4" xfId="25284"/>
    <cellStyle name="Normal 129 2 5" xfId="25285"/>
    <cellStyle name="Normal 129 2_Sheet3" xfId="25286"/>
    <cellStyle name="Normal 129 3" xfId="25287"/>
    <cellStyle name="Normal 129 4" xfId="25288"/>
    <cellStyle name="Normal 129 5" xfId="25289"/>
    <cellStyle name="Normal 129 6" xfId="25290"/>
    <cellStyle name="Normal 129_Sheet3" xfId="25291"/>
    <cellStyle name="Normal 13" xfId="25292"/>
    <cellStyle name="Normal 13 2" xfId="25293"/>
    <cellStyle name="Normal 13 2 2" xfId="25294"/>
    <cellStyle name="Normal 13 2 2 2" xfId="25295"/>
    <cellStyle name="Normal 13 2 2 3" xfId="25296"/>
    <cellStyle name="Normal 13 2 2_Sheet3" xfId="25297"/>
    <cellStyle name="Normal 13 2 3" xfId="25298"/>
    <cellStyle name="Normal 13 2 3 2" xfId="25299"/>
    <cellStyle name="Normal 13 2 3_Sheet3" xfId="25300"/>
    <cellStyle name="Normal 13 2 4" xfId="25301"/>
    <cellStyle name="Normal 13 2 5" xfId="25302"/>
    <cellStyle name="Normal 13 2_Sheet3" xfId="25303"/>
    <cellStyle name="Normal 13 3" xfId="25304"/>
    <cellStyle name="Normal 13 3 2" xfId="25305"/>
    <cellStyle name="Normal 13 3 2 2" xfId="25306"/>
    <cellStyle name="Normal 13 3 3" xfId="25307"/>
    <cellStyle name="Normal 13 3_Sheet3" xfId="25308"/>
    <cellStyle name="Normal 13 4" xfId="25309"/>
    <cellStyle name="Normal 13 4 2" xfId="25310"/>
    <cellStyle name="Normal 13 4 2 2" xfId="25311"/>
    <cellStyle name="Normal 13 4 3" xfId="25312"/>
    <cellStyle name="Normal 13 4_Sheet3" xfId="25313"/>
    <cellStyle name="Normal 13 5" xfId="25314"/>
    <cellStyle name="Normal 13 5 2" xfId="25315"/>
    <cellStyle name="Normal 13 6" xfId="25316"/>
    <cellStyle name="Normal 13_Sheet3" xfId="25317"/>
    <cellStyle name="Normal 130" xfId="25318"/>
    <cellStyle name="Normal 130 2" xfId="25319"/>
    <cellStyle name="Normal 130 2 2" xfId="25320"/>
    <cellStyle name="Normal 130 2 3" xfId="25321"/>
    <cellStyle name="Normal 130 2 4" xfId="25322"/>
    <cellStyle name="Normal 130 2 5" xfId="25323"/>
    <cellStyle name="Normal 130 2_Sheet3" xfId="25324"/>
    <cellStyle name="Normal 130 3" xfId="25325"/>
    <cellStyle name="Normal 130 4" xfId="25326"/>
    <cellStyle name="Normal 130 5" xfId="25327"/>
    <cellStyle name="Normal 130 6" xfId="25328"/>
    <cellStyle name="Normal 130_Sheet3" xfId="25329"/>
    <cellStyle name="Normal 131" xfId="25330"/>
    <cellStyle name="Normal 131 2" xfId="25331"/>
    <cellStyle name="Normal 131 2 2" xfId="25332"/>
    <cellStyle name="Normal 131 2 3" xfId="25333"/>
    <cellStyle name="Normal 131 2 4" xfId="25334"/>
    <cellStyle name="Normal 131 2 5" xfId="25335"/>
    <cellStyle name="Normal 131 2_Sheet3" xfId="25336"/>
    <cellStyle name="Normal 131 3" xfId="25337"/>
    <cellStyle name="Normal 131 4" xfId="25338"/>
    <cellStyle name="Normal 131 5" xfId="25339"/>
    <cellStyle name="Normal 131 6" xfId="25340"/>
    <cellStyle name="Normal 131_Sheet3" xfId="25341"/>
    <cellStyle name="Normal 132" xfId="25342"/>
    <cellStyle name="Normal 133" xfId="25343"/>
    <cellStyle name="Normal 134" xfId="25344"/>
    <cellStyle name="Normal 135" xfId="25345"/>
    <cellStyle name="Normal 136" xfId="25346"/>
    <cellStyle name="Normal 137" xfId="25347"/>
    <cellStyle name="Normal 138" xfId="25348"/>
    <cellStyle name="Normal 138 2" xfId="25349"/>
    <cellStyle name="Normal 138 2 2" xfId="25350"/>
    <cellStyle name="Normal 138 2 3" xfId="25351"/>
    <cellStyle name="Normal 138 2 4" xfId="25352"/>
    <cellStyle name="Normal 138 2 5" xfId="25353"/>
    <cellStyle name="Normal 138 2_Sheet3" xfId="25354"/>
    <cellStyle name="Normal 138 3" xfId="25355"/>
    <cellStyle name="Normal 138 4" xfId="25356"/>
    <cellStyle name="Normal 138 5" xfId="25357"/>
    <cellStyle name="Normal 138 6" xfId="25358"/>
    <cellStyle name="Normal 138_Sheet3" xfId="25359"/>
    <cellStyle name="Normal 139" xfId="25360"/>
    <cellStyle name="Normal 14" xfId="25361"/>
    <cellStyle name="Normal 14 2" xfId="25362"/>
    <cellStyle name="Normal 14 2 2" xfId="25363"/>
    <cellStyle name="Normal 14 2 2 2" xfId="25364"/>
    <cellStyle name="Normal 14 2 2_Sheet3" xfId="25365"/>
    <cellStyle name="Normal 14 2 3" xfId="25366"/>
    <cellStyle name="Normal 14 2 3 2" xfId="25367"/>
    <cellStyle name="Normal 14 2 3_Sheet3" xfId="25368"/>
    <cellStyle name="Normal 14 2 4" xfId="25369"/>
    <cellStyle name="Normal 14 2_Sheet3" xfId="25370"/>
    <cellStyle name="Normal 14 3" xfId="25371"/>
    <cellStyle name="Normal 14 3 2" xfId="25372"/>
    <cellStyle name="Normal 14 3 2 2" xfId="25373"/>
    <cellStyle name="Normal 14 3 2_Sheet3" xfId="25374"/>
    <cellStyle name="Normal 14 3 3" xfId="25375"/>
    <cellStyle name="Normal 14 3_Sheet3" xfId="25376"/>
    <cellStyle name="Normal 14 4" xfId="25377"/>
    <cellStyle name="Normal 14 4 2" xfId="25378"/>
    <cellStyle name="Normal 14 4_Sheet3" xfId="25379"/>
    <cellStyle name="Normal 14 5" xfId="25380"/>
    <cellStyle name="Normal 14_Sheet3" xfId="25381"/>
    <cellStyle name="Normal 140" xfId="25382"/>
    <cellStyle name="Normal 140 2" xfId="25383"/>
    <cellStyle name="Normal 140 3" xfId="25384"/>
    <cellStyle name="Normal 140 4" xfId="25385"/>
    <cellStyle name="Normal 140 5" xfId="25386"/>
    <cellStyle name="Normal 140_Sheet3" xfId="25387"/>
    <cellStyle name="Normal 141" xfId="25388"/>
    <cellStyle name="Normal 141 2" xfId="25389"/>
    <cellStyle name="Normal 141_Sheet3" xfId="25390"/>
    <cellStyle name="Normal 142" xfId="25391"/>
    <cellStyle name="Normal 143" xfId="25392"/>
    <cellStyle name="Normal 144" xfId="25393"/>
    <cellStyle name="Normal 145" xfId="25394"/>
    <cellStyle name="Normal 145 2" xfId="25395"/>
    <cellStyle name="Normal 145 3" xfId="25396"/>
    <cellStyle name="Normal 145 4" xfId="25397"/>
    <cellStyle name="Normal 145 5" xfId="25398"/>
    <cellStyle name="Normal 145 6" xfId="25399"/>
    <cellStyle name="Normal 145_Sheet3" xfId="25400"/>
    <cellStyle name="Normal 146" xfId="25401"/>
    <cellStyle name="Normal 147" xfId="25402"/>
    <cellStyle name="Normal 147 2" xfId="25403"/>
    <cellStyle name="Normal 147 3" xfId="25404"/>
    <cellStyle name="Normal 147 4" xfId="25405"/>
    <cellStyle name="Normal 147 5" xfId="25406"/>
    <cellStyle name="Normal 147_Sheet3" xfId="25407"/>
    <cellStyle name="Normal 148" xfId="25408"/>
    <cellStyle name="Normal 149" xfId="25409"/>
    <cellStyle name="Normal 15" xfId="25410"/>
    <cellStyle name="Normal 15 2" xfId="25411"/>
    <cellStyle name="Normal 15 2 2" xfId="25412"/>
    <cellStyle name="Normal 15 2 2 2" xfId="25413"/>
    <cellStyle name="Normal 15 2 2 3" xfId="25414"/>
    <cellStyle name="Normal 15 2 2_Sheet3" xfId="25415"/>
    <cellStyle name="Normal 15 2 3" xfId="25416"/>
    <cellStyle name="Normal 15 2 3 2" xfId="25417"/>
    <cellStyle name="Normal 15 2 3_Sheet3" xfId="25418"/>
    <cellStyle name="Normal 15 2 4" xfId="25419"/>
    <cellStyle name="Normal 15 2 5" xfId="25420"/>
    <cellStyle name="Normal 15 2_Sheet3" xfId="25421"/>
    <cellStyle name="Normal 15 3" xfId="25422"/>
    <cellStyle name="Normal 15 3 2" xfId="25423"/>
    <cellStyle name="Normal 15 3 2 2" xfId="25424"/>
    <cellStyle name="Normal 15 3 3" xfId="25425"/>
    <cellStyle name="Normal 15 3_Sheet3" xfId="25426"/>
    <cellStyle name="Normal 15 4" xfId="25427"/>
    <cellStyle name="Normal 15 4 2" xfId="25428"/>
    <cellStyle name="Normal 15 4 2 2" xfId="25429"/>
    <cellStyle name="Normal 15 4 3" xfId="25430"/>
    <cellStyle name="Normal 15 4_Sheet3" xfId="25431"/>
    <cellStyle name="Normal 15 5" xfId="25432"/>
    <cellStyle name="Normal 15 5 2" xfId="25433"/>
    <cellStyle name="Normal 15 6" xfId="25434"/>
    <cellStyle name="Normal 15_Sheet3" xfId="25435"/>
    <cellStyle name="Normal 150" xfId="25436"/>
    <cellStyle name="Normal 151" xfId="25437"/>
    <cellStyle name="Normal 152" xfId="25438"/>
    <cellStyle name="Normal 153" xfId="25439"/>
    <cellStyle name="Normal 154" xfId="25440"/>
    <cellStyle name="Normal 155" xfId="25441"/>
    <cellStyle name="Normal 156" xfId="25442"/>
    <cellStyle name="Normal 157" xfId="25443"/>
    <cellStyle name="Normal 158" xfId="25444"/>
    <cellStyle name="Normal 159" xfId="25445"/>
    <cellStyle name="Normal 16" xfId="25446"/>
    <cellStyle name="Normal 16 2" xfId="25447"/>
    <cellStyle name="Normal 16 2 2" xfId="25448"/>
    <cellStyle name="Normal 16 2 2 2" xfId="25449"/>
    <cellStyle name="Normal 16 2 2_Sheet3" xfId="25450"/>
    <cellStyle name="Normal 16 2 3" xfId="25451"/>
    <cellStyle name="Normal 16 2 3 2" xfId="25452"/>
    <cellStyle name="Normal 16 2 3_Sheet3" xfId="25453"/>
    <cellStyle name="Normal 16 2 4" xfId="25454"/>
    <cellStyle name="Normal 16 2_Sheet3" xfId="25455"/>
    <cellStyle name="Normal 16 3" xfId="25456"/>
    <cellStyle name="Normal 16 3 2" xfId="25457"/>
    <cellStyle name="Normal 16 3_Sheet3" xfId="25458"/>
    <cellStyle name="Normal 16 4" xfId="25459"/>
    <cellStyle name="Normal 16 4 2" xfId="25460"/>
    <cellStyle name="Normal 16 4_Sheet3" xfId="25461"/>
    <cellStyle name="Normal 16 5" xfId="25462"/>
    <cellStyle name="Normal 16_Sheet3" xfId="25463"/>
    <cellStyle name="Normal 160" xfId="25464"/>
    <cellStyle name="Normal 161" xfId="25465"/>
    <cellStyle name="Normal 162" xfId="25466"/>
    <cellStyle name="Normal 163" xfId="25467"/>
    <cellStyle name="Normal 164" xfId="25468"/>
    <cellStyle name="Normal 165" xfId="25469"/>
    <cellStyle name="Normal 166" xfId="25470"/>
    <cellStyle name="Normal 167" xfId="25471"/>
    <cellStyle name="Normal 168" xfId="25472"/>
    <cellStyle name="Normal 169" xfId="25473"/>
    <cellStyle name="Normal 17" xfId="25474"/>
    <cellStyle name="Normal 17 2" xfId="25475"/>
    <cellStyle name="Normal 17 2 2" xfId="25476"/>
    <cellStyle name="Normal 17 2 2 2" xfId="25477"/>
    <cellStyle name="Normal 17 2 2_Sheet3" xfId="25478"/>
    <cellStyle name="Normal 17 2 3" xfId="25479"/>
    <cellStyle name="Normal 17 2 3 2" xfId="25480"/>
    <cellStyle name="Normal 17 2 3_Sheet3" xfId="25481"/>
    <cellStyle name="Normal 17 2 4" xfId="25482"/>
    <cellStyle name="Normal 17 2_Sheet3" xfId="25483"/>
    <cellStyle name="Normal 17 3" xfId="25484"/>
    <cellStyle name="Normal 17 3 2" xfId="25485"/>
    <cellStyle name="Normal 17 3_Sheet3" xfId="25486"/>
    <cellStyle name="Normal 17 4" xfId="25487"/>
    <cellStyle name="Normal 17 4 2" xfId="25488"/>
    <cellStyle name="Normal 17 4_Sheet3" xfId="25489"/>
    <cellStyle name="Normal 17 5" xfId="25490"/>
    <cellStyle name="Normal 17_Sheet3" xfId="25491"/>
    <cellStyle name="Normal 170" xfId="25492"/>
    <cellStyle name="Normal 171" xfId="25493"/>
    <cellStyle name="Normal 172" xfId="25494"/>
    <cellStyle name="Normal 173" xfId="25495"/>
    <cellStyle name="Normal 174" xfId="25496"/>
    <cellStyle name="Normal 175" xfId="25497"/>
    <cellStyle name="Normal 176" xfId="25498"/>
    <cellStyle name="Normal 177" xfId="25499"/>
    <cellStyle name="Normal 178" xfId="25500"/>
    <cellStyle name="Normal 179" xfId="25501"/>
    <cellStyle name="Normal 18" xfId="25502"/>
    <cellStyle name="Normal 18 2" xfId="25503"/>
    <cellStyle name="Normal 18 2 2" xfId="25504"/>
    <cellStyle name="Normal 18 2 2 2" xfId="25505"/>
    <cellStyle name="Normal 18 2 2 2 2" xfId="25506"/>
    <cellStyle name="Normal 18 2 2 3" xfId="25507"/>
    <cellStyle name="Normal 18 2 2_Sheet3" xfId="25508"/>
    <cellStyle name="Normal 18 2 3" xfId="25509"/>
    <cellStyle name="Normal 18 2 3 2" xfId="25510"/>
    <cellStyle name="Normal 18 2 3 2 2" xfId="25511"/>
    <cellStyle name="Normal 18 2 3 3" xfId="25512"/>
    <cellStyle name="Normal 18 2 3_Sheet3" xfId="25513"/>
    <cellStyle name="Normal 18 2 4" xfId="25514"/>
    <cellStyle name="Normal 18 2 4 2" xfId="25515"/>
    <cellStyle name="Normal 18 2 4 3" xfId="25516"/>
    <cellStyle name="Normal 18 2 5" xfId="25517"/>
    <cellStyle name="Normal 18 2 6" xfId="25518"/>
    <cellStyle name="Normal 18 2_Sheet3" xfId="25519"/>
    <cellStyle name="Normal 18 3" xfId="25520"/>
    <cellStyle name="Normal 18 3 2" xfId="25521"/>
    <cellStyle name="Normal 18 3 2 2" xfId="25522"/>
    <cellStyle name="Normal 18 3 2 3" xfId="25523"/>
    <cellStyle name="Normal 18 3 3" xfId="25524"/>
    <cellStyle name="Normal 18 3 3 2" xfId="25525"/>
    <cellStyle name="Normal 18 3 4" xfId="25526"/>
    <cellStyle name="Normal 18 3 4 2" xfId="25527"/>
    <cellStyle name="Normal 18 3 5" xfId="25528"/>
    <cellStyle name="Normal 18 3 6" xfId="25529"/>
    <cellStyle name="Normal 18 3_Sheet3" xfId="25530"/>
    <cellStyle name="Normal 18 4" xfId="25531"/>
    <cellStyle name="Normal 18 4 2" xfId="25532"/>
    <cellStyle name="Normal 18 4_Sheet3" xfId="25533"/>
    <cellStyle name="Normal 18 5" xfId="25534"/>
    <cellStyle name="Normal 18 6" xfId="25535"/>
    <cellStyle name="Normal 18 7" xfId="25536"/>
    <cellStyle name="Normal 18 8" xfId="25537"/>
    <cellStyle name="Normal 18_Sheet3" xfId="25538"/>
    <cellStyle name="Normal 180" xfId="25539"/>
    <cellStyle name="Normal 181" xfId="25540"/>
    <cellStyle name="Normal 182" xfId="25541"/>
    <cellStyle name="Normal 183" xfId="25542"/>
    <cellStyle name="Normal 184" xfId="25543"/>
    <cellStyle name="Normal 185" xfId="25544"/>
    <cellStyle name="Normal 186" xfId="25545"/>
    <cellStyle name="Normal 187" xfId="25546"/>
    <cellStyle name="Normal 188" xfId="25547"/>
    <cellStyle name="Normal 189" xfId="25548"/>
    <cellStyle name="Normal 19" xfId="25549"/>
    <cellStyle name="Normal 19 2" xfId="25550"/>
    <cellStyle name="Normal 19 2 2" xfId="25551"/>
    <cellStyle name="Normal 19 2 2 2" xfId="25552"/>
    <cellStyle name="Normal 19 2 2 2 2" xfId="25553"/>
    <cellStyle name="Normal 19 2 2 3" xfId="25554"/>
    <cellStyle name="Normal 19 2 2_Sheet3" xfId="25555"/>
    <cellStyle name="Normal 19 2 3" xfId="25556"/>
    <cellStyle name="Normal 19 2 3 2" xfId="25557"/>
    <cellStyle name="Normal 19 2 3 2 2" xfId="25558"/>
    <cellStyle name="Normal 19 2 3 3" xfId="25559"/>
    <cellStyle name="Normal 19 2 3_Sheet3" xfId="25560"/>
    <cellStyle name="Normal 19 2 4" xfId="25561"/>
    <cellStyle name="Normal 19 2 4 2" xfId="25562"/>
    <cellStyle name="Normal 19 2 4 3" xfId="25563"/>
    <cellStyle name="Normal 19 2 5" xfId="25564"/>
    <cellStyle name="Normal 19 2 6" xfId="25565"/>
    <cellStyle name="Normal 19 2_Sheet3" xfId="25566"/>
    <cellStyle name="Normal 19 3" xfId="25567"/>
    <cellStyle name="Normal 19 3 2" xfId="25568"/>
    <cellStyle name="Normal 19 3 2 2" xfId="25569"/>
    <cellStyle name="Normal 19 3 2 3" xfId="25570"/>
    <cellStyle name="Normal 19 3 3" xfId="25571"/>
    <cellStyle name="Normal 19 3 3 2" xfId="25572"/>
    <cellStyle name="Normal 19 3 4" xfId="25573"/>
    <cellStyle name="Normal 19 3 4 2" xfId="25574"/>
    <cellStyle name="Normal 19 3 5" xfId="25575"/>
    <cellStyle name="Normal 19 3 6" xfId="25576"/>
    <cellStyle name="Normal 19 3_Sheet3" xfId="25577"/>
    <cellStyle name="Normal 19 4" xfId="25578"/>
    <cellStyle name="Normal 19 4 2" xfId="25579"/>
    <cellStyle name="Normal 19 4_Sheet3" xfId="25580"/>
    <cellStyle name="Normal 19 5" xfId="25581"/>
    <cellStyle name="Normal 19 6" xfId="25582"/>
    <cellStyle name="Normal 19 7" xfId="25583"/>
    <cellStyle name="Normal 19 8" xfId="25584"/>
    <cellStyle name="Normal 19_Sheet3" xfId="25585"/>
    <cellStyle name="Normal 190" xfId="25586"/>
    <cellStyle name="Normal 191" xfId="25587"/>
    <cellStyle name="Normal 192" xfId="25588"/>
    <cellStyle name="Normal 193" xfId="25589"/>
    <cellStyle name="Normal 194" xfId="25590"/>
    <cellStyle name="Normal 195" xfId="25591"/>
    <cellStyle name="Normal 196" xfId="25592"/>
    <cellStyle name="Normal 197" xfId="25593"/>
    <cellStyle name="Normal 198" xfId="25594"/>
    <cellStyle name="Normal 199" xfId="25595"/>
    <cellStyle name="Normal 2" xfId="1"/>
    <cellStyle name="Normal 2 10" xfId="25596"/>
    <cellStyle name="Normal 2 10 2" xfId="25597"/>
    <cellStyle name="Normal 2 10 2 2" xfId="25598"/>
    <cellStyle name="Normal 2 10 2_Sheet3" xfId="25599"/>
    <cellStyle name="Normal 2 10 3" xfId="25600"/>
    <cellStyle name="Normal 2 10 4" xfId="25601"/>
    <cellStyle name="Normal 2 10 5" xfId="25602"/>
    <cellStyle name="Normal 2 10 6" xfId="25603"/>
    <cellStyle name="Normal 2 10 7" xfId="25604"/>
    <cellStyle name="Normal 2 10 8" xfId="25605"/>
    <cellStyle name="Normal 2 10_Sheet3" xfId="25606"/>
    <cellStyle name="Normal 2 11" xfId="25607"/>
    <cellStyle name="Normal 2 11 2" xfId="25608"/>
    <cellStyle name="Normal 2 11 2 2" xfId="25609"/>
    <cellStyle name="Normal 2 11 2_Sheet3" xfId="25610"/>
    <cellStyle name="Normal 2 11 3" xfId="25611"/>
    <cellStyle name="Normal 2 11 4" xfId="25612"/>
    <cellStyle name="Normal 2 11 5" xfId="25613"/>
    <cellStyle name="Normal 2 11 6" xfId="25614"/>
    <cellStyle name="Normal 2 11 7" xfId="25615"/>
    <cellStyle name="Normal 2 11 8" xfId="25616"/>
    <cellStyle name="Normal 2 11_Sheet3" xfId="25617"/>
    <cellStyle name="Normal 2 12" xfId="25618"/>
    <cellStyle name="Normal 2 12 2" xfId="25619"/>
    <cellStyle name="Normal 2 12 2 2" xfId="25620"/>
    <cellStyle name="Normal 2 12 2_Sheet3" xfId="25621"/>
    <cellStyle name="Normal 2 12 3" xfId="25622"/>
    <cellStyle name="Normal 2 12 3 2" xfId="25623"/>
    <cellStyle name="Normal 2 12 3_Sheet3" xfId="25624"/>
    <cellStyle name="Normal 2 12 4" xfId="25625"/>
    <cellStyle name="Normal 2 12 5" xfId="25626"/>
    <cellStyle name="Normal 2 12 6" xfId="25627"/>
    <cellStyle name="Normal 2 12 7" xfId="25628"/>
    <cellStyle name="Normal 2 12 8" xfId="25629"/>
    <cellStyle name="Normal 2 12 9" xfId="25630"/>
    <cellStyle name="Normal 2 12_Sheet3" xfId="25631"/>
    <cellStyle name="Normal 2 13" xfId="25632"/>
    <cellStyle name="Normal 2 13 2" xfId="25633"/>
    <cellStyle name="Normal 2 13 2 2" xfId="25634"/>
    <cellStyle name="Normal 2 13 2_Sheet3" xfId="25635"/>
    <cellStyle name="Normal 2 13 3" xfId="25636"/>
    <cellStyle name="Normal 2 13 3 2" xfId="25637"/>
    <cellStyle name="Normal 2 13 3_Sheet3" xfId="25638"/>
    <cellStyle name="Normal 2 13 4" xfId="25639"/>
    <cellStyle name="Normal 2 13 5" xfId="25640"/>
    <cellStyle name="Normal 2 13 6" xfId="25641"/>
    <cellStyle name="Normal 2 13 7" xfId="25642"/>
    <cellStyle name="Normal 2 13 8" xfId="25643"/>
    <cellStyle name="Normal 2 13 9" xfId="25644"/>
    <cellStyle name="Normal 2 13_Sheet3" xfId="25645"/>
    <cellStyle name="Normal 2 14" xfId="25646"/>
    <cellStyle name="Normal 2 14 2" xfId="25647"/>
    <cellStyle name="Normal 2 14 3" xfId="25648"/>
    <cellStyle name="Normal 2 14 4" xfId="25649"/>
    <cellStyle name="Normal 2 14_Sheet3" xfId="25650"/>
    <cellStyle name="Normal 2 15" xfId="25651"/>
    <cellStyle name="Normal 2 15 2" xfId="25652"/>
    <cellStyle name="Normal 2 15 3" xfId="25653"/>
    <cellStyle name="Normal 2 15_Sheet3" xfId="25654"/>
    <cellStyle name="Normal 2 16" xfId="25655"/>
    <cellStyle name="Normal 2 16 2" xfId="25656"/>
    <cellStyle name="Normal 2 16 3" xfId="25657"/>
    <cellStyle name="Normal 2 16_Sheet3" xfId="25658"/>
    <cellStyle name="Normal 2 17" xfId="25659"/>
    <cellStyle name="Normal 2 17 2" xfId="25660"/>
    <cellStyle name="Normal 2 18" xfId="25661"/>
    <cellStyle name="Normal 2 18 2" xfId="25662"/>
    <cellStyle name="Normal 2 19" xfId="25663"/>
    <cellStyle name="Normal 2 19 2" xfId="25664"/>
    <cellStyle name="Normal 2 2" xfId="6"/>
    <cellStyle name="Normal 2 2 10" xfId="25665"/>
    <cellStyle name="Normal 2 2 10 2" xfId="25666"/>
    <cellStyle name="Normal 2 2 10_Sheet3" xfId="25667"/>
    <cellStyle name="Normal 2 2 11" xfId="25668"/>
    <cellStyle name="Normal 2 2 12" xfId="25669"/>
    <cellStyle name="Normal 2 2 13" xfId="25670"/>
    <cellStyle name="Normal 2 2 14" xfId="25671"/>
    <cellStyle name="Normal 2 2 15" xfId="25672"/>
    <cellStyle name="Normal 2 2 16" xfId="25673"/>
    <cellStyle name="Normal 2 2 2" xfId="25674"/>
    <cellStyle name="Normal 2 2 2 10" xfId="25675"/>
    <cellStyle name="Normal 2 2 2 2" xfId="25676"/>
    <cellStyle name="Normal 2 2 2 2 2" xfId="25677"/>
    <cellStyle name="Normal 2 2 2 2 2 2" xfId="25678"/>
    <cellStyle name="Normal 2 2 2 2 2 2 2" xfId="25679"/>
    <cellStyle name="Normal 2 2 2 2 2 2_Sheet3" xfId="25680"/>
    <cellStyle name="Normal 2 2 2 2 2 3" xfId="25681"/>
    <cellStyle name="Normal 2 2 2 2 2_Sheet3" xfId="25682"/>
    <cellStyle name="Normal 2 2 2 2 3" xfId="25683"/>
    <cellStyle name="Normal 2 2 2 2 3 2" xfId="25684"/>
    <cellStyle name="Normal 2 2 2 2 3 2 2" xfId="25685"/>
    <cellStyle name="Normal 2 2 2 2 3 2_Sheet3" xfId="25686"/>
    <cellStyle name="Normal 2 2 2 2 3 3" xfId="25687"/>
    <cellStyle name="Normal 2 2 2 2 3_Sheet3" xfId="25688"/>
    <cellStyle name="Normal 2 2 2 2 4" xfId="25689"/>
    <cellStyle name="Normal 2 2 2 2 4 2" xfId="25690"/>
    <cellStyle name="Normal 2 2 2 2 4_Sheet3" xfId="25691"/>
    <cellStyle name="Normal 2 2 2 2 5" xfId="25692"/>
    <cellStyle name="Normal 2 2 2 2 5 2" xfId="25693"/>
    <cellStyle name="Normal 2 2 2 2 5_Sheet3" xfId="25694"/>
    <cellStyle name="Normal 2 2 2 2 6" xfId="25695"/>
    <cellStyle name="Normal 2 2 2 2_Sheet3" xfId="25696"/>
    <cellStyle name="Normal 2 2 2 3" xfId="25697"/>
    <cellStyle name="Normal 2 2 2 3 2" xfId="25698"/>
    <cellStyle name="Normal 2 2 2 3 2 2" xfId="25699"/>
    <cellStyle name="Normal 2 2 2 3 2 2 2" xfId="25700"/>
    <cellStyle name="Normal 2 2 2 3 2 2_Sheet3" xfId="25701"/>
    <cellStyle name="Normal 2 2 2 3 2 3" xfId="25702"/>
    <cellStyle name="Normal 2 2 2 3 2_Sheet3" xfId="25703"/>
    <cellStyle name="Normal 2 2 2 3 3" xfId="25704"/>
    <cellStyle name="Normal 2 2 2 3 3 2" xfId="25705"/>
    <cellStyle name="Normal 2 2 2 3 3 2 2" xfId="25706"/>
    <cellStyle name="Normal 2 2 2 3 3 2_Sheet3" xfId="25707"/>
    <cellStyle name="Normal 2 2 2 3 3 3" xfId="25708"/>
    <cellStyle name="Normal 2 2 2 3 3_Sheet3" xfId="25709"/>
    <cellStyle name="Normal 2 2 2 3 4" xfId="25710"/>
    <cellStyle name="Normal 2 2 2 3 4 2" xfId="25711"/>
    <cellStyle name="Normal 2 2 2 3 4_Sheet3" xfId="25712"/>
    <cellStyle name="Normal 2 2 2 3 5" xfId="25713"/>
    <cellStyle name="Normal 2 2 2 3_Sheet3" xfId="25714"/>
    <cellStyle name="Normal 2 2 2 4" xfId="25715"/>
    <cellStyle name="Normal 2 2 2 4 2" xfId="25716"/>
    <cellStyle name="Normal 2 2 2 4 2 2" xfId="25717"/>
    <cellStyle name="Normal 2 2 2 4 2_Sheet3" xfId="25718"/>
    <cellStyle name="Normal 2 2 2 4 3" xfId="25719"/>
    <cellStyle name="Normal 2 2 2 4_Sheet3" xfId="25720"/>
    <cellStyle name="Normal 2 2 2 5" xfId="25721"/>
    <cellStyle name="Normal 2 2 2 5 2" xfId="25722"/>
    <cellStyle name="Normal 2 2 2 5 2 2" xfId="25723"/>
    <cellStyle name="Normal 2 2 2 5 2_Sheet3" xfId="25724"/>
    <cellStyle name="Normal 2 2 2 5 3" xfId="25725"/>
    <cellStyle name="Normal 2 2 2 5_Sheet3" xfId="25726"/>
    <cellStyle name="Normal 2 2 2 6" xfId="25727"/>
    <cellStyle name="Normal 2 2 2 6 2" xfId="25728"/>
    <cellStyle name="Normal 2 2 2 6_Sheet3" xfId="25729"/>
    <cellStyle name="Normal 2 2 2 7" xfId="25730"/>
    <cellStyle name="Normal 2 2 2 7 2" xfId="25731"/>
    <cellStyle name="Normal 2 2 2 7_Sheet3" xfId="25732"/>
    <cellStyle name="Normal 2 2 2 8" xfId="25733"/>
    <cellStyle name="Normal 2 2 2 9" xfId="25734"/>
    <cellStyle name="Normal 2 2 2_12PCORC Wind Vestas and Royalties" xfId="25735"/>
    <cellStyle name="Normal 2 2 3" xfId="25736"/>
    <cellStyle name="Normal 2 2 3 2" xfId="25737"/>
    <cellStyle name="Normal 2 2 3 2 2" xfId="25738"/>
    <cellStyle name="Normal 2 2 3 2 2 2" xfId="25739"/>
    <cellStyle name="Normal 2 2 3 2 2_Sheet3" xfId="25740"/>
    <cellStyle name="Normal 2 2 3 2 3" xfId="25741"/>
    <cellStyle name="Normal 2 2 3 2 3 2" xfId="25742"/>
    <cellStyle name="Normal 2 2 3 2 3_Sheet3" xfId="25743"/>
    <cellStyle name="Normal 2 2 3 2 4" xfId="25744"/>
    <cellStyle name="Normal 2 2 3 2 5" xfId="25745"/>
    <cellStyle name="Normal 2 2 3 2 6" xfId="25746"/>
    <cellStyle name="Normal 2 2 3 2 7" xfId="25747"/>
    <cellStyle name="Normal 2 2 3 2 8" xfId="25748"/>
    <cellStyle name="Normal 2 2 3 2 9" xfId="25749"/>
    <cellStyle name="Normal 2 2 3 2_Sheet3" xfId="25750"/>
    <cellStyle name="Normal 2 2 3 3" xfId="25751"/>
    <cellStyle name="Normal 2 2 3 3 2" xfId="25752"/>
    <cellStyle name="Normal 2 2 3 3 2 2" xfId="25753"/>
    <cellStyle name="Normal 2 2 3 3 2_Sheet3" xfId="25754"/>
    <cellStyle name="Normal 2 2 3 3 3" xfId="25755"/>
    <cellStyle name="Normal 2 2 3 3 4" xfId="25756"/>
    <cellStyle name="Normal 2 2 3 3 5" xfId="25757"/>
    <cellStyle name="Normal 2 2 3 3 6" xfId="25758"/>
    <cellStyle name="Normal 2 2 3 3 7" xfId="25759"/>
    <cellStyle name="Normal 2 2 3 3 8" xfId="25760"/>
    <cellStyle name="Normal 2 2 3 3_Sheet3" xfId="25761"/>
    <cellStyle name="Normal 2 2 3 4" xfId="25762"/>
    <cellStyle name="Normal 2 2 3 4 2" xfId="25763"/>
    <cellStyle name="Normal 2 2 3 4 3" xfId="25764"/>
    <cellStyle name="Normal 2 2 3 4_Sheet3" xfId="25765"/>
    <cellStyle name="Normal 2 2 3 5" xfId="25766"/>
    <cellStyle name="Normal 2 2 3 5 2" xfId="25767"/>
    <cellStyle name="Normal 2 2 3 5_Sheet3" xfId="25768"/>
    <cellStyle name="Normal 2 2 3 6" xfId="25769"/>
    <cellStyle name="Normal 2 2 3_Sheet3" xfId="25770"/>
    <cellStyle name="Normal 2 2 4" xfId="25771"/>
    <cellStyle name="Normal 2 2 4 2" xfId="25772"/>
    <cellStyle name="Normal 2 2 4 2 2" xfId="25773"/>
    <cellStyle name="Normal 2 2 4 2_Sheet3" xfId="25774"/>
    <cellStyle name="Normal 2 2 4 3" xfId="25775"/>
    <cellStyle name="Normal 2 2 4 3 2" xfId="25776"/>
    <cellStyle name="Normal 2 2 4 3_Sheet3" xfId="25777"/>
    <cellStyle name="Normal 2 2 4 4" xfId="25778"/>
    <cellStyle name="Normal 2 2 4_Sheet3" xfId="25779"/>
    <cellStyle name="Normal 2 2 5" xfId="25780"/>
    <cellStyle name="Normal 2 2 5 2" xfId="25781"/>
    <cellStyle name="Normal 2 2 5_Sheet3" xfId="25782"/>
    <cellStyle name="Normal 2 2 6" xfId="25783"/>
    <cellStyle name="Normal 2 2 6 2" xfId="25784"/>
    <cellStyle name="Normal 2 2 6_Sheet3" xfId="25785"/>
    <cellStyle name="Normal 2 2 7" xfId="25786"/>
    <cellStyle name="Normal 2 2 7 2" xfId="25787"/>
    <cellStyle name="Normal 2 2 7_Sheet3" xfId="25788"/>
    <cellStyle name="Normal 2 2 8" xfId="25789"/>
    <cellStyle name="Normal 2 2 8 2" xfId="25790"/>
    <cellStyle name="Normal 2 2 8_Sheet3" xfId="25791"/>
    <cellStyle name="Normal 2 2 9" xfId="25792"/>
    <cellStyle name="Normal 2 2 9 2" xfId="25793"/>
    <cellStyle name="Normal 2 2 9_Sheet3" xfId="25794"/>
    <cellStyle name="Normal 2 2_ Price Inputs" xfId="25795"/>
    <cellStyle name="Normal 2 20" xfId="25796"/>
    <cellStyle name="Normal 2 21" xfId="25797"/>
    <cellStyle name="Normal 2 22" xfId="25798"/>
    <cellStyle name="Normal 2 23" xfId="25799"/>
    <cellStyle name="Normal 2 24" xfId="25800"/>
    <cellStyle name="Normal 2 25" xfId="25801"/>
    <cellStyle name="Normal 2 26" xfId="25802"/>
    <cellStyle name="Normal 2 27" xfId="25803"/>
    <cellStyle name="Normal 2 28" xfId="25804"/>
    <cellStyle name="Normal 2 29" xfId="25805"/>
    <cellStyle name="Normal 2 3" xfId="25806"/>
    <cellStyle name="Normal 2 3 10" xfId="25807"/>
    <cellStyle name="Normal 2 3 2" xfId="25808"/>
    <cellStyle name="Normal 2 3 2 2" xfId="25809"/>
    <cellStyle name="Normal 2 3 2 2 2" xfId="25810"/>
    <cellStyle name="Normal 2 3 2 2_Sheet3" xfId="25811"/>
    <cellStyle name="Normal 2 3 2 3" xfId="25812"/>
    <cellStyle name="Normal 2 3 2 3 2" xfId="25813"/>
    <cellStyle name="Normal 2 3 2 3_Sheet3" xfId="25814"/>
    <cellStyle name="Normal 2 3 2 4" xfId="25815"/>
    <cellStyle name="Normal 2 3 2_Sheet3" xfId="25816"/>
    <cellStyle name="Normal 2 3 3" xfId="25817"/>
    <cellStyle name="Normal 2 3 3 2" xfId="25818"/>
    <cellStyle name="Normal 2 3 3 2 2" xfId="25819"/>
    <cellStyle name="Normal 2 3 3 2_Sheet3" xfId="25820"/>
    <cellStyle name="Normal 2 3 3 3" xfId="25821"/>
    <cellStyle name="Normal 2 3 3 3 2" xfId="25822"/>
    <cellStyle name="Normal 2 3 3 3_Sheet3" xfId="25823"/>
    <cellStyle name="Normal 2 3 3 4" xfId="25824"/>
    <cellStyle name="Normal 2 3 3_Sheet3" xfId="25825"/>
    <cellStyle name="Normal 2 3 4" xfId="25826"/>
    <cellStyle name="Normal 2 3 4 2" xfId="25827"/>
    <cellStyle name="Normal 2 3 4_Sheet3" xfId="25828"/>
    <cellStyle name="Normal 2 3 5" xfId="25829"/>
    <cellStyle name="Normal 2 3 5 2" xfId="25830"/>
    <cellStyle name="Normal 2 3 5_Sheet3" xfId="25831"/>
    <cellStyle name="Normal 2 3 6" xfId="25832"/>
    <cellStyle name="Normal 2 3 7" xfId="25833"/>
    <cellStyle name="Normal 2 3 8" xfId="25834"/>
    <cellStyle name="Normal 2 3 9" xfId="25835"/>
    <cellStyle name="Normal 2 3_Sheet3" xfId="25836"/>
    <cellStyle name="Normal 2 30" xfId="25837"/>
    <cellStyle name="Normal 2 31" xfId="25838"/>
    <cellStyle name="Normal 2 32" xfId="25839"/>
    <cellStyle name="Normal 2 33" xfId="25840"/>
    <cellStyle name="Normal 2 34" xfId="25841"/>
    <cellStyle name="Normal 2 35" xfId="25842"/>
    <cellStyle name="Normal 2 36" xfId="25843"/>
    <cellStyle name="Normal 2 37" xfId="25844"/>
    <cellStyle name="Normal 2 38" xfId="25845"/>
    <cellStyle name="Normal 2 39" xfId="25846"/>
    <cellStyle name="Normal 2 4" xfId="25847"/>
    <cellStyle name="Normal 2 4 10" xfId="25848"/>
    <cellStyle name="Normal 2 4 2" xfId="25849"/>
    <cellStyle name="Normal 2 4 2 2" xfId="25850"/>
    <cellStyle name="Normal 2 4 2 2 2" xfId="25851"/>
    <cellStyle name="Normal 2 4 2 2_Sheet3" xfId="25852"/>
    <cellStyle name="Normal 2 4 2 3" xfId="25853"/>
    <cellStyle name="Normal 2 4 2 3 2" xfId="25854"/>
    <cellStyle name="Normal 2 4 2 3_Sheet3" xfId="25855"/>
    <cellStyle name="Normal 2 4 2 4" xfId="25856"/>
    <cellStyle name="Normal 2 4 2_Sheet3" xfId="25857"/>
    <cellStyle name="Normal 2 4 3" xfId="25858"/>
    <cellStyle name="Normal 2 4 3 2" xfId="25859"/>
    <cellStyle name="Normal 2 4 3 2 2" xfId="25860"/>
    <cellStyle name="Normal 2 4 3 2_Sheet3" xfId="25861"/>
    <cellStyle name="Normal 2 4 3 3" xfId="25862"/>
    <cellStyle name="Normal 2 4 3_Sheet3" xfId="25863"/>
    <cellStyle name="Normal 2 4 4" xfId="25864"/>
    <cellStyle name="Normal 2 4 4 2" xfId="25865"/>
    <cellStyle name="Normal 2 4 4_Sheet3" xfId="25866"/>
    <cellStyle name="Normal 2 4 5" xfId="25867"/>
    <cellStyle name="Normal 2 4 5 2" xfId="25868"/>
    <cellStyle name="Normal 2 4 5_Sheet3" xfId="25869"/>
    <cellStyle name="Normal 2 4 6" xfId="25870"/>
    <cellStyle name="Normal 2 4 7" xfId="25871"/>
    <cellStyle name="Normal 2 4 8" xfId="25872"/>
    <cellStyle name="Normal 2 4 9" xfId="25873"/>
    <cellStyle name="Normal 2 4_Sheet3" xfId="25874"/>
    <cellStyle name="Normal 2 40" xfId="25875"/>
    <cellStyle name="Normal 2 41" xfId="25876"/>
    <cellStyle name="Normal 2 42" xfId="25877"/>
    <cellStyle name="Normal 2 43" xfId="25878"/>
    <cellStyle name="Normal 2 44" xfId="25879"/>
    <cellStyle name="Normal 2 45" xfId="25880"/>
    <cellStyle name="Normal 2 46" xfId="25881"/>
    <cellStyle name="Normal 2 47" xfId="25882"/>
    <cellStyle name="Normal 2 48" xfId="25883"/>
    <cellStyle name="Normal 2 49" xfId="25884"/>
    <cellStyle name="Normal 2 5" xfId="25885"/>
    <cellStyle name="Normal 2 5 10" xfId="25886"/>
    <cellStyle name="Normal 2 5 2" xfId="25887"/>
    <cellStyle name="Normal 2 5 2 2" xfId="25888"/>
    <cellStyle name="Normal 2 5 2 2 2" xfId="25889"/>
    <cellStyle name="Normal 2 5 2 2_Sheet3" xfId="25890"/>
    <cellStyle name="Normal 2 5 2 3" xfId="25891"/>
    <cellStyle name="Normal 2 5 2 3 2" xfId="25892"/>
    <cellStyle name="Normal 2 5 2 3_Sheet3" xfId="25893"/>
    <cellStyle name="Normal 2 5 2 4" xfId="25894"/>
    <cellStyle name="Normal 2 5 2_Sheet3" xfId="25895"/>
    <cellStyle name="Normal 2 5 3" xfId="25896"/>
    <cellStyle name="Normal 2 5 3 2" xfId="25897"/>
    <cellStyle name="Normal 2 5 3 2 2" xfId="25898"/>
    <cellStyle name="Normal 2 5 3 2_Sheet3" xfId="25899"/>
    <cellStyle name="Normal 2 5 3 3" xfId="25900"/>
    <cellStyle name="Normal 2 5 3_Sheet3" xfId="25901"/>
    <cellStyle name="Normal 2 5 4" xfId="25902"/>
    <cellStyle name="Normal 2 5 4 2" xfId="25903"/>
    <cellStyle name="Normal 2 5 4_Sheet3" xfId="25904"/>
    <cellStyle name="Normal 2 5 5" xfId="25905"/>
    <cellStyle name="Normal 2 5 5 2" xfId="25906"/>
    <cellStyle name="Normal 2 5 5_Sheet3" xfId="25907"/>
    <cellStyle name="Normal 2 5 6" xfId="25908"/>
    <cellStyle name="Normal 2 5 7" xfId="25909"/>
    <cellStyle name="Normal 2 5 8" xfId="25910"/>
    <cellStyle name="Normal 2 5 9" xfId="25911"/>
    <cellStyle name="Normal 2 5_Sheet3" xfId="25912"/>
    <cellStyle name="Normal 2 50" xfId="25913"/>
    <cellStyle name="Normal 2 51" xfId="25914"/>
    <cellStyle name="Normal 2 52" xfId="25915"/>
    <cellStyle name="Normal 2 6" xfId="25916"/>
    <cellStyle name="Normal 2 6 10" xfId="25917"/>
    <cellStyle name="Normal 2 6 2" xfId="25918"/>
    <cellStyle name="Normal 2 6 2 2" xfId="25919"/>
    <cellStyle name="Normal 2 6 2 2 2" xfId="25920"/>
    <cellStyle name="Normal 2 6 2 2_Sheet3" xfId="25921"/>
    <cellStyle name="Normal 2 6 2 3" xfId="25922"/>
    <cellStyle name="Normal 2 6 2 3 2" xfId="25923"/>
    <cellStyle name="Normal 2 6 2 3_Sheet3" xfId="25924"/>
    <cellStyle name="Normal 2 6 2 4" xfId="25925"/>
    <cellStyle name="Normal 2 6 2_Sheet3" xfId="25926"/>
    <cellStyle name="Normal 2 6 3" xfId="25927"/>
    <cellStyle name="Normal 2 6 3 2" xfId="25928"/>
    <cellStyle name="Normal 2 6 3_Sheet3" xfId="25929"/>
    <cellStyle name="Normal 2 6 4" xfId="25930"/>
    <cellStyle name="Normal 2 6 4 2" xfId="25931"/>
    <cellStyle name="Normal 2 6 4_Sheet3" xfId="25932"/>
    <cellStyle name="Normal 2 6 5" xfId="25933"/>
    <cellStyle name="Normal 2 6 6" xfId="25934"/>
    <cellStyle name="Normal 2 6 7" xfId="25935"/>
    <cellStyle name="Normal 2 6 8" xfId="25936"/>
    <cellStyle name="Normal 2 6 9" xfId="25937"/>
    <cellStyle name="Normal 2 6_Sheet3" xfId="25938"/>
    <cellStyle name="Normal 2 7" xfId="25939"/>
    <cellStyle name="Normal 2 7 10" xfId="25940"/>
    <cellStyle name="Normal 2 7 2" xfId="25941"/>
    <cellStyle name="Normal 2 7 2 2" xfId="25942"/>
    <cellStyle name="Normal 2 7 2 2 2" xfId="25943"/>
    <cellStyle name="Normal 2 7 2 2_Sheet3" xfId="25944"/>
    <cellStyle name="Normal 2 7 2 3" xfId="25945"/>
    <cellStyle name="Normal 2 7 2_Sheet3" xfId="25946"/>
    <cellStyle name="Normal 2 7 3" xfId="25947"/>
    <cellStyle name="Normal 2 7 3 2" xfId="25948"/>
    <cellStyle name="Normal 2 7 3_Sheet3" xfId="25949"/>
    <cellStyle name="Normal 2 7 4" xfId="25950"/>
    <cellStyle name="Normal 2 7 4 2" xfId="25951"/>
    <cellStyle name="Normal 2 7 4_Sheet3" xfId="25952"/>
    <cellStyle name="Normal 2 7 5" xfId="25953"/>
    <cellStyle name="Normal 2 7 6" xfId="25954"/>
    <cellStyle name="Normal 2 7 7" xfId="25955"/>
    <cellStyle name="Normal 2 7 8" xfId="25956"/>
    <cellStyle name="Normal 2 7 9" xfId="25957"/>
    <cellStyle name="Normal 2 7_Sheet3" xfId="25958"/>
    <cellStyle name="Normal 2 8" xfId="25959"/>
    <cellStyle name="Normal 2 8 2" xfId="25960"/>
    <cellStyle name="Normal 2 8 2 2" xfId="25961"/>
    <cellStyle name="Normal 2 8 2_Sheet3" xfId="25962"/>
    <cellStyle name="Normal 2 8 3" xfId="25963"/>
    <cellStyle name="Normal 2 8 3 2" xfId="25964"/>
    <cellStyle name="Normal 2 8 3_Sheet3" xfId="25965"/>
    <cellStyle name="Normal 2 8 4" xfId="25966"/>
    <cellStyle name="Normal 2 8 5" xfId="25967"/>
    <cellStyle name="Normal 2 8 6" xfId="25968"/>
    <cellStyle name="Normal 2 8 7" xfId="25969"/>
    <cellStyle name="Normal 2 8 8" xfId="25970"/>
    <cellStyle name="Normal 2 8 9" xfId="25971"/>
    <cellStyle name="Normal 2 8_Sheet3" xfId="25972"/>
    <cellStyle name="Normal 2 9" xfId="25973"/>
    <cellStyle name="Normal 2 9 2" xfId="25974"/>
    <cellStyle name="Normal 2 9 2 2" xfId="25975"/>
    <cellStyle name="Normal 2 9 2_Sheet3" xfId="25976"/>
    <cellStyle name="Normal 2 9 3" xfId="25977"/>
    <cellStyle name="Normal 2 9 4" xfId="25978"/>
    <cellStyle name="Normal 2 9 5" xfId="25979"/>
    <cellStyle name="Normal 2 9 6" xfId="25980"/>
    <cellStyle name="Normal 2 9 7" xfId="25981"/>
    <cellStyle name="Normal 2 9 8" xfId="25982"/>
    <cellStyle name="Normal 2 9_Sheet3" xfId="25983"/>
    <cellStyle name="Normal 2_16.37E Wild Horse Expansion DeferralRevwrkingfile SF" xfId="25984"/>
    <cellStyle name="Normal 20" xfId="25985"/>
    <cellStyle name="Normal 20 2" xfId="25986"/>
    <cellStyle name="Normal 20 2 2" xfId="25987"/>
    <cellStyle name="Normal 20 2 2 2" xfId="25988"/>
    <cellStyle name="Normal 20 2 2 2 2" xfId="25989"/>
    <cellStyle name="Normal 20 2 2 3" xfId="25990"/>
    <cellStyle name="Normal 20 2 2_Sheet3" xfId="25991"/>
    <cellStyle name="Normal 20 2 3" xfId="25992"/>
    <cellStyle name="Normal 20 2 3 2" xfId="25993"/>
    <cellStyle name="Normal 20 2 3 2 2" xfId="25994"/>
    <cellStyle name="Normal 20 2 3 3" xfId="25995"/>
    <cellStyle name="Normal 20 2 3_Sheet3" xfId="25996"/>
    <cellStyle name="Normal 20 2 4" xfId="25997"/>
    <cellStyle name="Normal 20 2 4 2" xfId="25998"/>
    <cellStyle name="Normal 20 2 4 3" xfId="25999"/>
    <cellStyle name="Normal 20 2 5" xfId="26000"/>
    <cellStyle name="Normal 20 2 6" xfId="26001"/>
    <cellStyle name="Normal 20 2_Sheet3" xfId="26002"/>
    <cellStyle name="Normal 20 3" xfId="26003"/>
    <cellStyle name="Normal 20 3 2" xfId="26004"/>
    <cellStyle name="Normal 20 3 2 2" xfId="26005"/>
    <cellStyle name="Normal 20 3 2 2 2" xfId="26006"/>
    <cellStyle name="Normal 20 3 2 3" xfId="26007"/>
    <cellStyle name="Normal 20 3 2_Sheet3" xfId="26008"/>
    <cellStyle name="Normal 20 3 3" xfId="26009"/>
    <cellStyle name="Normal 20 3 3 2" xfId="26010"/>
    <cellStyle name="Normal 20 3 3 3" xfId="26011"/>
    <cellStyle name="Normal 20 3 4" xfId="26012"/>
    <cellStyle name="Normal 20 3 4 2" xfId="26013"/>
    <cellStyle name="Normal 20 3 5" xfId="26014"/>
    <cellStyle name="Normal 20 3_Sheet3" xfId="26015"/>
    <cellStyle name="Normal 20 4" xfId="26016"/>
    <cellStyle name="Normal 20 4 2" xfId="26017"/>
    <cellStyle name="Normal 20 4_Sheet3" xfId="26018"/>
    <cellStyle name="Normal 20 5" xfId="26019"/>
    <cellStyle name="Normal 20 5 2" xfId="26020"/>
    <cellStyle name="Normal 20 5_Sheet3" xfId="26021"/>
    <cellStyle name="Normal 20 6" xfId="26022"/>
    <cellStyle name="Normal 20 7" xfId="26023"/>
    <cellStyle name="Normal 20 8" xfId="26024"/>
    <cellStyle name="Normal 20_Sheet3" xfId="26025"/>
    <cellStyle name="Normal 200" xfId="26026"/>
    <cellStyle name="Normal 201" xfId="26027"/>
    <cellStyle name="Normal 21" xfId="26028"/>
    <cellStyle name="Normal 21 2" xfId="26029"/>
    <cellStyle name="Normal 21 2 2" xfId="26030"/>
    <cellStyle name="Normal 21 2 2 2" xfId="26031"/>
    <cellStyle name="Normal 21 2 2 2 2" xfId="26032"/>
    <cellStyle name="Normal 21 2 2 2 3" xfId="26033"/>
    <cellStyle name="Normal 21 2 2 2_Sheet3" xfId="26034"/>
    <cellStyle name="Normal 21 2 2 3" xfId="26035"/>
    <cellStyle name="Normal 21 2 2 4" xfId="26036"/>
    <cellStyle name="Normal 21 2 2_Sheet3" xfId="26037"/>
    <cellStyle name="Normal 21 2 3" xfId="26038"/>
    <cellStyle name="Normal 21 2_Sheet3" xfId="26039"/>
    <cellStyle name="Normal 21 3" xfId="26040"/>
    <cellStyle name="Normal 21 3 2" xfId="26041"/>
    <cellStyle name="Normal 21 3 2 2" xfId="26042"/>
    <cellStyle name="Normal 21 3 2_Sheet3" xfId="26043"/>
    <cellStyle name="Normal 21 3 3" xfId="26044"/>
    <cellStyle name="Normal 21 3_Sheet3" xfId="26045"/>
    <cellStyle name="Normal 21 4" xfId="26046"/>
    <cellStyle name="Normal 21 4 2" xfId="26047"/>
    <cellStyle name="Normal 21 4_Sheet3" xfId="26048"/>
    <cellStyle name="Normal 21 5" xfId="26049"/>
    <cellStyle name="Normal 21 5 2" xfId="26050"/>
    <cellStyle name="Normal 21 5_Sheet3" xfId="26051"/>
    <cellStyle name="Normal 21 6" xfId="26052"/>
    <cellStyle name="Normal 21_4 31E Reg Asset  Liab and EXH D" xfId="26053"/>
    <cellStyle name="Normal 22" xfId="26054"/>
    <cellStyle name="Normal 22 2" xfId="26055"/>
    <cellStyle name="Normal 22 2 2" xfId="26056"/>
    <cellStyle name="Normal 22 2 2 2" xfId="26057"/>
    <cellStyle name="Normal 22 2 2 2 2" xfId="26058"/>
    <cellStyle name="Normal 22 2 2 2 3" xfId="26059"/>
    <cellStyle name="Normal 22 2 2 2_Sheet3" xfId="26060"/>
    <cellStyle name="Normal 22 2 2 3" xfId="26061"/>
    <cellStyle name="Normal 22 2 2 4" xfId="26062"/>
    <cellStyle name="Normal 22 2 2_Sheet3" xfId="26063"/>
    <cellStyle name="Normal 22 2 3" xfId="26064"/>
    <cellStyle name="Normal 22 2 3 2" xfId="26065"/>
    <cellStyle name="Normal 22 2 3 3" xfId="26066"/>
    <cellStyle name="Normal 22 2 4" xfId="26067"/>
    <cellStyle name="Normal 22 2 4 2" xfId="26068"/>
    <cellStyle name="Normal 22 2 5" xfId="26069"/>
    <cellStyle name="Normal 22 2_Sheet3" xfId="26070"/>
    <cellStyle name="Normal 22 3" xfId="26071"/>
    <cellStyle name="Normal 22 3 2" xfId="26072"/>
    <cellStyle name="Normal 22 3 2 2" xfId="26073"/>
    <cellStyle name="Normal 22 3 2 2 2" xfId="26074"/>
    <cellStyle name="Normal 22 3 2 3" xfId="26075"/>
    <cellStyle name="Normal 22 3 2_Sheet3" xfId="26076"/>
    <cellStyle name="Normal 22 3 3" xfId="26077"/>
    <cellStyle name="Normal 22 3 3 2" xfId="26078"/>
    <cellStyle name="Normal 22 3 3 3" xfId="26079"/>
    <cellStyle name="Normal 22 3 4" xfId="26080"/>
    <cellStyle name="Normal 22 3 4 2" xfId="26081"/>
    <cellStyle name="Normal 22 3 5" xfId="26082"/>
    <cellStyle name="Normal 22 3 6" xfId="26083"/>
    <cellStyle name="Normal 22 3_Sheet3" xfId="26084"/>
    <cellStyle name="Normal 22 4" xfId="26085"/>
    <cellStyle name="Normal 22 4 2" xfId="26086"/>
    <cellStyle name="Normal 22 4_Sheet3" xfId="26087"/>
    <cellStyle name="Normal 22 5" xfId="26088"/>
    <cellStyle name="Normal 22 5 2" xfId="26089"/>
    <cellStyle name="Normal 22 5_Sheet3" xfId="26090"/>
    <cellStyle name="Normal 22 6" xfId="26091"/>
    <cellStyle name="Normal 22 6 2" xfId="26092"/>
    <cellStyle name="Normal 22 6_Sheet3" xfId="26093"/>
    <cellStyle name="Normal 22 7" xfId="26094"/>
    <cellStyle name="Normal 22 7 2" xfId="26095"/>
    <cellStyle name="Normal 22_Sheet3" xfId="26096"/>
    <cellStyle name="Normal 23" xfId="26097"/>
    <cellStyle name="Normal 23 2" xfId="26098"/>
    <cellStyle name="Normal 23 2 2" xfId="26099"/>
    <cellStyle name="Normal 23 2 2 2" xfId="26100"/>
    <cellStyle name="Normal 23 2 2 2 2" xfId="26101"/>
    <cellStyle name="Normal 23 2 2 2 3" xfId="26102"/>
    <cellStyle name="Normal 23 2 2 2_Sheet3" xfId="26103"/>
    <cellStyle name="Normal 23 2 2 3" xfId="26104"/>
    <cellStyle name="Normal 23 2 2 4" xfId="26105"/>
    <cellStyle name="Normal 23 2 2_Sheet3" xfId="26106"/>
    <cellStyle name="Normal 23 2 3" xfId="26107"/>
    <cellStyle name="Normal 23 2 3 2" xfId="26108"/>
    <cellStyle name="Normal 23 2 3 3" xfId="26109"/>
    <cellStyle name="Normal 23 2 4" xfId="26110"/>
    <cellStyle name="Normal 23 2 4 2" xfId="26111"/>
    <cellStyle name="Normal 23 2 5" xfId="26112"/>
    <cellStyle name="Normal 23 2_Sheet3" xfId="26113"/>
    <cellStyle name="Normal 23 3" xfId="26114"/>
    <cellStyle name="Normal 23 3 2" xfId="26115"/>
    <cellStyle name="Normal 23 3 2 2" xfId="26116"/>
    <cellStyle name="Normal 23 3 2 3" xfId="26117"/>
    <cellStyle name="Normal 23 3 3" xfId="26118"/>
    <cellStyle name="Normal 23 3 3 2" xfId="26119"/>
    <cellStyle name="Normal 23 3 4" xfId="26120"/>
    <cellStyle name="Normal 23 3 4 2" xfId="26121"/>
    <cellStyle name="Normal 23 3 5" xfId="26122"/>
    <cellStyle name="Normal 23 3 6" xfId="26123"/>
    <cellStyle name="Normal 23 3_Sheet3" xfId="26124"/>
    <cellStyle name="Normal 23 4" xfId="26125"/>
    <cellStyle name="Normal 23 4 2" xfId="26126"/>
    <cellStyle name="Normal 23 4 2 2" xfId="26127"/>
    <cellStyle name="Normal 23 4 3" xfId="26128"/>
    <cellStyle name="Normal 23 4_Sheet3" xfId="26129"/>
    <cellStyle name="Normal 23 5" xfId="26130"/>
    <cellStyle name="Normal 23 5 2" xfId="26131"/>
    <cellStyle name="Normal 23 5 3" xfId="26132"/>
    <cellStyle name="Normal 23 6" xfId="26133"/>
    <cellStyle name="Normal 23 6 2" xfId="26134"/>
    <cellStyle name="Normal 23 7" xfId="26135"/>
    <cellStyle name="Normal 23_Sheet3" xfId="26136"/>
    <cellStyle name="Normal 24" xfId="26137"/>
    <cellStyle name="Normal 24 2" xfId="26138"/>
    <cellStyle name="Normal 24 2 2" xfId="26139"/>
    <cellStyle name="Normal 24 2 2 2" xfId="26140"/>
    <cellStyle name="Normal 24 2 2 2 2" xfId="26141"/>
    <cellStyle name="Normal 24 2 2 2 3" xfId="26142"/>
    <cellStyle name="Normal 24 2 2 2_Sheet3" xfId="26143"/>
    <cellStyle name="Normal 24 2 2 3" xfId="26144"/>
    <cellStyle name="Normal 24 2 2 4" xfId="26145"/>
    <cellStyle name="Normal 24 2 2_Sheet3" xfId="26146"/>
    <cellStyle name="Normal 24 2 3" xfId="26147"/>
    <cellStyle name="Normal 24 2 3 2" xfId="26148"/>
    <cellStyle name="Normal 24 2 3 2 2" xfId="26149"/>
    <cellStyle name="Normal 24 2 3 3" xfId="26150"/>
    <cellStyle name="Normal 24 2 3_Sheet3" xfId="26151"/>
    <cellStyle name="Normal 24 2 4" xfId="26152"/>
    <cellStyle name="Normal 24 2 4 2" xfId="26153"/>
    <cellStyle name="Normal 24 2 4 2 2" xfId="26154"/>
    <cellStyle name="Normal 24 2 4 3" xfId="26155"/>
    <cellStyle name="Normal 24 2 4_Sheet3" xfId="26156"/>
    <cellStyle name="Normal 24 2 5" xfId="26157"/>
    <cellStyle name="Normal 24 2 5 2" xfId="26158"/>
    <cellStyle name="Normal 24 2 5 3" xfId="26159"/>
    <cellStyle name="Normal 24 2 5_Sheet3" xfId="26160"/>
    <cellStyle name="Normal 24 2 6" xfId="26161"/>
    <cellStyle name="Normal 24 2_Sheet3" xfId="26162"/>
    <cellStyle name="Normal 24 3" xfId="26163"/>
    <cellStyle name="Normal 24 3 2" xfId="26164"/>
    <cellStyle name="Normal 24 3 2 2" xfId="26165"/>
    <cellStyle name="Normal 24 3 2 2 2" xfId="26166"/>
    <cellStyle name="Normal 24 3 2 3" xfId="26167"/>
    <cellStyle name="Normal 24 3 2_Sheet3" xfId="26168"/>
    <cellStyle name="Normal 24 3 3" xfId="26169"/>
    <cellStyle name="Normal 24 3 3 2" xfId="26170"/>
    <cellStyle name="Normal 24 3 3 2 2" xfId="26171"/>
    <cellStyle name="Normal 24 3 3 3" xfId="26172"/>
    <cellStyle name="Normal 24 3 3_Sheet3" xfId="26173"/>
    <cellStyle name="Normal 24 3 4" xfId="26174"/>
    <cellStyle name="Normal 24 3 4 2" xfId="26175"/>
    <cellStyle name="Normal 24 3 4 3" xfId="26176"/>
    <cellStyle name="Normal 24 3 5" xfId="26177"/>
    <cellStyle name="Normal 24 3 6" xfId="26178"/>
    <cellStyle name="Normal 24 3_Sheet3" xfId="26179"/>
    <cellStyle name="Normal 24 4" xfId="26180"/>
    <cellStyle name="Normal 24 4 2" xfId="26181"/>
    <cellStyle name="Normal 24 4 3" xfId="26182"/>
    <cellStyle name="Normal 24 5" xfId="26183"/>
    <cellStyle name="Normal 24 5 2" xfId="26184"/>
    <cellStyle name="Normal 24 6" xfId="26185"/>
    <cellStyle name="Normal 24 6 2" xfId="26186"/>
    <cellStyle name="Normal 24 7" xfId="26187"/>
    <cellStyle name="Normal 24_PCA 11 -  Exhibit D Jan 2012 fr A Kellogg" xfId="26188"/>
    <cellStyle name="Normal 25" xfId="26189"/>
    <cellStyle name="Normal 25 2" xfId="26190"/>
    <cellStyle name="Normal 25 2 2" xfId="26191"/>
    <cellStyle name="Normal 25 2 2 2" xfId="26192"/>
    <cellStyle name="Normal 25 2 2 2 2" xfId="26193"/>
    <cellStyle name="Normal 25 2 2 2 3" xfId="26194"/>
    <cellStyle name="Normal 25 2 2 2_Sheet3" xfId="26195"/>
    <cellStyle name="Normal 25 2 2 3" xfId="26196"/>
    <cellStyle name="Normal 25 2 2 4" xfId="26197"/>
    <cellStyle name="Normal 25 2 2_Sheet3" xfId="26198"/>
    <cellStyle name="Normal 25 2 3" xfId="26199"/>
    <cellStyle name="Normal 25 2 3 2" xfId="26200"/>
    <cellStyle name="Normal 25 2 3_Sheet3" xfId="26201"/>
    <cellStyle name="Normal 25 2 4" xfId="26202"/>
    <cellStyle name="Normal 25 2 4 2" xfId="26203"/>
    <cellStyle name="Normal 25 2 4_Sheet3" xfId="26204"/>
    <cellStyle name="Normal 25 2 5" xfId="26205"/>
    <cellStyle name="Normal 25 2_Sheet3" xfId="26206"/>
    <cellStyle name="Normal 25 3" xfId="26207"/>
    <cellStyle name="Normal 25 3 2" xfId="26208"/>
    <cellStyle name="Normal 25 3_Sheet3" xfId="26209"/>
    <cellStyle name="Normal 25 4" xfId="26210"/>
    <cellStyle name="Normal 25 4 2" xfId="26211"/>
    <cellStyle name="Normal 25 4 3" xfId="26212"/>
    <cellStyle name="Normal 25 4_Sheet3" xfId="26213"/>
    <cellStyle name="Normal 25 5" xfId="26214"/>
    <cellStyle name="Normal 25 6" xfId="26215"/>
    <cellStyle name="Normal 25_Sheet3" xfId="26216"/>
    <cellStyle name="Normal 26" xfId="26217"/>
    <cellStyle name="Normal 26 2" xfId="26218"/>
    <cellStyle name="Normal 26 2 2" xfId="26219"/>
    <cellStyle name="Normal 26 2 2 2" xfId="26220"/>
    <cellStyle name="Normal 26 2 2 2 2" xfId="26221"/>
    <cellStyle name="Normal 26 2 2 2_Sheet3" xfId="26222"/>
    <cellStyle name="Normal 26 2 2 3" xfId="26223"/>
    <cellStyle name="Normal 26 2 2_Sheet3" xfId="26224"/>
    <cellStyle name="Normal 26 2 3" xfId="26225"/>
    <cellStyle name="Normal 26 2 3 2" xfId="26226"/>
    <cellStyle name="Normal 26 2 3_Sheet3" xfId="26227"/>
    <cellStyle name="Normal 26 2 4" xfId="26228"/>
    <cellStyle name="Normal 26 2_Sheet3" xfId="26229"/>
    <cellStyle name="Normal 26 3" xfId="26230"/>
    <cellStyle name="Normal 26 3 2" xfId="26231"/>
    <cellStyle name="Normal 26 3 2 2" xfId="26232"/>
    <cellStyle name="Normal 26 3 2_Sheet3" xfId="26233"/>
    <cellStyle name="Normal 26 3 3" xfId="26234"/>
    <cellStyle name="Normal 26 3_Sheet3" xfId="26235"/>
    <cellStyle name="Normal 26 4" xfId="26236"/>
    <cellStyle name="Normal 26 4 2" xfId="26237"/>
    <cellStyle name="Normal 26 4 2 2" xfId="26238"/>
    <cellStyle name="Normal 26 4 2_Sheet3" xfId="26239"/>
    <cellStyle name="Normal 26 4 3" xfId="26240"/>
    <cellStyle name="Normal 26 4 4" xfId="26241"/>
    <cellStyle name="Normal 26 4 5" xfId="26242"/>
    <cellStyle name="Normal 26 4 6" xfId="26243"/>
    <cellStyle name="Normal 26 4_Sheet3" xfId="26244"/>
    <cellStyle name="Normal 26 5" xfId="26245"/>
    <cellStyle name="Normal 26 6" xfId="26246"/>
    <cellStyle name="Normal 26_Sheet3" xfId="26247"/>
    <cellStyle name="Normal 27" xfId="26248"/>
    <cellStyle name="Normal 27 2" xfId="26249"/>
    <cellStyle name="Normal 27 2 2" xfId="26250"/>
    <cellStyle name="Normal 27 2 2 2" xfId="26251"/>
    <cellStyle name="Normal 27 2 2 2 2" xfId="26252"/>
    <cellStyle name="Normal 27 2 2 2_Sheet3" xfId="26253"/>
    <cellStyle name="Normal 27 2 2 3" xfId="26254"/>
    <cellStyle name="Normal 27 2 2_Sheet3" xfId="26255"/>
    <cellStyle name="Normal 27 2 3" xfId="26256"/>
    <cellStyle name="Normal 27 2 3 2" xfId="26257"/>
    <cellStyle name="Normal 27 2 3_Sheet3" xfId="26258"/>
    <cellStyle name="Normal 27 2 4" xfId="26259"/>
    <cellStyle name="Normal 27 2 5" xfId="26260"/>
    <cellStyle name="Normal 27 2 6" xfId="26261"/>
    <cellStyle name="Normal 27 2 7" xfId="26262"/>
    <cellStyle name="Normal 27 2 8" xfId="26263"/>
    <cellStyle name="Normal 27 2 9" xfId="26264"/>
    <cellStyle name="Normal 27 2_Sheet3" xfId="26265"/>
    <cellStyle name="Normal 27 3" xfId="26266"/>
    <cellStyle name="Normal 27 3 2" xfId="26267"/>
    <cellStyle name="Normal 27 3 2 2" xfId="26268"/>
    <cellStyle name="Normal 27 3 2_Sheet3" xfId="26269"/>
    <cellStyle name="Normal 27 3 3" xfId="26270"/>
    <cellStyle name="Normal 27 3_Sheet3" xfId="26271"/>
    <cellStyle name="Normal 27 4" xfId="26272"/>
    <cellStyle name="Normal 27 4 2" xfId="26273"/>
    <cellStyle name="Normal 27 4 3" xfId="26274"/>
    <cellStyle name="Normal 27 4_Sheet3" xfId="26275"/>
    <cellStyle name="Normal 27 5" xfId="26276"/>
    <cellStyle name="Normal 27 6" xfId="26277"/>
    <cellStyle name="Normal 27_Sheet3" xfId="26278"/>
    <cellStyle name="Normal 28" xfId="26279"/>
    <cellStyle name="Normal 28 2" xfId="26280"/>
    <cellStyle name="Normal 28 2 2" xfId="26281"/>
    <cellStyle name="Normal 28 2 2 2" xfId="26282"/>
    <cellStyle name="Normal 28 2 2 2 2" xfId="26283"/>
    <cellStyle name="Normal 28 2 2 2_Sheet3" xfId="26284"/>
    <cellStyle name="Normal 28 2 2 3" xfId="26285"/>
    <cellStyle name="Normal 28 2 2_Sheet3" xfId="26286"/>
    <cellStyle name="Normal 28 2 3" xfId="26287"/>
    <cellStyle name="Normal 28 2 3 2" xfId="26288"/>
    <cellStyle name="Normal 28 2 3_Sheet3" xfId="26289"/>
    <cellStyle name="Normal 28 2 4" xfId="26290"/>
    <cellStyle name="Normal 28 2 5" xfId="26291"/>
    <cellStyle name="Normal 28 2 6" xfId="26292"/>
    <cellStyle name="Normal 28 2 7" xfId="26293"/>
    <cellStyle name="Normal 28 2 8" xfId="26294"/>
    <cellStyle name="Normal 28 2 9" xfId="26295"/>
    <cellStyle name="Normal 28 2_Sheet3" xfId="26296"/>
    <cellStyle name="Normal 28 3" xfId="26297"/>
    <cellStyle name="Normal 28 3 2" xfId="26298"/>
    <cellStyle name="Normal 28 3_Sheet3" xfId="26299"/>
    <cellStyle name="Normal 28 4" xfId="26300"/>
    <cellStyle name="Normal 28 4 2" xfId="26301"/>
    <cellStyle name="Normal 28 4_Sheet3" xfId="26302"/>
    <cellStyle name="Normal 28 5" xfId="26303"/>
    <cellStyle name="Normal 28_Sheet3" xfId="26304"/>
    <cellStyle name="Normal 29" xfId="26305"/>
    <cellStyle name="Normal 29 2" xfId="26306"/>
    <cellStyle name="Normal 29 2 2" xfId="26307"/>
    <cellStyle name="Normal 29 2 2 2" xfId="26308"/>
    <cellStyle name="Normal 29 2 2 2 2" xfId="26309"/>
    <cellStyle name="Normal 29 2 2 2_Sheet3" xfId="26310"/>
    <cellStyle name="Normal 29 2 2 3" xfId="26311"/>
    <cellStyle name="Normal 29 2 2 4" xfId="26312"/>
    <cellStyle name="Normal 29 2 2_Sheet3" xfId="26313"/>
    <cellStyle name="Normal 29 2 3" xfId="26314"/>
    <cellStyle name="Normal 29 2 3 2" xfId="26315"/>
    <cellStyle name="Normal 29 2 3_Sheet3" xfId="26316"/>
    <cellStyle name="Normal 29 2 4" xfId="26317"/>
    <cellStyle name="Normal 29 2 5" xfId="26318"/>
    <cellStyle name="Normal 29 2_Sheet3" xfId="26319"/>
    <cellStyle name="Normal 29 3" xfId="26320"/>
    <cellStyle name="Normal 29 3 2" xfId="26321"/>
    <cellStyle name="Normal 29 3_Sheet3" xfId="26322"/>
    <cellStyle name="Normal 29 4" xfId="26323"/>
    <cellStyle name="Normal 29_Sheet3" xfId="26324"/>
    <cellStyle name="Normal 3" xfId="4"/>
    <cellStyle name="Normal 3 10" xfId="26325"/>
    <cellStyle name="Normal 3 10 2" xfId="26326"/>
    <cellStyle name="Normal 3 10 2 2" xfId="26327"/>
    <cellStyle name="Normal 3 10 2 2 2" xfId="26328"/>
    <cellStyle name="Normal 3 10 2 3" xfId="26329"/>
    <cellStyle name="Normal 3 10 2_Sheet3" xfId="26330"/>
    <cellStyle name="Normal 3 10 3" xfId="26331"/>
    <cellStyle name="Normal 3 10 3 2" xfId="26332"/>
    <cellStyle name="Normal 3 10 3 3" xfId="26333"/>
    <cellStyle name="Normal 3 10 4" xfId="26334"/>
    <cellStyle name="Normal 3 10 4 2" xfId="26335"/>
    <cellStyle name="Normal 3 10 5" xfId="26336"/>
    <cellStyle name="Normal 3 10 6" xfId="26337"/>
    <cellStyle name="Normal 3 10_Sheet3" xfId="26338"/>
    <cellStyle name="Normal 3 11" xfId="26339"/>
    <cellStyle name="Normal 3 11 2" xfId="26340"/>
    <cellStyle name="Normal 3 11 2 2" xfId="26341"/>
    <cellStyle name="Normal 3 11 2 2 2" xfId="26342"/>
    <cellStyle name="Normal 3 11 2 3" xfId="26343"/>
    <cellStyle name="Normal 3 11 2_Sheet3" xfId="26344"/>
    <cellStyle name="Normal 3 11 3" xfId="26345"/>
    <cellStyle name="Normal 3 11 3 2" xfId="26346"/>
    <cellStyle name="Normal 3 11 3 3" xfId="26347"/>
    <cellStyle name="Normal 3 11 4" xfId="26348"/>
    <cellStyle name="Normal 3 11 4 2" xfId="26349"/>
    <cellStyle name="Normal 3 11 5" xfId="26350"/>
    <cellStyle name="Normal 3 11 6" xfId="26351"/>
    <cellStyle name="Normal 3 11_Sheet3" xfId="26352"/>
    <cellStyle name="Normal 3 12" xfId="26353"/>
    <cellStyle name="Normal 3 12 2" xfId="26354"/>
    <cellStyle name="Normal 3 12 2 2" xfId="26355"/>
    <cellStyle name="Normal 3 12 2 3" xfId="26356"/>
    <cellStyle name="Normal 3 12 3" xfId="26357"/>
    <cellStyle name="Normal 3 12 3 2" xfId="26358"/>
    <cellStyle name="Normal 3 12 4" xfId="26359"/>
    <cellStyle name="Normal 3 12 4 2" xfId="26360"/>
    <cellStyle name="Normal 3 12 5" xfId="26361"/>
    <cellStyle name="Normal 3 12 6" xfId="26362"/>
    <cellStyle name="Normal 3 12_Sheet3" xfId="26363"/>
    <cellStyle name="Normal 3 13" xfId="26364"/>
    <cellStyle name="Normal 3 13 2" xfId="26365"/>
    <cellStyle name="Normal 3 13 2 2" xfId="26366"/>
    <cellStyle name="Normal 3 13 2 3" xfId="26367"/>
    <cellStyle name="Normal 3 13 3" xfId="26368"/>
    <cellStyle name="Normal 3 13 3 2" xfId="26369"/>
    <cellStyle name="Normal 3 13 4" xfId="26370"/>
    <cellStyle name="Normal 3 13 4 2" xfId="26371"/>
    <cellStyle name="Normal 3 13 5" xfId="26372"/>
    <cellStyle name="Normal 3 13 6" xfId="26373"/>
    <cellStyle name="Normal 3 13_Sheet3" xfId="26374"/>
    <cellStyle name="Normal 3 14" xfId="26375"/>
    <cellStyle name="Normal 3 14 2" xfId="26376"/>
    <cellStyle name="Normal 3 14 2 2" xfId="26377"/>
    <cellStyle name="Normal 3 14 2 3" xfId="26378"/>
    <cellStyle name="Normal 3 14 3" xfId="26379"/>
    <cellStyle name="Normal 3 14 3 2" xfId="26380"/>
    <cellStyle name="Normal 3 14 4" xfId="26381"/>
    <cellStyle name="Normal 3 14 4 2" xfId="26382"/>
    <cellStyle name="Normal 3 14 5" xfId="26383"/>
    <cellStyle name="Normal 3 14 6" xfId="26384"/>
    <cellStyle name="Normal 3 14_Sheet3" xfId="26385"/>
    <cellStyle name="Normal 3 15" xfId="26386"/>
    <cellStyle name="Normal 3 15 2" xfId="26387"/>
    <cellStyle name="Normal 3 15 2 2" xfId="26388"/>
    <cellStyle name="Normal 3 15 3" xfId="26389"/>
    <cellStyle name="Normal 3 15 3 2" xfId="26390"/>
    <cellStyle name="Normal 3 15 4" xfId="26391"/>
    <cellStyle name="Normal 3 15 4 2" xfId="26392"/>
    <cellStyle name="Normal 3 15 5" xfId="26393"/>
    <cellStyle name="Normal 3 15 6" xfId="26394"/>
    <cellStyle name="Normal 3 16" xfId="26395"/>
    <cellStyle name="Normal 3 16 2" xfId="26396"/>
    <cellStyle name="Normal 3 16 2 2" xfId="26397"/>
    <cellStyle name="Normal 3 16 3" xfId="26398"/>
    <cellStyle name="Normal 3 16 3 2" xfId="26399"/>
    <cellStyle name="Normal 3 16 4" xfId="26400"/>
    <cellStyle name="Normal 3 16 4 2" xfId="26401"/>
    <cellStyle name="Normal 3 16 5" xfId="26402"/>
    <cellStyle name="Normal 3 16 6" xfId="26403"/>
    <cellStyle name="Normal 3 17" xfId="26404"/>
    <cellStyle name="Normal 3 17 2" xfId="26405"/>
    <cellStyle name="Normal 3 17 2 2" xfId="26406"/>
    <cellStyle name="Normal 3 17 3" xfId="26407"/>
    <cellStyle name="Normal 3 17 3 2" xfId="26408"/>
    <cellStyle name="Normal 3 17 4" xfId="26409"/>
    <cellStyle name="Normal 3 17 4 2" xfId="26410"/>
    <cellStyle name="Normal 3 17 5" xfId="26411"/>
    <cellStyle name="Normal 3 18" xfId="26412"/>
    <cellStyle name="Normal 3 18 2" xfId="26413"/>
    <cellStyle name="Normal 3 18 2 2" xfId="26414"/>
    <cellStyle name="Normal 3 18 3" xfId="26415"/>
    <cellStyle name="Normal 3 18 3 2" xfId="26416"/>
    <cellStyle name="Normal 3 18 4" xfId="26417"/>
    <cellStyle name="Normal 3 18 4 2" xfId="26418"/>
    <cellStyle name="Normal 3 18 5" xfId="26419"/>
    <cellStyle name="Normal 3 19" xfId="26420"/>
    <cellStyle name="Normal 3 19 2" xfId="26421"/>
    <cellStyle name="Normal 3 19 2 2" xfId="26422"/>
    <cellStyle name="Normal 3 19 3" xfId="26423"/>
    <cellStyle name="Normal 3 19 3 2" xfId="26424"/>
    <cellStyle name="Normal 3 19 4" xfId="26425"/>
    <cellStyle name="Normal 3 19 4 2" xfId="26426"/>
    <cellStyle name="Normal 3 19 5" xfId="26427"/>
    <cellStyle name="Normal 3 2" xfId="7"/>
    <cellStyle name="Normal 3 2 2" xfId="26428"/>
    <cellStyle name="Normal 3 2 2 2" xfId="26429"/>
    <cellStyle name="Normal 3 2 2 2 2" xfId="26430"/>
    <cellStyle name="Normal 3 2 2 2 2 2" xfId="26431"/>
    <cellStyle name="Normal 3 2 2 2 3" xfId="26432"/>
    <cellStyle name="Normal 3 2 2 2_Sheet3" xfId="26433"/>
    <cellStyle name="Normal 3 2 2 3" xfId="26434"/>
    <cellStyle name="Normal 3 2 2 3 2" xfId="26435"/>
    <cellStyle name="Normal 3 2 2 3 2 2" xfId="26436"/>
    <cellStyle name="Normal 3 2 2 3 3" xfId="26437"/>
    <cellStyle name="Normal 3 2 2 3_Sheet3" xfId="26438"/>
    <cellStyle name="Normal 3 2 2 4" xfId="26439"/>
    <cellStyle name="Normal 3 2 2 4 2" xfId="26440"/>
    <cellStyle name="Normal 3 2 2 4 3" xfId="26441"/>
    <cellStyle name="Normal 3 2 2 5" xfId="26442"/>
    <cellStyle name="Normal 3 2 2 6" xfId="26443"/>
    <cellStyle name="Normal 3 2 2_Sheet3" xfId="26444"/>
    <cellStyle name="Normal 3 2 3" xfId="26445"/>
    <cellStyle name="Normal 3 2 3 2" xfId="26446"/>
    <cellStyle name="Normal 3 2 3 2 2" xfId="26447"/>
    <cellStyle name="Normal 3 2 3 2 3" xfId="26448"/>
    <cellStyle name="Normal 3 2 3 2_Sheet3" xfId="26449"/>
    <cellStyle name="Normal 3 2 3 3" xfId="26450"/>
    <cellStyle name="Normal 3 2 3 4" xfId="26451"/>
    <cellStyle name="Normal 3 2 3_Sheet3" xfId="26452"/>
    <cellStyle name="Normal 3 2 4" xfId="26453"/>
    <cellStyle name="Normal 3 2 4 2" xfId="26454"/>
    <cellStyle name="Normal 3 2 4 2 2" xfId="26455"/>
    <cellStyle name="Normal 3 2 4 3" xfId="26456"/>
    <cellStyle name="Normal 3 2 4_Sheet3" xfId="26457"/>
    <cellStyle name="Normal 3 2 5" xfId="26458"/>
    <cellStyle name="Normal 3 2 5 2" xfId="26459"/>
    <cellStyle name="Normal 3 2 5 2 2" xfId="26460"/>
    <cellStyle name="Normal 3 2 5 3" xfId="26461"/>
    <cellStyle name="Normal 3 2 5_Sheet3" xfId="26462"/>
    <cellStyle name="Normal 3 2 6" xfId="26463"/>
    <cellStyle name="Normal 3 2 6 2" xfId="26464"/>
    <cellStyle name="Normal 3 2 7" xfId="26465"/>
    <cellStyle name="Normal 3 2_Chelan PUD Power Costs (8-10)" xfId="26466"/>
    <cellStyle name="Normal 3 20" xfId="26467"/>
    <cellStyle name="Normal 3 20 2" xfId="26468"/>
    <cellStyle name="Normal 3 20 2 2" xfId="26469"/>
    <cellStyle name="Normal 3 20 3" xfId="26470"/>
    <cellStyle name="Normal 3 20 3 2" xfId="26471"/>
    <cellStyle name="Normal 3 20 4" xfId="26472"/>
    <cellStyle name="Normal 3 20 4 2" xfId="26473"/>
    <cellStyle name="Normal 3 20 5" xfId="26474"/>
    <cellStyle name="Normal 3 21" xfId="26475"/>
    <cellStyle name="Normal 3 21 2" xfId="26476"/>
    <cellStyle name="Normal 3 21 2 2" xfId="26477"/>
    <cellStyle name="Normal 3 21 3" xfId="26478"/>
    <cellStyle name="Normal 3 21 3 2" xfId="26479"/>
    <cellStyle name="Normal 3 21 4" xfId="26480"/>
    <cellStyle name="Normal 3 21 4 2" xfId="26481"/>
    <cellStyle name="Normal 3 21 5" xfId="26482"/>
    <cellStyle name="Normal 3 22" xfId="26483"/>
    <cellStyle name="Normal 3 22 2" xfId="26484"/>
    <cellStyle name="Normal 3 22 2 2" xfId="26485"/>
    <cellStyle name="Normal 3 22 3" xfId="26486"/>
    <cellStyle name="Normal 3 22 3 2" xfId="26487"/>
    <cellStyle name="Normal 3 22 4" xfId="26488"/>
    <cellStyle name="Normal 3 22 4 2" xfId="26489"/>
    <cellStyle name="Normal 3 22 5" xfId="26490"/>
    <cellStyle name="Normal 3 23" xfId="26491"/>
    <cellStyle name="Normal 3 23 2" xfId="26492"/>
    <cellStyle name="Normal 3 23 2 2" xfId="26493"/>
    <cellStyle name="Normal 3 23 3" xfId="26494"/>
    <cellStyle name="Normal 3 23 3 2" xfId="26495"/>
    <cellStyle name="Normal 3 23 4" xfId="26496"/>
    <cellStyle name="Normal 3 23 4 2" xfId="26497"/>
    <cellStyle name="Normal 3 23 5" xfId="26498"/>
    <cellStyle name="Normal 3 24" xfId="26499"/>
    <cellStyle name="Normal 3 24 2" xfId="26500"/>
    <cellStyle name="Normal 3 24 2 2" xfId="26501"/>
    <cellStyle name="Normal 3 24 3" xfId="26502"/>
    <cellStyle name="Normal 3 24 3 2" xfId="26503"/>
    <cellStyle name="Normal 3 24 4" xfId="26504"/>
    <cellStyle name="Normal 3 24 4 2" xfId="26505"/>
    <cellStyle name="Normal 3 24 5" xfId="26506"/>
    <cellStyle name="Normal 3 25" xfId="26507"/>
    <cellStyle name="Normal 3 25 2" xfId="26508"/>
    <cellStyle name="Normal 3 25 2 2" xfId="26509"/>
    <cellStyle name="Normal 3 25 3" xfId="26510"/>
    <cellStyle name="Normal 3 25 3 2" xfId="26511"/>
    <cellStyle name="Normal 3 25 4" xfId="26512"/>
    <cellStyle name="Normal 3 25 4 2" xfId="26513"/>
    <cellStyle name="Normal 3 25 5" xfId="26514"/>
    <cellStyle name="Normal 3 26" xfId="26515"/>
    <cellStyle name="Normal 3 26 2" xfId="26516"/>
    <cellStyle name="Normal 3 26 2 2" xfId="26517"/>
    <cellStyle name="Normal 3 26 3" xfId="26518"/>
    <cellStyle name="Normal 3 26 3 2" xfId="26519"/>
    <cellStyle name="Normal 3 26 4" xfId="26520"/>
    <cellStyle name="Normal 3 26 4 2" xfId="26521"/>
    <cellStyle name="Normal 3 26 5" xfId="26522"/>
    <cellStyle name="Normal 3 27" xfId="26523"/>
    <cellStyle name="Normal 3 27 2" xfId="26524"/>
    <cellStyle name="Normal 3 27 2 2" xfId="26525"/>
    <cellStyle name="Normal 3 27 3" xfId="26526"/>
    <cellStyle name="Normal 3 27 3 2" xfId="26527"/>
    <cellStyle name="Normal 3 27 4" xfId="26528"/>
    <cellStyle name="Normal 3 27 4 2" xfId="26529"/>
    <cellStyle name="Normal 3 27 5" xfId="26530"/>
    <cellStyle name="Normal 3 28" xfId="26531"/>
    <cellStyle name="Normal 3 28 2" xfId="26532"/>
    <cellStyle name="Normal 3 28 2 2" xfId="26533"/>
    <cellStyle name="Normal 3 28 3" xfId="26534"/>
    <cellStyle name="Normal 3 28 3 2" xfId="26535"/>
    <cellStyle name="Normal 3 28 4" xfId="26536"/>
    <cellStyle name="Normal 3 28 4 2" xfId="26537"/>
    <cellStyle name="Normal 3 28 5" xfId="26538"/>
    <cellStyle name="Normal 3 29" xfId="26539"/>
    <cellStyle name="Normal 3 29 2" xfId="26540"/>
    <cellStyle name="Normal 3 29 2 2" xfId="26541"/>
    <cellStyle name="Normal 3 29 3" xfId="26542"/>
    <cellStyle name="Normal 3 29 3 2" xfId="26543"/>
    <cellStyle name="Normal 3 29 4" xfId="26544"/>
    <cellStyle name="Normal 3 29 4 2" xfId="26545"/>
    <cellStyle name="Normal 3 29 5" xfId="26546"/>
    <cellStyle name="Normal 3 3" xfId="26547"/>
    <cellStyle name="Normal 3 3 2" xfId="26548"/>
    <cellStyle name="Normal 3 3 2 2" xfId="26549"/>
    <cellStyle name="Normal 3 3 2 2 2" xfId="26550"/>
    <cellStyle name="Normal 3 3 2 2 2 2" xfId="26551"/>
    <cellStyle name="Normal 3 3 2 2 3" xfId="26552"/>
    <cellStyle name="Normal 3 3 2 2_Sheet3" xfId="26553"/>
    <cellStyle name="Normal 3 3 2 3" xfId="26554"/>
    <cellStyle name="Normal 3 3 2 3 2" xfId="26555"/>
    <cellStyle name="Normal 3 3 2 3 2 2" xfId="26556"/>
    <cellStyle name="Normal 3 3 2 3 3" xfId="26557"/>
    <cellStyle name="Normal 3 3 2 3_Sheet3" xfId="26558"/>
    <cellStyle name="Normal 3 3 2 4" xfId="26559"/>
    <cellStyle name="Normal 3 3 2 4 2" xfId="26560"/>
    <cellStyle name="Normal 3 3 2 4 3" xfId="26561"/>
    <cellStyle name="Normal 3 3 2 5" xfId="26562"/>
    <cellStyle name="Normal 3 3 2 6" xfId="26563"/>
    <cellStyle name="Normal 3 3 2_Sheet3" xfId="26564"/>
    <cellStyle name="Normal 3 3 3" xfId="26565"/>
    <cellStyle name="Normal 3 3 3 2" xfId="26566"/>
    <cellStyle name="Normal 3 3 3 2 2" xfId="26567"/>
    <cellStyle name="Normal 3 3 3 2 3" xfId="26568"/>
    <cellStyle name="Normal 3 3 3 3" xfId="26569"/>
    <cellStyle name="Normal 3 3 3 3 2" xfId="26570"/>
    <cellStyle name="Normal 3 3 3 4" xfId="26571"/>
    <cellStyle name="Normal 3 3 3 4 2" xfId="26572"/>
    <cellStyle name="Normal 3 3 3_Sheet3" xfId="26573"/>
    <cellStyle name="Normal 3 3 4" xfId="26574"/>
    <cellStyle name="Normal 3 3 4 2" xfId="26575"/>
    <cellStyle name="Normal 3 3 4_Sheet3" xfId="26576"/>
    <cellStyle name="Normal 3 3 5" xfId="26577"/>
    <cellStyle name="Normal 3 3 6" xfId="26578"/>
    <cellStyle name="Normal 3 3 7" xfId="26579"/>
    <cellStyle name="Normal 3 3_Sheet3" xfId="26580"/>
    <cellStyle name="Normal 3 30" xfId="26581"/>
    <cellStyle name="Normal 3 30 2" xfId="26582"/>
    <cellStyle name="Normal 3 30 2 2" xfId="26583"/>
    <cellStyle name="Normal 3 30 3" xfId="26584"/>
    <cellStyle name="Normal 3 30 3 2" xfId="26585"/>
    <cellStyle name="Normal 3 30 4" xfId="26586"/>
    <cellStyle name="Normal 3 30 4 2" xfId="26587"/>
    <cellStyle name="Normal 3 30 5" xfId="26588"/>
    <cellStyle name="Normal 3 31" xfId="26589"/>
    <cellStyle name="Normal 3 31 2" xfId="26590"/>
    <cellStyle name="Normal 3 31 2 2" xfId="26591"/>
    <cellStyle name="Normal 3 31 3" xfId="26592"/>
    <cellStyle name="Normal 3 31 3 2" xfId="26593"/>
    <cellStyle name="Normal 3 31 4" xfId="26594"/>
    <cellStyle name="Normal 3 31 4 2" xfId="26595"/>
    <cellStyle name="Normal 3 31 5" xfId="26596"/>
    <cellStyle name="Normal 3 32" xfId="26597"/>
    <cellStyle name="Normal 3 32 2" xfId="26598"/>
    <cellStyle name="Normal 3 32 2 2" xfId="26599"/>
    <cellStyle name="Normal 3 32 3" xfId="26600"/>
    <cellStyle name="Normal 3 32 3 2" xfId="26601"/>
    <cellStyle name="Normal 3 32 4" xfId="26602"/>
    <cellStyle name="Normal 3 32 4 2" xfId="26603"/>
    <cellStyle name="Normal 3 32 5" xfId="26604"/>
    <cellStyle name="Normal 3 33" xfId="26605"/>
    <cellStyle name="Normal 3 33 2" xfId="26606"/>
    <cellStyle name="Normal 3 33 2 2" xfId="26607"/>
    <cellStyle name="Normal 3 33 3" xfId="26608"/>
    <cellStyle name="Normal 3 33 3 2" xfId="26609"/>
    <cellStyle name="Normal 3 33 4" xfId="26610"/>
    <cellStyle name="Normal 3 33 4 2" xfId="26611"/>
    <cellStyle name="Normal 3 33 5" xfId="26612"/>
    <cellStyle name="Normal 3 34" xfId="26613"/>
    <cellStyle name="Normal 3 34 2" xfId="26614"/>
    <cellStyle name="Normal 3 34 2 2" xfId="26615"/>
    <cellStyle name="Normal 3 34 3" xfId="26616"/>
    <cellStyle name="Normal 3 34 3 2" xfId="26617"/>
    <cellStyle name="Normal 3 34 4" xfId="26618"/>
    <cellStyle name="Normal 3 34 4 2" xfId="26619"/>
    <cellStyle name="Normal 3 34 5" xfId="26620"/>
    <cellStyle name="Normal 3 35" xfId="26621"/>
    <cellStyle name="Normal 3 35 2" xfId="26622"/>
    <cellStyle name="Normal 3 35 2 2" xfId="26623"/>
    <cellStyle name="Normal 3 35 3" xfId="26624"/>
    <cellStyle name="Normal 3 35 3 2" xfId="26625"/>
    <cellStyle name="Normal 3 35 4" xfId="26626"/>
    <cellStyle name="Normal 3 35 4 2" xfId="26627"/>
    <cellStyle name="Normal 3 35 5" xfId="26628"/>
    <cellStyle name="Normal 3 36" xfId="26629"/>
    <cellStyle name="Normal 3 36 2" xfId="26630"/>
    <cellStyle name="Normal 3 36 2 2" xfId="26631"/>
    <cellStyle name="Normal 3 36 3" xfId="26632"/>
    <cellStyle name="Normal 3 36 3 2" xfId="26633"/>
    <cellStyle name="Normal 3 36 4" xfId="26634"/>
    <cellStyle name="Normal 3 36 4 2" xfId="26635"/>
    <cellStyle name="Normal 3 36 5" xfId="26636"/>
    <cellStyle name="Normal 3 37" xfId="26637"/>
    <cellStyle name="Normal 3 37 2" xfId="26638"/>
    <cellStyle name="Normal 3 37 2 2" xfId="26639"/>
    <cellStyle name="Normal 3 37 3" xfId="26640"/>
    <cellStyle name="Normal 3 37 3 2" xfId="26641"/>
    <cellStyle name="Normal 3 37 4" xfId="26642"/>
    <cellStyle name="Normal 3 37 4 2" xfId="26643"/>
    <cellStyle name="Normal 3 37 5" xfId="26644"/>
    <cellStyle name="Normal 3 38" xfId="26645"/>
    <cellStyle name="Normal 3 38 2" xfId="26646"/>
    <cellStyle name="Normal 3 38 2 2" xfId="26647"/>
    <cellStyle name="Normal 3 38 3" xfId="26648"/>
    <cellStyle name="Normal 3 38 3 2" xfId="26649"/>
    <cellStyle name="Normal 3 38 4" xfId="26650"/>
    <cellStyle name="Normal 3 38 4 2" xfId="26651"/>
    <cellStyle name="Normal 3 38 5" xfId="26652"/>
    <cellStyle name="Normal 3 39" xfId="26653"/>
    <cellStyle name="Normal 3 39 2" xfId="26654"/>
    <cellStyle name="Normal 3 39 2 2" xfId="26655"/>
    <cellStyle name="Normal 3 39 3" xfId="26656"/>
    <cellStyle name="Normal 3 39 3 2" xfId="26657"/>
    <cellStyle name="Normal 3 39 4" xfId="26658"/>
    <cellStyle name="Normal 3 39 4 2" xfId="26659"/>
    <cellStyle name="Normal 3 39 5" xfId="26660"/>
    <cellStyle name="Normal 3 4" xfId="26661"/>
    <cellStyle name="Normal 3 4 2" xfId="26662"/>
    <cellStyle name="Normal 3 4 2 2" xfId="26663"/>
    <cellStyle name="Normal 3 4 2 2 2" xfId="26664"/>
    <cellStyle name="Normal 3 4 2 2 3" xfId="26665"/>
    <cellStyle name="Normal 3 4 2 2_Sheet3" xfId="26666"/>
    <cellStyle name="Normal 3 4 2 3" xfId="26667"/>
    <cellStyle name="Normal 3 4 2 4" xfId="26668"/>
    <cellStyle name="Normal 3 4 2_Sheet3" xfId="26669"/>
    <cellStyle name="Normal 3 4 3" xfId="26670"/>
    <cellStyle name="Normal 3 4 3 2" xfId="26671"/>
    <cellStyle name="Normal 3 4 3 2 2" xfId="26672"/>
    <cellStyle name="Normal 3 4 3 3" xfId="26673"/>
    <cellStyle name="Normal 3 4 3_Sheet3" xfId="26674"/>
    <cellStyle name="Normal 3 4 4" xfId="26675"/>
    <cellStyle name="Normal 3 4 4 2" xfId="26676"/>
    <cellStyle name="Normal 3 4 4 2 2" xfId="26677"/>
    <cellStyle name="Normal 3 4 4 3" xfId="26678"/>
    <cellStyle name="Normal 3 4 4_Sheet3" xfId="26679"/>
    <cellStyle name="Normal 3 4 5" xfId="26680"/>
    <cellStyle name="Normal 3 4 5 2" xfId="26681"/>
    <cellStyle name="Normal 3 4 5 3" xfId="26682"/>
    <cellStyle name="Normal 3 4 5_Sheet3" xfId="26683"/>
    <cellStyle name="Normal 3 4 6" xfId="26684"/>
    <cellStyle name="Normal 3 4 7" xfId="26685"/>
    <cellStyle name="Normal 3 4_Sheet3" xfId="26686"/>
    <cellStyle name="Normal 3 40" xfId="26687"/>
    <cellStyle name="Normal 3 40 2" xfId="26688"/>
    <cellStyle name="Normal 3 41" xfId="26689"/>
    <cellStyle name="Normal 3 41 2" xfId="26690"/>
    <cellStyle name="Normal 3 42" xfId="26691"/>
    <cellStyle name="Normal 3 42 2" xfId="26692"/>
    <cellStyle name="Normal 3 43" xfId="26693"/>
    <cellStyle name="Normal 3 43 2" xfId="26694"/>
    <cellStyle name="Normal 3 44" xfId="26695"/>
    <cellStyle name="Normal 3 44 2" xfId="26696"/>
    <cellStyle name="Normal 3 45" xfId="26697"/>
    <cellStyle name="Normal 3 45 2" xfId="26698"/>
    <cellStyle name="Normal 3 46" xfId="26699"/>
    <cellStyle name="Normal 3 47" xfId="26700"/>
    <cellStyle name="Normal 3 5" xfId="26701"/>
    <cellStyle name="Normal 3 5 2" xfId="26702"/>
    <cellStyle name="Normal 3 5 2 2" xfId="26703"/>
    <cellStyle name="Normal 3 5 2 2 2" xfId="26704"/>
    <cellStyle name="Normal 3 5 2 3" xfId="26705"/>
    <cellStyle name="Normal 3 5 2_Sheet3" xfId="26706"/>
    <cellStyle name="Normal 3 5 3" xfId="26707"/>
    <cellStyle name="Normal 3 5 3 2" xfId="26708"/>
    <cellStyle name="Normal 3 5 3 2 2" xfId="26709"/>
    <cellStyle name="Normal 3 5 3 3" xfId="26710"/>
    <cellStyle name="Normal 3 5 3_Sheet3" xfId="26711"/>
    <cellStyle name="Normal 3 5 4" xfId="26712"/>
    <cellStyle name="Normal 3 5 4 2" xfId="26713"/>
    <cellStyle name="Normal 3 5 4 3" xfId="26714"/>
    <cellStyle name="Normal 3 5 5" xfId="26715"/>
    <cellStyle name="Normal 3 5 6" xfId="26716"/>
    <cellStyle name="Normal 3 5_Sheet3" xfId="26717"/>
    <cellStyle name="Normal 3 6" xfId="26718"/>
    <cellStyle name="Normal 3 6 2" xfId="26719"/>
    <cellStyle name="Normal 3 6 2 2" xfId="26720"/>
    <cellStyle name="Normal 3 6 2 2 2" xfId="26721"/>
    <cellStyle name="Normal 3 6 2 3" xfId="26722"/>
    <cellStyle name="Normal 3 6 2_Sheet3" xfId="26723"/>
    <cellStyle name="Normal 3 6 3" xfId="26724"/>
    <cellStyle name="Normal 3 6 3 2" xfId="26725"/>
    <cellStyle name="Normal 3 6 3 2 2" xfId="26726"/>
    <cellStyle name="Normal 3 6 3 3" xfId="26727"/>
    <cellStyle name="Normal 3 6 3_Sheet3" xfId="26728"/>
    <cellStyle name="Normal 3 6 4" xfId="26729"/>
    <cellStyle name="Normal 3 6 4 2" xfId="26730"/>
    <cellStyle name="Normal 3 6 4 3" xfId="26731"/>
    <cellStyle name="Normal 3 6 5" xfId="26732"/>
    <cellStyle name="Normal 3 6_Sheet3" xfId="26733"/>
    <cellStyle name="Normal 3 7" xfId="26734"/>
    <cellStyle name="Normal 3 7 2" xfId="26735"/>
    <cellStyle name="Normal 3 7 2 2" xfId="26736"/>
    <cellStyle name="Normal 3 7 2 2 2" xfId="26737"/>
    <cellStyle name="Normal 3 7 2 3" xfId="26738"/>
    <cellStyle name="Normal 3 7 2_Sheet3" xfId="26739"/>
    <cellStyle name="Normal 3 7 3" xfId="26740"/>
    <cellStyle name="Normal 3 7 3 2" xfId="26741"/>
    <cellStyle name="Normal 3 7 3 3" xfId="26742"/>
    <cellStyle name="Normal 3 7 4" xfId="26743"/>
    <cellStyle name="Normal 3 7 4 2" xfId="26744"/>
    <cellStyle name="Normal 3 7 5" xfId="26745"/>
    <cellStyle name="Normal 3 7 6" xfId="26746"/>
    <cellStyle name="Normal 3 7_Sheet3" xfId="26747"/>
    <cellStyle name="Normal 3 8" xfId="26748"/>
    <cellStyle name="Normal 3 8 2" xfId="26749"/>
    <cellStyle name="Normal 3 8 2 2" xfId="26750"/>
    <cellStyle name="Normal 3 8 2 2 2" xfId="26751"/>
    <cellStyle name="Normal 3 8 2 3" xfId="26752"/>
    <cellStyle name="Normal 3 8 2_Sheet3" xfId="26753"/>
    <cellStyle name="Normal 3 8 3" xfId="26754"/>
    <cellStyle name="Normal 3 8 3 2" xfId="26755"/>
    <cellStyle name="Normal 3 8 3 3" xfId="26756"/>
    <cellStyle name="Normal 3 8 4" xfId="26757"/>
    <cellStyle name="Normal 3 8 4 2" xfId="26758"/>
    <cellStyle name="Normal 3 8 5" xfId="26759"/>
    <cellStyle name="Normal 3 8 6" xfId="26760"/>
    <cellStyle name="Normal 3 8_Sheet3" xfId="26761"/>
    <cellStyle name="Normal 3 9" xfId="26762"/>
    <cellStyle name="Normal 3 9 2" xfId="26763"/>
    <cellStyle name="Normal 3 9 2 2" xfId="26764"/>
    <cellStyle name="Normal 3 9 2 2 2" xfId="26765"/>
    <cellStyle name="Normal 3 9 2 3" xfId="26766"/>
    <cellStyle name="Normal 3 9 2_Sheet3" xfId="26767"/>
    <cellStyle name="Normal 3 9 3" xfId="26768"/>
    <cellStyle name="Normal 3 9 3 2" xfId="26769"/>
    <cellStyle name="Normal 3 9 3 3" xfId="26770"/>
    <cellStyle name="Normal 3 9 4" xfId="26771"/>
    <cellStyle name="Normal 3 9 4 2" xfId="26772"/>
    <cellStyle name="Normal 3 9 5" xfId="26773"/>
    <cellStyle name="Normal 3 9 6" xfId="26774"/>
    <cellStyle name="Normal 3 9_Sheet3" xfId="26775"/>
    <cellStyle name="Normal 3_ Price Inputs" xfId="26776"/>
    <cellStyle name="Normal 30" xfId="26777"/>
    <cellStyle name="Normal 30 2" xfId="26778"/>
    <cellStyle name="Normal 30 2 2" xfId="26779"/>
    <cellStyle name="Normal 30 2 2 2" xfId="26780"/>
    <cellStyle name="Normal 30 2 2 2 2" xfId="26781"/>
    <cellStyle name="Normal 30 2 2 2_Sheet3" xfId="26782"/>
    <cellStyle name="Normal 30 2 2 3" xfId="26783"/>
    <cellStyle name="Normal 30 2 2_Sheet3" xfId="26784"/>
    <cellStyle name="Normal 30 2 3" xfId="26785"/>
    <cellStyle name="Normal 30 2 3 2" xfId="26786"/>
    <cellStyle name="Normal 30 2 3_Sheet3" xfId="26787"/>
    <cellStyle name="Normal 30 2 4" xfId="26788"/>
    <cellStyle name="Normal 30 2 5" xfId="26789"/>
    <cellStyle name="Normal 30 2 6" xfId="26790"/>
    <cellStyle name="Normal 30 2 7" xfId="26791"/>
    <cellStyle name="Normal 30 2 8" xfId="26792"/>
    <cellStyle name="Normal 30 2 9" xfId="26793"/>
    <cellStyle name="Normal 30 2_Sheet3" xfId="26794"/>
    <cellStyle name="Normal 30 3" xfId="26795"/>
    <cellStyle name="Normal 30 3 2" xfId="26796"/>
    <cellStyle name="Normal 30 3 3" xfId="26797"/>
    <cellStyle name="Normal 30 3_Sheet3" xfId="26798"/>
    <cellStyle name="Normal 30 4" xfId="26799"/>
    <cellStyle name="Normal 30 5" xfId="26800"/>
    <cellStyle name="Normal 30_Sheet3" xfId="26801"/>
    <cellStyle name="Normal 31" xfId="26802"/>
    <cellStyle name="Normal 31 2" xfId="26803"/>
    <cellStyle name="Normal 31 2 2" xfId="26804"/>
    <cellStyle name="Normal 31 2 2 2" xfId="26805"/>
    <cellStyle name="Normal 31 2 2 2 2" xfId="26806"/>
    <cellStyle name="Normal 31 2 2 2_Sheet3" xfId="26807"/>
    <cellStyle name="Normal 31 2 2 3" xfId="26808"/>
    <cellStyle name="Normal 31 2 2_Sheet3" xfId="26809"/>
    <cellStyle name="Normal 31 2 3" xfId="26810"/>
    <cellStyle name="Normal 31 2 3 2" xfId="26811"/>
    <cellStyle name="Normal 31 2 3 3" xfId="26812"/>
    <cellStyle name="Normal 31 2 3_Sheet3" xfId="26813"/>
    <cellStyle name="Normal 31 2 4" xfId="26814"/>
    <cellStyle name="Normal 31 2 5" xfId="26815"/>
    <cellStyle name="Normal 31 2_Sheet3" xfId="26816"/>
    <cellStyle name="Normal 31 3" xfId="26817"/>
    <cellStyle name="Normal 31 3 2" xfId="26818"/>
    <cellStyle name="Normal 31 3 2 2" xfId="26819"/>
    <cellStyle name="Normal 31 3 2_Sheet3" xfId="26820"/>
    <cellStyle name="Normal 31 3 3" xfId="26821"/>
    <cellStyle name="Normal 31 3_Sheet3" xfId="26822"/>
    <cellStyle name="Normal 31 4" xfId="26823"/>
    <cellStyle name="Normal 31_Sheet3" xfId="26824"/>
    <cellStyle name="Normal 32" xfId="26825"/>
    <cellStyle name="Normal 32 2" xfId="26826"/>
    <cellStyle name="Normal 32 2 2" xfId="26827"/>
    <cellStyle name="Normal 32 2 2 2" xfId="26828"/>
    <cellStyle name="Normal 32 2 2 2 2" xfId="26829"/>
    <cellStyle name="Normal 32 2 2 2_Sheet3" xfId="26830"/>
    <cellStyle name="Normal 32 2 2 3" xfId="26831"/>
    <cellStyle name="Normal 32 2 2 4" xfId="26832"/>
    <cellStyle name="Normal 32 2 2_Sheet3" xfId="26833"/>
    <cellStyle name="Normal 32 2 3" xfId="26834"/>
    <cellStyle name="Normal 32 2 3 2" xfId="26835"/>
    <cellStyle name="Normal 32 2 3_Sheet3" xfId="26836"/>
    <cellStyle name="Normal 32 2 4" xfId="26837"/>
    <cellStyle name="Normal 32 2 5" xfId="26838"/>
    <cellStyle name="Normal 32 2_Sheet3" xfId="26839"/>
    <cellStyle name="Normal 32 3" xfId="26840"/>
    <cellStyle name="Normal 32 3 2" xfId="26841"/>
    <cellStyle name="Normal 32 3_Sheet3" xfId="26842"/>
    <cellStyle name="Normal 32 4" xfId="26843"/>
    <cellStyle name="Normal 32 4 2" xfId="26844"/>
    <cellStyle name="Normal 32 4_Sheet3" xfId="26845"/>
    <cellStyle name="Normal 32 5" xfId="26846"/>
    <cellStyle name="Normal 32_Sheet3" xfId="26847"/>
    <cellStyle name="Normal 33" xfId="26848"/>
    <cellStyle name="Normal 33 2" xfId="26849"/>
    <cellStyle name="Normal 33 2 2" xfId="26850"/>
    <cellStyle name="Normal 33 2 2 2" xfId="26851"/>
    <cellStyle name="Normal 33 2 2 2 2" xfId="26852"/>
    <cellStyle name="Normal 33 2 2 2_Sheet3" xfId="26853"/>
    <cellStyle name="Normal 33 2 2 3" xfId="26854"/>
    <cellStyle name="Normal 33 2 2 4" xfId="26855"/>
    <cellStyle name="Normal 33 2 2_Sheet3" xfId="26856"/>
    <cellStyle name="Normal 33 2 3" xfId="26857"/>
    <cellStyle name="Normal 33 2 3 2" xfId="26858"/>
    <cellStyle name="Normal 33 2 3_Sheet3" xfId="26859"/>
    <cellStyle name="Normal 33 2 4" xfId="26860"/>
    <cellStyle name="Normal 33 2 5" xfId="26861"/>
    <cellStyle name="Normal 33 2_Sheet3" xfId="26862"/>
    <cellStyle name="Normal 33 3" xfId="26863"/>
    <cellStyle name="Normal 33 3 2" xfId="26864"/>
    <cellStyle name="Normal 33 3_Sheet3" xfId="26865"/>
    <cellStyle name="Normal 33 4" xfId="26866"/>
    <cellStyle name="Normal 33 4 2" xfId="26867"/>
    <cellStyle name="Normal 33 4_Sheet3" xfId="26868"/>
    <cellStyle name="Normal 33 5" xfId="26869"/>
    <cellStyle name="Normal 33_Sheet3" xfId="26870"/>
    <cellStyle name="Normal 34" xfId="26871"/>
    <cellStyle name="Normal 34 2" xfId="26872"/>
    <cellStyle name="Normal 34 2 2" xfId="26873"/>
    <cellStyle name="Normal 34 2 2 2" xfId="26874"/>
    <cellStyle name="Normal 34 2 2 2 2" xfId="26875"/>
    <cellStyle name="Normal 34 2 2 2_Sheet3" xfId="26876"/>
    <cellStyle name="Normal 34 2 2 3" xfId="26877"/>
    <cellStyle name="Normal 34 2 2 4" xfId="26878"/>
    <cellStyle name="Normal 34 2 2_Sheet3" xfId="26879"/>
    <cellStyle name="Normal 34 2 3" xfId="26880"/>
    <cellStyle name="Normal 34 2 3 2" xfId="26881"/>
    <cellStyle name="Normal 34 2 3_Sheet3" xfId="26882"/>
    <cellStyle name="Normal 34 2 4" xfId="26883"/>
    <cellStyle name="Normal 34 2 5" xfId="26884"/>
    <cellStyle name="Normal 34 2_Sheet3" xfId="26885"/>
    <cellStyle name="Normal 34 3" xfId="26886"/>
    <cellStyle name="Normal 34 3 2" xfId="26887"/>
    <cellStyle name="Normal 34 3_Sheet3" xfId="26888"/>
    <cellStyle name="Normal 34 4" xfId="26889"/>
    <cellStyle name="Normal 34 4 2" xfId="26890"/>
    <cellStyle name="Normal 34 4_Sheet3" xfId="26891"/>
    <cellStyle name="Normal 34 5" xfId="26892"/>
    <cellStyle name="Normal 34_Sheet3" xfId="26893"/>
    <cellStyle name="Normal 35" xfId="26894"/>
    <cellStyle name="Normal 35 2" xfId="26895"/>
    <cellStyle name="Normal 35 2 2" xfId="26896"/>
    <cellStyle name="Normal 35 2 2 2" xfId="26897"/>
    <cellStyle name="Normal 35 2 2 2 2" xfId="26898"/>
    <cellStyle name="Normal 35 2 2 2_Sheet3" xfId="26899"/>
    <cellStyle name="Normal 35 2 2 3" xfId="26900"/>
    <cellStyle name="Normal 35 2 2 4" xfId="26901"/>
    <cellStyle name="Normal 35 2 2_Sheet3" xfId="26902"/>
    <cellStyle name="Normal 35 2 3" xfId="26903"/>
    <cellStyle name="Normal 35 2 3 2" xfId="26904"/>
    <cellStyle name="Normal 35 2 3_Sheet3" xfId="26905"/>
    <cellStyle name="Normal 35 2 4" xfId="26906"/>
    <cellStyle name="Normal 35 2 5" xfId="26907"/>
    <cellStyle name="Normal 35 2_Sheet3" xfId="26908"/>
    <cellStyle name="Normal 35 3" xfId="26909"/>
    <cellStyle name="Normal 35 3 2" xfId="26910"/>
    <cellStyle name="Normal 35 3_Sheet3" xfId="26911"/>
    <cellStyle name="Normal 35 4" xfId="26912"/>
    <cellStyle name="Normal 35 4 2" xfId="26913"/>
    <cellStyle name="Normal 35 4_Sheet3" xfId="26914"/>
    <cellStyle name="Normal 35 5" xfId="26915"/>
    <cellStyle name="Normal 35_Sheet3" xfId="26916"/>
    <cellStyle name="Normal 36" xfId="26917"/>
    <cellStyle name="Normal 36 2" xfId="26918"/>
    <cellStyle name="Normal 36 2 2" xfId="26919"/>
    <cellStyle name="Normal 36 2 2 2" xfId="26920"/>
    <cellStyle name="Normal 36 2 2 2 2" xfId="26921"/>
    <cellStyle name="Normal 36 2 2 2_Sheet3" xfId="26922"/>
    <cellStyle name="Normal 36 2 2 3" xfId="26923"/>
    <cellStyle name="Normal 36 2 2 4" xfId="26924"/>
    <cellStyle name="Normal 36 2 2_Sheet3" xfId="26925"/>
    <cellStyle name="Normal 36 2 3" xfId="26926"/>
    <cellStyle name="Normal 36 2 3 2" xfId="26927"/>
    <cellStyle name="Normal 36 2 3_Sheet3" xfId="26928"/>
    <cellStyle name="Normal 36 2 4" xfId="26929"/>
    <cellStyle name="Normal 36 2 5" xfId="26930"/>
    <cellStyle name="Normal 36 2_Sheet3" xfId="26931"/>
    <cellStyle name="Normal 36 3" xfId="26932"/>
    <cellStyle name="Normal 36 3 2" xfId="26933"/>
    <cellStyle name="Normal 36 3_Sheet3" xfId="26934"/>
    <cellStyle name="Normal 36 4" xfId="26935"/>
    <cellStyle name="Normal 36 4 2" xfId="26936"/>
    <cellStyle name="Normal 36 4_Sheet3" xfId="26937"/>
    <cellStyle name="Normal 36 5" xfId="26938"/>
    <cellStyle name="Normal 36_Sheet3" xfId="26939"/>
    <cellStyle name="Normal 37" xfId="26940"/>
    <cellStyle name="Normal 37 2" xfId="26941"/>
    <cellStyle name="Normal 37 2 2" xfId="26942"/>
    <cellStyle name="Normal 37 2 2 2" xfId="26943"/>
    <cellStyle name="Normal 37 2 2 2 2" xfId="26944"/>
    <cellStyle name="Normal 37 2 2 2_Sheet3" xfId="26945"/>
    <cellStyle name="Normal 37 2 2 3" xfId="26946"/>
    <cellStyle name="Normal 37 2 2_Sheet3" xfId="26947"/>
    <cellStyle name="Normal 37 2 3" xfId="26948"/>
    <cellStyle name="Normal 37 2 3 2" xfId="26949"/>
    <cellStyle name="Normal 37 2 3_Sheet3" xfId="26950"/>
    <cellStyle name="Normal 37 2 4" xfId="26951"/>
    <cellStyle name="Normal 37 2 5" xfId="26952"/>
    <cellStyle name="Normal 37 2 6" xfId="26953"/>
    <cellStyle name="Normal 37 2 7" xfId="26954"/>
    <cellStyle name="Normal 37 2 8" xfId="26955"/>
    <cellStyle name="Normal 37 2 9" xfId="26956"/>
    <cellStyle name="Normal 37 2_Sheet3" xfId="26957"/>
    <cellStyle name="Normal 37 3" xfId="26958"/>
    <cellStyle name="Normal 37 3 2" xfId="26959"/>
    <cellStyle name="Normal 37 3 3" xfId="26960"/>
    <cellStyle name="Normal 37 3_Sheet3" xfId="26961"/>
    <cellStyle name="Normal 37 4" xfId="26962"/>
    <cellStyle name="Normal 37 4 2" xfId="26963"/>
    <cellStyle name="Normal 37 4_Sheet3" xfId="26964"/>
    <cellStyle name="Normal 37 5" xfId="26965"/>
    <cellStyle name="Normal 37 6" xfId="26966"/>
    <cellStyle name="Normal 37_Sheet3" xfId="26967"/>
    <cellStyle name="Normal 38" xfId="26968"/>
    <cellStyle name="Normal 38 2" xfId="26969"/>
    <cellStyle name="Normal 38 2 2" xfId="26970"/>
    <cellStyle name="Normal 38 2 2 2" xfId="26971"/>
    <cellStyle name="Normal 38 2 2 2 2" xfId="26972"/>
    <cellStyle name="Normal 38 2 2 2_Sheet3" xfId="26973"/>
    <cellStyle name="Normal 38 2 2 3" xfId="26974"/>
    <cellStyle name="Normal 38 2 2_Sheet3" xfId="26975"/>
    <cellStyle name="Normal 38 2 3" xfId="26976"/>
    <cellStyle name="Normal 38 2 3 2" xfId="26977"/>
    <cellStyle name="Normal 38 2 3_Sheet3" xfId="26978"/>
    <cellStyle name="Normal 38 2 4" xfId="26979"/>
    <cellStyle name="Normal 38 2 5" xfId="26980"/>
    <cellStyle name="Normal 38 2 6" xfId="26981"/>
    <cellStyle name="Normal 38 2 7" xfId="26982"/>
    <cellStyle name="Normal 38 2 8" xfId="26983"/>
    <cellStyle name="Normal 38 2 9" xfId="26984"/>
    <cellStyle name="Normal 38 2_Sheet3" xfId="26985"/>
    <cellStyle name="Normal 38 3" xfId="26986"/>
    <cellStyle name="Normal 38 3 2" xfId="26987"/>
    <cellStyle name="Normal 38 3 3" xfId="26988"/>
    <cellStyle name="Normal 38 3_Sheet3" xfId="26989"/>
    <cellStyle name="Normal 38 4" xfId="26990"/>
    <cellStyle name="Normal 38 4 2" xfId="26991"/>
    <cellStyle name="Normal 38 4_Sheet3" xfId="26992"/>
    <cellStyle name="Normal 38 5" xfId="26993"/>
    <cellStyle name="Normal 38 6" xfId="26994"/>
    <cellStyle name="Normal 38_Sheet3" xfId="26995"/>
    <cellStyle name="Normal 39" xfId="26996"/>
    <cellStyle name="Normal 39 2" xfId="26997"/>
    <cellStyle name="Normal 39 2 2" xfId="26998"/>
    <cellStyle name="Normal 39 2 2 2" xfId="26999"/>
    <cellStyle name="Normal 39 2 2 2 2" xfId="27000"/>
    <cellStyle name="Normal 39 2 2 2_Sheet3" xfId="27001"/>
    <cellStyle name="Normal 39 2 2 3" xfId="27002"/>
    <cellStyle name="Normal 39 2 2_Sheet3" xfId="27003"/>
    <cellStyle name="Normal 39 2 3" xfId="27004"/>
    <cellStyle name="Normal 39 2 3 2" xfId="27005"/>
    <cellStyle name="Normal 39 2 3_Sheet3" xfId="27006"/>
    <cellStyle name="Normal 39 2 4" xfId="27007"/>
    <cellStyle name="Normal 39 2 5" xfId="27008"/>
    <cellStyle name="Normal 39 2 6" xfId="27009"/>
    <cellStyle name="Normal 39 2 7" xfId="27010"/>
    <cellStyle name="Normal 39 2 8" xfId="27011"/>
    <cellStyle name="Normal 39 2 9" xfId="27012"/>
    <cellStyle name="Normal 39 2_Sheet3" xfId="27013"/>
    <cellStyle name="Normal 39 3" xfId="27014"/>
    <cellStyle name="Normal 39 3 2" xfId="27015"/>
    <cellStyle name="Normal 39 3 3" xfId="27016"/>
    <cellStyle name="Normal 39 3_Sheet3" xfId="27017"/>
    <cellStyle name="Normal 39 4" xfId="27018"/>
    <cellStyle name="Normal 39 4 2" xfId="27019"/>
    <cellStyle name="Normal 39 4_Sheet3" xfId="27020"/>
    <cellStyle name="Normal 39 5" xfId="27021"/>
    <cellStyle name="Normal 39 6" xfId="27022"/>
    <cellStyle name="Normal 39_Sheet3" xfId="27023"/>
    <cellStyle name="Normal 4" xfId="8"/>
    <cellStyle name="Normal 4 2" xfId="27024"/>
    <cellStyle name="Normal 4 2 2" xfId="27025"/>
    <cellStyle name="Normal 4 2 2 10" xfId="27026"/>
    <cellStyle name="Normal 4 2 2 2" xfId="27027"/>
    <cellStyle name="Normal 4 2 2 2 2" xfId="27028"/>
    <cellStyle name="Normal 4 2 2 2_Sheet3" xfId="27029"/>
    <cellStyle name="Normal 4 2 2 3" xfId="27030"/>
    <cellStyle name="Normal 4 2 2 3 2" xfId="27031"/>
    <cellStyle name="Normal 4 2 2 3_Sheet3" xfId="27032"/>
    <cellStyle name="Normal 4 2 2 4" xfId="27033"/>
    <cellStyle name="Normal 4 2 2 5" xfId="27034"/>
    <cellStyle name="Normal 4 2 2 6" xfId="27035"/>
    <cellStyle name="Normal 4 2 2 7" xfId="27036"/>
    <cellStyle name="Normal 4 2 2 8" xfId="27037"/>
    <cellStyle name="Normal 4 2 2 9" xfId="27038"/>
    <cellStyle name="Normal 4 2 2_Sheet3" xfId="27039"/>
    <cellStyle name="Normal 4 2 3" xfId="27040"/>
    <cellStyle name="Normal 4 2 3 2" xfId="27041"/>
    <cellStyle name="Normal 4 2 3 2 2" xfId="27042"/>
    <cellStyle name="Normal 4 2 3 2 3" xfId="27043"/>
    <cellStyle name="Normal 4 2 3 2_Sheet3" xfId="27044"/>
    <cellStyle name="Normal 4 2 3 3" xfId="27045"/>
    <cellStyle name="Normal 4 2 3 4" xfId="27046"/>
    <cellStyle name="Normal 4 2 3_Sheet3" xfId="27047"/>
    <cellStyle name="Normal 4 2 4" xfId="27048"/>
    <cellStyle name="Normal 4 2 4 2" xfId="27049"/>
    <cellStyle name="Normal 4 2 4 2 2" xfId="27050"/>
    <cellStyle name="Normal 4 2 4 2 3" xfId="27051"/>
    <cellStyle name="Normal 4 2 4 2_Sheet3" xfId="27052"/>
    <cellStyle name="Normal 4 2 4 3" xfId="27053"/>
    <cellStyle name="Normal 4 2 4 4" xfId="27054"/>
    <cellStyle name="Normal 4 2 4_Sheet3" xfId="27055"/>
    <cellStyle name="Normal 4 2 5" xfId="27056"/>
    <cellStyle name="Normal 4 2 5 2" xfId="27057"/>
    <cellStyle name="Normal 4 2 5_Sheet3" xfId="27058"/>
    <cellStyle name="Normal 4 2 6" xfId="27059"/>
    <cellStyle name="Normal 4 2 6 2" xfId="27060"/>
    <cellStyle name="Normal 4 2 6_Sheet3" xfId="27061"/>
    <cellStyle name="Normal 4 2 7" xfId="27062"/>
    <cellStyle name="Normal 4 2 7 2" xfId="27063"/>
    <cellStyle name="Normal 4 2 7_Sheet3" xfId="27064"/>
    <cellStyle name="Normal 4 2 8" xfId="27065"/>
    <cellStyle name="Normal 4 2_Sheet3" xfId="27066"/>
    <cellStyle name="Normal 4 3" xfId="27067"/>
    <cellStyle name="Normal 4 3 2" xfId="27068"/>
    <cellStyle name="Normal 4 3 2 2" xfId="27069"/>
    <cellStyle name="Normal 4 3 2_Sheet3" xfId="27070"/>
    <cellStyle name="Normal 4 3 3" xfId="27071"/>
    <cellStyle name="Normal 4 3 3 2" xfId="27072"/>
    <cellStyle name="Normal 4 3 3_Sheet3" xfId="27073"/>
    <cellStyle name="Normal 4 3 4" xfId="27074"/>
    <cellStyle name="Normal 4 3 4 2" xfId="27075"/>
    <cellStyle name="Normal 4 3 4_Sheet3" xfId="27076"/>
    <cellStyle name="Normal 4 3 5" xfId="27077"/>
    <cellStyle name="Normal 4 3_Sheet3" xfId="27078"/>
    <cellStyle name="Normal 4 4" xfId="27079"/>
    <cellStyle name="Normal 4 4 2" xfId="27080"/>
    <cellStyle name="Normal 4 4 2 2" xfId="27081"/>
    <cellStyle name="Normal 4 4 2_Sheet3" xfId="27082"/>
    <cellStyle name="Normal 4 4 3" xfId="27083"/>
    <cellStyle name="Normal 4 4 3 2" xfId="27084"/>
    <cellStyle name="Normal 4 4 3_Sheet3" xfId="27085"/>
    <cellStyle name="Normal 4 4 4" xfId="27086"/>
    <cellStyle name="Normal 4 4_Sheet3" xfId="27087"/>
    <cellStyle name="Normal 4 5" xfId="27088"/>
    <cellStyle name="Normal 4 5 2" xfId="27089"/>
    <cellStyle name="Normal 4 5_Sheet3" xfId="27090"/>
    <cellStyle name="Normal 4 6" xfId="27091"/>
    <cellStyle name="Normal 4 6 2" xfId="27092"/>
    <cellStyle name="Normal 4 6 3" xfId="27093"/>
    <cellStyle name="Normal 4 6_Sheet3" xfId="27094"/>
    <cellStyle name="Normal 4 7" xfId="27095"/>
    <cellStyle name="Normal 4 7 2" xfId="27096"/>
    <cellStyle name="Normal 4_ Price Inputs" xfId="27097"/>
    <cellStyle name="Normal 40" xfId="27098"/>
    <cellStyle name="Normal 40 2" xfId="27099"/>
    <cellStyle name="Normal 40 2 2" xfId="27100"/>
    <cellStyle name="Normal 40 2 2 2" xfId="27101"/>
    <cellStyle name="Normal 40 2 2 2 2" xfId="27102"/>
    <cellStyle name="Normal 40 2 2 2_Sheet3" xfId="27103"/>
    <cellStyle name="Normal 40 2 2 3" xfId="27104"/>
    <cellStyle name="Normal 40 2 2_Sheet3" xfId="27105"/>
    <cellStyle name="Normal 40 2 3" xfId="27106"/>
    <cellStyle name="Normal 40 2 3 2" xfId="27107"/>
    <cellStyle name="Normal 40 2 3_Sheet3" xfId="27108"/>
    <cellStyle name="Normal 40 2 4" xfId="27109"/>
    <cellStyle name="Normal 40 2 5" xfId="27110"/>
    <cellStyle name="Normal 40 2 6" xfId="27111"/>
    <cellStyle name="Normal 40 2 7" xfId="27112"/>
    <cellStyle name="Normal 40 2 8" xfId="27113"/>
    <cellStyle name="Normal 40 2 9" xfId="27114"/>
    <cellStyle name="Normal 40 2_Sheet3" xfId="27115"/>
    <cellStyle name="Normal 40 3" xfId="27116"/>
    <cellStyle name="Normal 40 3 2" xfId="27117"/>
    <cellStyle name="Normal 40 3 2 2" xfId="27118"/>
    <cellStyle name="Normal 40 3 2_Sheet3" xfId="27119"/>
    <cellStyle name="Normal 40 3 3" xfId="27120"/>
    <cellStyle name="Normal 40 3 4" xfId="27121"/>
    <cellStyle name="Normal 40 3_Sheet3" xfId="27122"/>
    <cellStyle name="Normal 40 4" xfId="27123"/>
    <cellStyle name="Normal 40 5" xfId="27124"/>
    <cellStyle name="Normal 40_Sheet3" xfId="27125"/>
    <cellStyle name="Normal 41" xfId="27126"/>
    <cellStyle name="Normal 41 2" xfId="27127"/>
    <cellStyle name="Normal 41 2 2" xfId="27128"/>
    <cellStyle name="Normal 41 2 2 2" xfId="27129"/>
    <cellStyle name="Normal 41 2 2_Sheet3" xfId="27130"/>
    <cellStyle name="Normal 41 2 3" xfId="27131"/>
    <cellStyle name="Normal 41 2 3 2" xfId="27132"/>
    <cellStyle name="Normal 41 2 3_Sheet3" xfId="27133"/>
    <cellStyle name="Normal 41 2 4" xfId="27134"/>
    <cellStyle name="Normal 41 2 5" xfId="27135"/>
    <cellStyle name="Normal 41 2 6" xfId="27136"/>
    <cellStyle name="Normal 41 2 7" xfId="27137"/>
    <cellStyle name="Normal 41 2 8" xfId="27138"/>
    <cellStyle name="Normal 41 2 9" xfId="27139"/>
    <cellStyle name="Normal 41 2_Sheet3" xfId="27140"/>
    <cellStyle name="Normal 41 3" xfId="27141"/>
    <cellStyle name="Normal 41 3 2" xfId="27142"/>
    <cellStyle name="Normal 41 3_Sheet3" xfId="27143"/>
    <cellStyle name="Normal 41 4" xfId="27144"/>
    <cellStyle name="Normal 41 5" xfId="27145"/>
    <cellStyle name="Normal 41 6" xfId="27146"/>
    <cellStyle name="Normal 41 7" xfId="27147"/>
    <cellStyle name="Normal 41 8" xfId="27148"/>
    <cellStyle name="Normal 41 9" xfId="27149"/>
    <cellStyle name="Normal 41_Sheet3" xfId="27150"/>
    <cellStyle name="Normal 42" xfId="27151"/>
    <cellStyle name="Normal 42 2" xfId="27152"/>
    <cellStyle name="Normal 42 2 2" xfId="27153"/>
    <cellStyle name="Normal 42 2 2 2" xfId="27154"/>
    <cellStyle name="Normal 42 2 2_Sheet3" xfId="27155"/>
    <cellStyle name="Normal 42 2 3" xfId="27156"/>
    <cellStyle name="Normal 42 2 3 2" xfId="27157"/>
    <cellStyle name="Normal 42 2 3_Sheet3" xfId="27158"/>
    <cellStyle name="Normal 42 2 4" xfId="27159"/>
    <cellStyle name="Normal 42 2 5" xfId="27160"/>
    <cellStyle name="Normal 42 2 6" xfId="27161"/>
    <cellStyle name="Normal 42 2 7" xfId="27162"/>
    <cellStyle name="Normal 42 2 8" xfId="27163"/>
    <cellStyle name="Normal 42 2 9" xfId="27164"/>
    <cellStyle name="Normal 42 2_Sheet3" xfId="27165"/>
    <cellStyle name="Normal 42 3" xfId="27166"/>
    <cellStyle name="Normal 42 3 2" xfId="27167"/>
    <cellStyle name="Normal 42 3 2 2" xfId="27168"/>
    <cellStyle name="Normal 42 3 2_Sheet3" xfId="27169"/>
    <cellStyle name="Normal 42 3 3" xfId="27170"/>
    <cellStyle name="Normal 42 3_Sheet3" xfId="27171"/>
    <cellStyle name="Normal 42 4" xfId="27172"/>
    <cellStyle name="Normal 42 5" xfId="27173"/>
    <cellStyle name="Normal 42 6" xfId="27174"/>
    <cellStyle name="Normal 42 7" xfId="27175"/>
    <cellStyle name="Normal 42 8" xfId="27176"/>
    <cellStyle name="Normal 42 9" xfId="27177"/>
    <cellStyle name="Normal 42_Sheet3" xfId="27178"/>
    <cellStyle name="Normal 43" xfId="27179"/>
    <cellStyle name="Normal 43 2" xfId="27180"/>
    <cellStyle name="Normal 43 2 2" xfId="27181"/>
    <cellStyle name="Normal 43 2 2 2" xfId="27182"/>
    <cellStyle name="Normal 43 2 2_Sheet3" xfId="27183"/>
    <cellStyle name="Normal 43 2 3" xfId="27184"/>
    <cellStyle name="Normal 43 2 3 2" xfId="27185"/>
    <cellStyle name="Normal 43 2 3_Sheet3" xfId="27186"/>
    <cellStyle name="Normal 43 2 4" xfId="27187"/>
    <cellStyle name="Normal 43 2 5" xfId="27188"/>
    <cellStyle name="Normal 43 2 6" xfId="27189"/>
    <cellStyle name="Normal 43 2 7" xfId="27190"/>
    <cellStyle name="Normal 43 2 8" xfId="27191"/>
    <cellStyle name="Normal 43 2 9" xfId="27192"/>
    <cellStyle name="Normal 43 2_Sheet3" xfId="27193"/>
    <cellStyle name="Normal 43 3" xfId="27194"/>
    <cellStyle name="Normal 43 3 2" xfId="27195"/>
    <cellStyle name="Normal 43 3 2 2" xfId="27196"/>
    <cellStyle name="Normal 43 3 2_Sheet3" xfId="27197"/>
    <cellStyle name="Normal 43 3 3" xfId="27198"/>
    <cellStyle name="Normal 43 3 4" xfId="27199"/>
    <cellStyle name="Normal 43 3_Sheet3" xfId="27200"/>
    <cellStyle name="Normal 43 4" xfId="27201"/>
    <cellStyle name="Normal 43 4 2" xfId="27202"/>
    <cellStyle name="Normal 43 4_Sheet3" xfId="27203"/>
    <cellStyle name="Normal 43 5" xfId="27204"/>
    <cellStyle name="Normal 43 6" xfId="27205"/>
    <cellStyle name="Normal 43_Sheet3" xfId="27206"/>
    <cellStyle name="Normal 44" xfId="27207"/>
    <cellStyle name="Normal 44 10" xfId="27208"/>
    <cellStyle name="Normal 44 2" xfId="27209"/>
    <cellStyle name="Normal 44 2 2" xfId="27210"/>
    <cellStyle name="Normal 44 2 2 2" xfId="27211"/>
    <cellStyle name="Normal 44 2 2_Sheet3" xfId="27212"/>
    <cellStyle name="Normal 44 2 3" xfId="27213"/>
    <cellStyle name="Normal 44 2 3 2" xfId="27214"/>
    <cellStyle name="Normal 44 2 3_Sheet3" xfId="27215"/>
    <cellStyle name="Normal 44 2 4" xfId="27216"/>
    <cellStyle name="Normal 44 2 5" xfId="27217"/>
    <cellStyle name="Normal 44 2 6" xfId="27218"/>
    <cellStyle name="Normal 44 2 7" xfId="27219"/>
    <cellStyle name="Normal 44 2 8" xfId="27220"/>
    <cellStyle name="Normal 44 2 9" xfId="27221"/>
    <cellStyle name="Normal 44 2_Sheet3" xfId="27222"/>
    <cellStyle name="Normal 44 3" xfId="27223"/>
    <cellStyle name="Normal 44 3 2" xfId="27224"/>
    <cellStyle name="Normal 44 3_Sheet3" xfId="27225"/>
    <cellStyle name="Normal 44 4" xfId="27226"/>
    <cellStyle name="Normal 44 4 2" xfId="27227"/>
    <cellStyle name="Normal 44 4_Sheet3" xfId="27228"/>
    <cellStyle name="Normal 44 5" xfId="27229"/>
    <cellStyle name="Normal 44 6" xfId="27230"/>
    <cellStyle name="Normal 44 7" xfId="27231"/>
    <cellStyle name="Normal 44 8" xfId="27232"/>
    <cellStyle name="Normal 44 9" xfId="27233"/>
    <cellStyle name="Normal 44_Sheet3" xfId="27234"/>
    <cellStyle name="Normal 45" xfId="27235"/>
    <cellStyle name="Normal 45 10" xfId="27236"/>
    <cellStyle name="Normal 45 2" xfId="27237"/>
    <cellStyle name="Normal 45 2 2" xfId="27238"/>
    <cellStyle name="Normal 45 2 2 2" xfId="27239"/>
    <cellStyle name="Normal 45 2 2_Sheet3" xfId="27240"/>
    <cellStyle name="Normal 45 2 3" xfId="27241"/>
    <cellStyle name="Normal 45 2 3 2" xfId="27242"/>
    <cellStyle name="Normal 45 2 3_Sheet3" xfId="27243"/>
    <cellStyle name="Normal 45 2 4" xfId="27244"/>
    <cellStyle name="Normal 45 2_Sheet3" xfId="27245"/>
    <cellStyle name="Normal 45 3" xfId="27246"/>
    <cellStyle name="Normal 45 3 2" xfId="27247"/>
    <cellStyle name="Normal 45 3_Sheet3" xfId="27248"/>
    <cellStyle name="Normal 45 4" xfId="27249"/>
    <cellStyle name="Normal 45 4 2" xfId="27250"/>
    <cellStyle name="Normal 45 4_Sheet3" xfId="27251"/>
    <cellStyle name="Normal 45 5" xfId="27252"/>
    <cellStyle name="Normal 45 5 2" xfId="27253"/>
    <cellStyle name="Normal 45 5_Sheet3" xfId="27254"/>
    <cellStyle name="Normal 45 6" xfId="27255"/>
    <cellStyle name="Normal 45 7" xfId="27256"/>
    <cellStyle name="Normal 45 8" xfId="27257"/>
    <cellStyle name="Normal 45 9" xfId="27258"/>
    <cellStyle name="Normal 45_Sheet3" xfId="27259"/>
    <cellStyle name="Normal 46" xfId="27260"/>
    <cellStyle name="Normal 46 10" xfId="27261"/>
    <cellStyle name="Normal 46 2" xfId="27262"/>
    <cellStyle name="Normal 46 2 2" xfId="27263"/>
    <cellStyle name="Normal 46 2 2 2" xfId="27264"/>
    <cellStyle name="Normal 46 2 2_Sheet3" xfId="27265"/>
    <cellStyle name="Normal 46 2 3" xfId="27266"/>
    <cellStyle name="Normal 46 2 3 2" xfId="27267"/>
    <cellStyle name="Normal 46 2 3_Sheet3" xfId="27268"/>
    <cellStyle name="Normal 46 2 4" xfId="27269"/>
    <cellStyle name="Normal 46 2_Sheet3" xfId="27270"/>
    <cellStyle name="Normal 46 3" xfId="27271"/>
    <cellStyle name="Normal 46 3 2" xfId="27272"/>
    <cellStyle name="Normal 46 3_Sheet3" xfId="27273"/>
    <cellStyle name="Normal 46 4" xfId="27274"/>
    <cellStyle name="Normal 46 4 2" xfId="27275"/>
    <cellStyle name="Normal 46 4_Sheet3" xfId="27276"/>
    <cellStyle name="Normal 46 5" xfId="27277"/>
    <cellStyle name="Normal 46 5 2" xfId="27278"/>
    <cellStyle name="Normal 46 5_Sheet3" xfId="27279"/>
    <cellStyle name="Normal 46 6" xfId="27280"/>
    <cellStyle name="Normal 46 7" xfId="27281"/>
    <cellStyle name="Normal 46 8" xfId="27282"/>
    <cellStyle name="Normal 46 9" xfId="27283"/>
    <cellStyle name="Normal 46_Sheet3" xfId="27284"/>
    <cellStyle name="Normal 47" xfId="27285"/>
    <cellStyle name="Normal 47 2" xfId="27286"/>
    <cellStyle name="Normal 47 2 2" xfId="27287"/>
    <cellStyle name="Normal 47 2 2 2" xfId="27288"/>
    <cellStyle name="Normal 47 2 2_Sheet3" xfId="27289"/>
    <cellStyle name="Normal 47 2 3" xfId="27290"/>
    <cellStyle name="Normal 47 2 3 2" xfId="27291"/>
    <cellStyle name="Normal 47 2 3_Sheet3" xfId="27292"/>
    <cellStyle name="Normal 47 2 4" xfId="27293"/>
    <cellStyle name="Normal 47 2 5" xfId="27294"/>
    <cellStyle name="Normal 47 2_Sheet3" xfId="27295"/>
    <cellStyle name="Normal 47 3" xfId="27296"/>
    <cellStyle name="Normal 47 3 2" xfId="27297"/>
    <cellStyle name="Normal 47 3 2 2" xfId="27298"/>
    <cellStyle name="Normal 47 3 2_Sheet3" xfId="27299"/>
    <cellStyle name="Normal 47 3 3" xfId="27300"/>
    <cellStyle name="Normal 47 3_Sheet3" xfId="27301"/>
    <cellStyle name="Normal 47 4" xfId="27302"/>
    <cellStyle name="Normal 47 4 2" xfId="27303"/>
    <cellStyle name="Normal 47 4_Sheet3" xfId="27304"/>
    <cellStyle name="Normal 47 5" xfId="27305"/>
    <cellStyle name="Normal 47 5 2" xfId="27306"/>
    <cellStyle name="Normal 47 5_Sheet3" xfId="27307"/>
    <cellStyle name="Normal 47 6" xfId="27308"/>
    <cellStyle name="Normal 47_Sheet3" xfId="27309"/>
    <cellStyle name="Normal 48" xfId="27310"/>
    <cellStyle name="Normal 48 10" xfId="27311"/>
    <cellStyle name="Normal 48 2" xfId="27312"/>
    <cellStyle name="Normal 48 2 2" xfId="27313"/>
    <cellStyle name="Normal 48 2 2 2" xfId="27314"/>
    <cellStyle name="Normal 48 2 2_Sheet3" xfId="27315"/>
    <cellStyle name="Normal 48 2 3" xfId="27316"/>
    <cellStyle name="Normal 48 2 3 2" xfId="27317"/>
    <cellStyle name="Normal 48 2 3_Sheet3" xfId="27318"/>
    <cellStyle name="Normal 48 2 4" xfId="27319"/>
    <cellStyle name="Normal 48 2_Sheet3" xfId="27320"/>
    <cellStyle name="Normal 48 3" xfId="27321"/>
    <cellStyle name="Normal 48 3 2" xfId="27322"/>
    <cellStyle name="Normal 48 3_Sheet3" xfId="27323"/>
    <cellStyle name="Normal 48 4" xfId="27324"/>
    <cellStyle name="Normal 48 4 2" xfId="27325"/>
    <cellStyle name="Normal 48 4_Sheet3" xfId="27326"/>
    <cellStyle name="Normal 48 5" xfId="27327"/>
    <cellStyle name="Normal 48 6" xfId="27328"/>
    <cellStyle name="Normal 48 7" xfId="27329"/>
    <cellStyle name="Normal 48 8" xfId="27330"/>
    <cellStyle name="Normal 48 9" xfId="27331"/>
    <cellStyle name="Normal 48_Sheet3" xfId="27332"/>
    <cellStyle name="Normal 49" xfId="27333"/>
    <cellStyle name="Normal 49 10" xfId="27334"/>
    <cellStyle name="Normal 49 2" xfId="27335"/>
    <cellStyle name="Normal 49 2 2" xfId="27336"/>
    <cellStyle name="Normal 49 2 2 2" xfId="27337"/>
    <cellStyle name="Normal 49 2 2_Sheet3" xfId="27338"/>
    <cellStyle name="Normal 49 2 3" xfId="27339"/>
    <cellStyle name="Normal 49 2_Sheet3" xfId="27340"/>
    <cellStyle name="Normal 49 3" xfId="27341"/>
    <cellStyle name="Normal 49 3 2" xfId="27342"/>
    <cellStyle name="Normal 49 3_Sheet3" xfId="27343"/>
    <cellStyle name="Normal 49 4" xfId="27344"/>
    <cellStyle name="Normal 49 4 2" xfId="27345"/>
    <cellStyle name="Normal 49 4_Sheet3" xfId="27346"/>
    <cellStyle name="Normal 49 5" xfId="27347"/>
    <cellStyle name="Normal 49 5 2" xfId="27348"/>
    <cellStyle name="Normal 49 5_Sheet3" xfId="27349"/>
    <cellStyle name="Normal 49 6" xfId="27350"/>
    <cellStyle name="Normal 49 7" xfId="27351"/>
    <cellStyle name="Normal 49 8" xfId="27352"/>
    <cellStyle name="Normal 49 9" xfId="27353"/>
    <cellStyle name="Normal 49_Sheet3" xfId="27354"/>
    <cellStyle name="Normal 5" xfId="27355"/>
    <cellStyle name="Normal 5 2" xfId="27356"/>
    <cellStyle name="Normal 5 2 2" xfId="27357"/>
    <cellStyle name="Normal 5 2 2 2" xfId="27358"/>
    <cellStyle name="Normal 5 2 2 3" xfId="27359"/>
    <cellStyle name="Normal 5 2 2_Sheet3" xfId="27360"/>
    <cellStyle name="Normal 5 2 3" xfId="27361"/>
    <cellStyle name="Normal 5 2 3 2" xfId="27362"/>
    <cellStyle name="Normal 5 2 3_Sheet3" xfId="27363"/>
    <cellStyle name="Normal 5 2 4" xfId="27364"/>
    <cellStyle name="Normal 5 2 5" xfId="27365"/>
    <cellStyle name="Normal 5 2_Sheet3" xfId="27366"/>
    <cellStyle name="Normal 5 3" xfId="27367"/>
    <cellStyle name="Normal 5 3 2" xfId="27368"/>
    <cellStyle name="Normal 5 3 2 2" xfId="27369"/>
    <cellStyle name="Normal 5 3 2 3" xfId="27370"/>
    <cellStyle name="Normal 5 3 2_Sheet3" xfId="27371"/>
    <cellStyle name="Normal 5 3 3" xfId="27372"/>
    <cellStyle name="Normal 5 3 4" xfId="27373"/>
    <cellStyle name="Normal 5 3_Sheet3" xfId="27374"/>
    <cellStyle name="Normal 5 4" xfId="27375"/>
    <cellStyle name="Normal 5 4 2" xfId="27376"/>
    <cellStyle name="Normal 5 4 2 2" xfId="27377"/>
    <cellStyle name="Normal 5 4 3" xfId="27378"/>
    <cellStyle name="Normal 5 4_Sheet3" xfId="27379"/>
    <cellStyle name="Normal 5 5" xfId="27380"/>
    <cellStyle name="Normal 5 5 2" xfId="27381"/>
    <cellStyle name="Normal 5 6" xfId="27382"/>
    <cellStyle name="Normal 5 7" xfId="27383"/>
    <cellStyle name="Normal 5_Sheet3" xfId="27384"/>
    <cellStyle name="Normal 50" xfId="27385"/>
    <cellStyle name="Normal 50 2" xfId="27386"/>
    <cellStyle name="Normal 50 2 2" xfId="27387"/>
    <cellStyle name="Normal 50 2 2 2" xfId="27388"/>
    <cellStyle name="Normal 50 2 2_Sheet3" xfId="27389"/>
    <cellStyle name="Normal 50 2 3" xfId="27390"/>
    <cellStyle name="Normal 50 2 4" xfId="27391"/>
    <cellStyle name="Normal 50 2_Sheet3" xfId="27392"/>
    <cellStyle name="Normal 50 3" xfId="27393"/>
    <cellStyle name="Normal 50 3 2" xfId="27394"/>
    <cellStyle name="Normal 50 3_Sheet3" xfId="27395"/>
    <cellStyle name="Normal 50 4" xfId="27396"/>
    <cellStyle name="Normal 50 4 2" xfId="27397"/>
    <cellStyle name="Normal 50 4_Sheet3" xfId="27398"/>
    <cellStyle name="Normal 50 5" xfId="27399"/>
    <cellStyle name="Normal 50 5 2" xfId="27400"/>
    <cellStyle name="Normal 50 5_Sheet3" xfId="27401"/>
    <cellStyle name="Normal 50 6" xfId="27402"/>
    <cellStyle name="Normal 50_Sheet3" xfId="27403"/>
    <cellStyle name="Normal 51" xfId="27404"/>
    <cellStyle name="Normal 51 10" xfId="27405"/>
    <cellStyle name="Normal 51 2" xfId="27406"/>
    <cellStyle name="Normal 51 2 2" xfId="27407"/>
    <cellStyle name="Normal 51 2 2 2" xfId="27408"/>
    <cellStyle name="Normal 51 2 2_Sheet3" xfId="27409"/>
    <cellStyle name="Normal 51 2 3" xfId="27410"/>
    <cellStyle name="Normal 51 2_Sheet3" xfId="27411"/>
    <cellStyle name="Normal 51 3" xfId="27412"/>
    <cellStyle name="Normal 51 3 2" xfId="27413"/>
    <cellStyle name="Normal 51 3_Sheet3" xfId="27414"/>
    <cellStyle name="Normal 51 4" xfId="27415"/>
    <cellStyle name="Normal 51 4 2" xfId="27416"/>
    <cellStyle name="Normal 51 4_Sheet3" xfId="27417"/>
    <cellStyle name="Normal 51 5" xfId="27418"/>
    <cellStyle name="Normal 51 6" xfId="27419"/>
    <cellStyle name="Normal 51 7" xfId="27420"/>
    <cellStyle name="Normal 51 8" xfId="27421"/>
    <cellStyle name="Normal 51 9" xfId="27422"/>
    <cellStyle name="Normal 51_Sheet3" xfId="27423"/>
    <cellStyle name="Normal 52" xfId="27424"/>
    <cellStyle name="Normal 52 10" xfId="27425"/>
    <cellStyle name="Normal 52 2" xfId="27426"/>
    <cellStyle name="Normal 52 2 2" xfId="27427"/>
    <cellStyle name="Normal 52 2 2 2" xfId="27428"/>
    <cellStyle name="Normal 52 2 2_Sheet3" xfId="27429"/>
    <cellStyle name="Normal 52 2 3" xfId="27430"/>
    <cellStyle name="Normal 52 2_Sheet3" xfId="27431"/>
    <cellStyle name="Normal 52 3" xfId="27432"/>
    <cellStyle name="Normal 52 3 2" xfId="27433"/>
    <cellStyle name="Normal 52 3_Sheet3" xfId="27434"/>
    <cellStyle name="Normal 52 4" xfId="27435"/>
    <cellStyle name="Normal 52 4 2" xfId="27436"/>
    <cellStyle name="Normal 52 4_Sheet3" xfId="27437"/>
    <cellStyle name="Normal 52 5" xfId="27438"/>
    <cellStyle name="Normal 52 6" xfId="27439"/>
    <cellStyle name="Normal 52 7" xfId="27440"/>
    <cellStyle name="Normal 52 8" xfId="27441"/>
    <cellStyle name="Normal 52 9" xfId="27442"/>
    <cellStyle name="Normal 52_Sheet3" xfId="27443"/>
    <cellStyle name="Normal 53" xfId="27444"/>
    <cellStyle name="Normal 53 2" xfId="27445"/>
    <cellStyle name="Normal 53 2 2" xfId="27446"/>
    <cellStyle name="Normal 53 2 2 2" xfId="27447"/>
    <cellStyle name="Normal 53 2 2_Sheet3" xfId="27448"/>
    <cellStyle name="Normal 53 2 3" xfId="27449"/>
    <cellStyle name="Normal 53 2_Sheet3" xfId="27450"/>
    <cellStyle name="Normal 53 3" xfId="27451"/>
    <cellStyle name="Normal 53 3 2" xfId="27452"/>
    <cellStyle name="Normal 53 3_Sheet3" xfId="27453"/>
    <cellStyle name="Normal 53 4" xfId="27454"/>
    <cellStyle name="Normal 53 4 2" xfId="27455"/>
    <cellStyle name="Normal 53 4_Sheet3" xfId="27456"/>
    <cellStyle name="Normal 53 5" xfId="27457"/>
    <cellStyle name="Normal 53_Sheet3" xfId="27458"/>
    <cellStyle name="Normal 54" xfId="27459"/>
    <cellStyle name="Normal 54 10" xfId="27460"/>
    <cellStyle name="Normal 54 2" xfId="27461"/>
    <cellStyle name="Normal 54 2 2" xfId="27462"/>
    <cellStyle name="Normal 54 2 2 2" xfId="27463"/>
    <cellStyle name="Normal 54 2 2_Sheet3" xfId="27464"/>
    <cellStyle name="Normal 54 2 3" xfId="27465"/>
    <cellStyle name="Normal 54 2_Sheet3" xfId="27466"/>
    <cellStyle name="Normal 54 3" xfId="27467"/>
    <cellStyle name="Normal 54 3 2" xfId="27468"/>
    <cellStyle name="Normal 54 3_Sheet3" xfId="27469"/>
    <cellStyle name="Normal 54 4" xfId="27470"/>
    <cellStyle name="Normal 54 4 2" xfId="27471"/>
    <cellStyle name="Normal 54 4_Sheet3" xfId="27472"/>
    <cellStyle name="Normal 54 5" xfId="27473"/>
    <cellStyle name="Normal 54 6" xfId="27474"/>
    <cellStyle name="Normal 54 7" xfId="27475"/>
    <cellStyle name="Normal 54 8" xfId="27476"/>
    <cellStyle name="Normal 54 9" xfId="27477"/>
    <cellStyle name="Normal 54_Sheet3" xfId="27478"/>
    <cellStyle name="Normal 55" xfId="27479"/>
    <cellStyle name="Normal 55 10" xfId="27480"/>
    <cellStyle name="Normal 55 2" xfId="27481"/>
    <cellStyle name="Normal 55 2 2" xfId="27482"/>
    <cellStyle name="Normal 55 2 2 2" xfId="27483"/>
    <cellStyle name="Normal 55 2 2_Sheet3" xfId="27484"/>
    <cellStyle name="Normal 55 2 3" xfId="27485"/>
    <cellStyle name="Normal 55 2_Sheet3" xfId="27486"/>
    <cellStyle name="Normal 55 3" xfId="27487"/>
    <cellStyle name="Normal 55 3 2" xfId="27488"/>
    <cellStyle name="Normal 55 3_Sheet3" xfId="27489"/>
    <cellStyle name="Normal 55 4" xfId="27490"/>
    <cellStyle name="Normal 55 4 2" xfId="27491"/>
    <cellStyle name="Normal 55 4_Sheet3" xfId="27492"/>
    <cellStyle name="Normal 55 5" xfId="27493"/>
    <cellStyle name="Normal 55 6" xfId="27494"/>
    <cellStyle name="Normal 55 7" xfId="27495"/>
    <cellStyle name="Normal 55 8" xfId="27496"/>
    <cellStyle name="Normal 55 9" xfId="27497"/>
    <cellStyle name="Normal 55_Sheet3" xfId="27498"/>
    <cellStyle name="Normal 56" xfId="27499"/>
    <cellStyle name="Normal 56 2" xfId="27500"/>
    <cellStyle name="Normal 56 2 2" xfId="27501"/>
    <cellStyle name="Normal 56 2 2 2" xfId="27502"/>
    <cellStyle name="Normal 56 2 2_Sheet3" xfId="27503"/>
    <cellStyle name="Normal 56 2 3" xfId="27504"/>
    <cellStyle name="Normal 56 2_Sheet3" xfId="27505"/>
    <cellStyle name="Normal 56 3" xfId="27506"/>
    <cellStyle name="Normal 56 3 2" xfId="27507"/>
    <cellStyle name="Normal 56 3_Sheet3" xfId="27508"/>
    <cellStyle name="Normal 56 4" xfId="27509"/>
    <cellStyle name="Normal 56 4 2" xfId="27510"/>
    <cellStyle name="Normal 56 4_Sheet3" xfId="27511"/>
    <cellStyle name="Normal 56 5" xfId="27512"/>
    <cellStyle name="Normal 56_Sheet3" xfId="27513"/>
    <cellStyle name="Normal 57" xfId="27514"/>
    <cellStyle name="Normal 57 2" xfId="27515"/>
    <cellStyle name="Normal 57 2 2" xfId="27516"/>
    <cellStyle name="Normal 57 2 2 2" xfId="27517"/>
    <cellStyle name="Normal 57 2 2_Sheet3" xfId="27518"/>
    <cellStyle name="Normal 57 2 3" xfId="27519"/>
    <cellStyle name="Normal 57 2_Sheet3" xfId="27520"/>
    <cellStyle name="Normal 57 3" xfId="27521"/>
    <cellStyle name="Normal 57 3 2" xfId="27522"/>
    <cellStyle name="Normal 57 3_Sheet3" xfId="27523"/>
    <cellStyle name="Normal 57 4" xfId="27524"/>
    <cellStyle name="Normal 57 4 2" xfId="27525"/>
    <cellStyle name="Normal 57 4_Sheet3" xfId="27526"/>
    <cellStyle name="Normal 57 5" xfId="27527"/>
    <cellStyle name="Normal 57_Sheet3" xfId="27528"/>
    <cellStyle name="Normal 58" xfId="27529"/>
    <cellStyle name="Normal 58 2" xfId="27530"/>
    <cellStyle name="Normal 58 2 2" xfId="27531"/>
    <cellStyle name="Normal 58 2 2 2" xfId="27532"/>
    <cellStyle name="Normal 58 2 2_Sheet3" xfId="27533"/>
    <cellStyle name="Normal 58 2 3" xfId="27534"/>
    <cellStyle name="Normal 58 2_Sheet3" xfId="27535"/>
    <cellStyle name="Normal 58 3" xfId="27536"/>
    <cellStyle name="Normal 58 3 2" xfId="27537"/>
    <cellStyle name="Normal 58 3_Sheet3" xfId="27538"/>
    <cellStyle name="Normal 58 4" xfId="27539"/>
    <cellStyle name="Normal 58 4 2" xfId="27540"/>
    <cellStyle name="Normal 58 4_Sheet3" xfId="27541"/>
    <cellStyle name="Normal 58 5" xfId="27542"/>
    <cellStyle name="Normal 58_Sheet3" xfId="27543"/>
    <cellStyle name="Normal 59" xfId="27544"/>
    <cellStyle name="Normal 59 2" xfId="27545"/>
    <cellStyle name="Normal 59 2 2" xfId="27546"/>
    <cellStyle name="Normal 59 2 2 2" xfId="27547"/>
    <cellStyle name="Normal 59 2 2_Sheet3" xfId="27548"/>
    <cellStyle name="Normal 59 2 3" xfId="27549"/>
    <cellStyle name="Normal 59 2_Sheet3" xfId="27550"/>
    <cellStyle name="Normal 59 3" xfId="27551"/>
    <cellStyle name="Normal 59 3 2" xfId="27552"/>
    <cellStyle name="Normal 59 3_Sheet3" xfId="27553"/>
    <cellStyle name="Normal 59 4" xfId="27554"/>
    <cellStyle name="Normal 59 4 2" xfId="27555"/>
    <cellStyle name="Normal 59 4_Sheet3" xfId="27556"/>
    <cellStyle name="Normal 59 5" xfId="27557"/>
    <cellStyle name="Normal 59_Sheet3" xfId="27558"/>
    <cellStyle name="Normal 6" xfId="27559"/>
    <cellStyle name="Normal 6 2" xfId="27560"/>
    <cellStyle name="Normal 6 2 2" xfId="27561"/>
    <cellStyle name="Normal 6 2 2 2" xfId="27562"/>
    <cellStyle name="Normal 6 2 2_Sheet3" xfId="27563"/>
    <cellStyle name="Normal 6 2 3" xfId="27564"/>
    <cellStyle name="Normal 6 2 3 2" xfId="27565"/>
    <cellStyle name="Normal 6 2 3_Sheet3" xfId="27566"/>
    <cellStyle name="Normal 6 2 4" xfId="27567"/>
    <cellStyle name="Normal 6 2 4 2" xfId="27568"/>
    <cellStyle name="Normal 6 2 4_Sheet3" xfId="27569"/>
    <cellStyle name="Normal 6 2 5" xfId="27570"/>
    <cellStyle name="Normal 6 2_Sheet3" xfId="27571"/>
    <cellStyle name="Normal 6 3" xfId="27572"/>
    <cellStyle name="Normal 6 3 2" xfId="27573"/>
    <cellStyle name="Normal 6 3 2 2" xfId="27574"/>
    <cellStyle name="Normal 6 3 2_Sheet3" xfId="27575"/>
    <cellStyle name="Normal 6 3 3" xfId="27576"/>
    <cellStyle name="Normal 6 3 3 2" xfId="27577"/>
    <cellStyle name="Normal 6 3 3_Sheet3" xfId="27578"/>
    <cellStyle name="Normal 6 3 4" xfId="27579"/>
    <cellStyle name="Normal 6 3_Sheet3" xfId="27580"/>
    <cellStyle name="Normal 6 4" xfId="27581"/>
    <cellStyle name="Normal 6 4 2" xfId="27582"/>
    <cellStyle name="Normal 6 4_Sheet3" xfId="27583"/>
    <cellStyle name="Normal 6 5" xfId="27584"/>
    <cellStyle name="Normal 6 5 2" xfId="27585"/>
    <cellStyle name="Normal 6 5_Sheet3" xfId="27586"/>
    <cellStyle name="Normal 6 6" xfId="27587"/>
    <cellStyle name="Normal 6_Scenario 1 REC vs PTC Offset" xfId="27588"/>
    <cellStyle name="Normal 60" xfId="27589"/>
    <cellStyle name="Normal 60 2" xfId="27590"/>
    <cellStyle name="Normal 60 2 2" xfId="27591"/>
    <cellStyle name="Normal 60 2 2 2" xfId="27592"/>
    <cellStyle name="Normal 60 2 2_Sheet3" xfId="27593"/>
    <cellStyle name="Normal 60 2 3" xfId="27594"/>
    <cellStyle name="Normal 60 2_Sheet3" xfId="27595"/>
    <cellStyle name="Normal 60 3" xfId="27596"/>
    <cellStyle name="Normal 60 3 2" xfId="27597"/>
    <cellStyle name="Normal 60 3_Sheet3" xfId="27598"/>
    <cellStyle name="Normal 60 4" xfId="27599"/>
    <cellStyle name="Normal 60 4 2" xfId="27600"/>
    <cellStyle name="Normal 60 4_Sheet3" xfId="27601"/>
    <cellStyle name="Normal 60 5" xfId="27602"/>
    <cellStyle name="Normal 60_Sheet3" xfId="27603"/>
    <cellStyle name="Normal 61" xfId="27604"/>
    <cellStyle name="Normal 61 2" xfId="27605"/>
    <cellStyle name="Normal 61 2 2" xfId="27606"/>
    <cellStyle name="Normal 61 2 2 2" xfId="27607"/>
    <cellStyle name="Normal 61 2 2_Sheet3" xfId="27608"/>
    <cellStyle name="Normal 61 2 3" xfId="27609"/>
    <cellStyle name="Normal 61 2_Sheet3" xfId="27610"/>
    <cellStyle name="Normal 61 3" xfId="27611"/>
    <cellStyle name="Normal 61 3 2" xfId="27612"/>
    <cellStyle name="Normal 61 3_Sheet3" xfId="27613"/>
    <cellStyle name="Normal 61 4" xfId="27614"/>
    <cellStyle name="Normal 61_Sheet3" xfId="27615"/>
    <cellStyle name="Normal 62" xfId="27616"/>
    <cellStyle name="Normal 62 2" xfId="27617"/>
    <cellStyle name="Normal 62_Sheet3" xfId="27618"/>
    <cellStyle name="Normal 63" xfId="27619"/>
    <cellStyle name="Normal 63 2" xfId="27620"/>
    <cellStyle name="Normal 63 2 2" xfId="27621"/>
    <cellStyle name="Normal 63 2_Sheet3" xfId="27622"/>
    <cellStyle name="Normal 63 3" xfId="27623"/>
    <cellStyle name="Normal 63 3 2" xfId="27624"/>
    <cellStyle name="Normal 63 3_Sheet3" xfId="27625"/>
    <cellStyle name="Normal 63 4" xfId="27626"/>
    <cellStyle name="Normal 63_Sheet3" xfId="27627"/>
    <cellStyle name="Normal 64" xfId="27628"/>
    <cellStyle name="Normal 64 2" xfId="27629"/>
    <cellStyle name="Normal 64 2 2" xfId="27630"/>
    <cellStyle name="Normal 64 2_Sheet3" xfId="27631"/>
    <cellStyle name="Normal 64 3" xfId="27632"/>
    <cellStyle name="Normal 64 3 2" xfId="27633"/>
    <cellStyle name="Normal 64 3_Sheet3" xfId="27634"/>
    <cellStyle name="Normal 64 4" xfId="27635"/>
    <cellStyle name="Normal 64_Sheet3" xfId="27636"/>
    <cellStyle name="Normal 65" xfId="27637"/>
    <cellStyle name="Normal 65 2" xfId="27638"/>
    <cellStyle name="Normal 65 2 2" xfId="27639"/>
    <cellStyle name="Normal 65 2_Sheet3" xfId="27640"/>
    <cellStyle name="Normal 65 3" xfId="27641"/>
    <cellStyle name="Normal 65 3 2" xfId="27642"/>
    <cellStyle name="Normal 65 3_Sheet3" xfId="27643"/>
    <cellStyle name="Normal 65 4" xfId="27644"/>
    <cellStyle name="Normal 65_Sheet3" xfId="27645"/>
    <cellStyle name="Normal 66" xfId="27646"/>
    <cellStyle name="Normal 66 2" xfId="27647"/>
    <cellStyle name="Normal 66 2 2" xfId="27648"/>
    <cellStyle name="Normal 66 2_Sheet3" xfId="27649"/>
    <cellStyle name="Normal 66 3" xfId="27650"/>
    <cellStyle name="Normal 66 3 2" xfId="27651"/>
    <cellStyle name="Normal 66 3_Sheet3" xfId="27652"/>
    <cellStyle name="Normal 66 4" xfId="27653"/>
    <cellStyle name="Normal 66_Sheet3" xfId="27654"/>
    <cellStyle name="Normal 67" xfId="27655"/>
    <cellStyle name="Normal 67 2" xfId="27656"/>
    <cellStyle name="Normal 67 2 2" xfId="27657"/>
    <cellStyle name="Normal 67 2_Sheet3" xfId="27658"/>
    <cellStyle name="Normal 67 3" xfId="27659"/>
    <cellStyle name="Normal 67 3 2" xfId="27660"/>
    <cellStyle name="Normal 67 3_Sheet3" xfId="27661"/>
    <cellStyle name="Normal 67 4" xfId="27662"/>
    <cellStyle name="Normal 67_Sheet3" xfId="27663"/>
    <cellStyle name="Normal 68" xfId="27664"/>
    <cellStyle name="Normal 68 2" xfId="27665"/>
    <cellStyle name="Normal 68 2 2" xfId="27666"/>
    <cellStyle name="Normal 68 2_Sheet3" xfId="27667"/>
    <cellStyle name="Normal 68 3" xfId="27668"/>
    <cellStyle name="Normal 68 3 2" xfId="27669"/>
    <cellStyle name="Normal 68 3_Sheet3" xfId="27670"/>
    <cellStyle name="Normal 68 4" xfId="27671"/>
    <cellStyle name="Normal 68 5" xfId="27672"/>
    <cellStyle name="Normal 68_Sheet3" xfId="27673"/>
    <cellStyle name="Normal 69" xfId="27674"/>
    <cellStyle name="Normal 69 2" xfId="27675"/>
    <cellStyle name="Normal 69 2 2" xfId="27676"/>
    <cellStyle name="Normal 69 2_Sheet3" xfId="27677"/>
    <cellStyle name="Normal 69 3" xfId="27678"/>
    <cellStyle name="Normal 69 3 2" xfId="27679"/>
    <cellStyle name="Normal 69 3_Sheet3" xfId="27680"/>
    <cellStyle name="Normal 69 4" xfId="27681"/>
    <cellStyle name="Normal 69 5" xfId="27682"/>
    <cellStyle name="Normal 69_Sheet3" xfId="27683"/>
    <cellStyle name="Normal 7" xfId="27684"/>
    <cellStyle name="Normal 7 10" xfId="27685"/>
    <cellStyle name="Normal 7 10 2" xfId="27686"/>
    <cellStyle name="Normal 7 10 2 2" xfId="27687"/>
    <cellStyle name="Normal 7 10 3" xfId="27688"/>
    <cellStyle name="Normal 7 10 3 2" xfId="27689"/>
    <cellStyle name="Normal 7 10 4" xfId="27690"/>
    <cellStyle name="Normal 7 10 4 2" xfId="27691"/>
    <cellStyle name="Normal 7 10 5" xfId="27692"/>
    <cellStyle name="Normal 7 11" xfId="27693"/>
    <cellStyle name="Normal 7 11 2" xfId="27694"/>
    <cellStyle name="Normal 7 11 2 2" xfId="27695"/>
    <cellStyle name="Normal 7 11 3" xfId="27696"/>
    <cellStyle name="Normal 7 11 3 2" xfId="27697"/>
    <cellStyle name="Normal 7 11 4" xfId="27698"/>
    <cellStyle name="Normal 7 11 4 2" xfId="27699"/>
    <cellStyle name="Normal 7 11 5" xfId="27700"/>
    <cellStyle name="Normal 7 12" xfId="27701"/>
    <cellStyle name="Normal 7 12 2" xfId="27702"/>
    <cellStyle name="Normal 7 12 2 2" xfId="27703"/>
    <cellStyle name="Normal 7 12 3" xfId="27704"/>
    <cellStyle name="Normal 7 12 3 2" xfId="27705"/>
    <cellStyle name="Normal 7 12 4" xfId="27706"/>
    <cellStyle name="Normal 7 12 4 2" xfId="27707"/>
    <cellStyle name="Normal 7 12 5" xfId="27708"/>
    <cellStyle name="Normal 7 13" xfId="27709"/>
    <cellStyle name="Normal 7 13 2" xfId="27710"/>
    <cellStyle name="Normal 7 13 2 2" xfId="27711"/>
    <cellStyle name="Normal 7 13 3" xfId="27712"/>
    <cellStyle name="Normal 7 13 3 2" xfId="27713"/>
    <cellStyle name="Normal 7 13 4" xfId="27714"/>
    <cellStyle name="Normal 7 13 4 2" xfId="27715"/>
    <cellStyle name="Normal 7 13 5" xfId="27716"/>
    <cellStyle name="Normal 7 14" xfId="27717"/>
    <cellStyle name="Normal 7 14 2" xfId="27718"/>
    <cellStyle name="Normal 7 14 2 2" xfId="27719"/>
    <cellStyle name="Normal 7 14 3" xfId="27720"/>
    <cellStyle name="Normal 7 14 3 2" xfId="27721"/>
    <cellStyle name="Normal 7 14 4" xfId="27722"/>
    <cellStyle name="Normal 7 14 4 2" xfId="27723"/>
    <cellStyle name="Normal 7 14 5" xfId="27724"/>
    <cellStyle name="Normal 7 15" xfId="27725"/>
    <cellStyle name="Normal 7 15 2" xfId="27726"/>
    <cellStyle name="Normal 7 15 2 2" xfId="27727"/>
    <cellStyle name="Normal 7 15 3" xfId="27728"/>
    <cellStyle name="Normal 7 15 3 2" xfId="27729"/>
    <cellStyle name="Normal 7 15 4" xfId="27730"/>
    <cellStyle name="Normal 7 15 4 2" xfId="27731"/>
    <cellStyle name="Normal 7 15 5" xfId="27732"/>
    <cellStyle name="Normal 7 16" xfId="27733"/>
    <cellStyle name="Normal 7 16 2" xfId="27734"/>
    <cellStyle name="Normal 7 16 2 2" xfId="27735"/>
    <cellStyle name="Normal 7 16 3" xfId="27736"/>
    <cellStyle name="Normal 7 16 3 2" xfId="27737"/>
    <cellStyle name="Normal 7 16 4" xfId="27738"/>
    <cellStyle name="Normal 7 16 4 2" xfId="27739"/>
    <cellStyle name="Normal 7 16 5" xfId="27740"/>
    <cellStyle name="Normal 7 17" xfId="27741"/>
    <cellStyle name="Normal 7 17 2" xfId="27742"/>
    <cellStyle name="Normal 7 17 2 2" xfId="27743"/>
    <cellStyle name="Normal 7 17 3" xfId="27744"/>
    <cellStyle name="Normal 7 17 3 2" xfId="27745"/>
    <cellStyle name="Normal 7 17 4" xfId="27746"/>
    <cellStyle name="Normal 7 17 4 2" xfId="27747"/>
    <cellStyle name="Normal 7 17 5" xfId="27748"/>
    <cellStyle name="Normal 7 18" xfId="27749"/>
    <cellStyle name="Normal 7 18 2" xfId="27750"/>
    <cellStyle name="Normal 7 18 2 2" xfId="27751"/>
    <cellStyle name="Normal 7 18 3" xfId="27752"/>
    <cellStyle name="Normal 7 18 3 2" xfId="27753"/>
    <cellStyle name="Normal 7 18 4" xfId="27754"/>
    <cellStyle name="Normal 7 18 4 2" xfId="27755"/>
    <cellStyle name="Normal 7 18 5" xfId="27756"/>
    <cellStyle name="Normal 7 19" xfId="27757"/>
    <cellStyle name="Normal 7 19 2" xfId="27758"/>
    <cellStyle name="Normal 7 19 2 2" xfId="27759"/>
    <cellStyle name="Normal 7 19 3" xfId="27760"/>
    <cellStyle name="Normal 7 19 3 2" xfId="27761"/>
    <cellStyle name="Normal 7 19 4" xfId="27762"/>
    <cellStyle name="Normal 7 19 4 2" xfId="27763"/>
    <cellStyle name="Normal 7 19 5" xfId="27764"/>
    <cellStyle name="Normal 7 2" xfId="27765"/>
    <cellStyle name="Normal 7 2 2" xfId="27766"/>
    <cellStyle name="Normal 7 2 2 2" xfId="27767"/>
    <cellStyle name="Normal 7 2 2 2 2" xfId="27768"/>
    <cellStyle name="Normal 7 2 2 2 2 2" xfId="27769"/>
    <cellStyle name="Normal 7 2 2 2 3" xfId="27770"/>
    <cellStyle name="Normal 7 2 2 2_Sheet3" xfId="27771"/>
    <cellStyle name="Normal 7 2 2 3" xfId="27772"/>
    <cellStyle name="Normal 7 2 2 3 2" xfId="27773"/>
    <cellStyle name="Normal 7 2 2 3 3" xfId="27774"/>
    <cellStyle name="Normal 7 2 2 4" xfId="27775"/>
    <cellStyle name="Normal 7 2 2 4 2" xfId="27776"/>
    <cellStyle name="Normal 7 2 2 5" xfId="27777"/>
    <cellStyle name="Normal 7 2 2 6" xfId="27778"/>
    <cellStyle name="Normal 7 2 2_Sheet3" xfId="27779"/>
    <cellStyle name="Normal 7 2 3" xfId="27780"/>
    <cellStyle name="Normal 7 2 3 2" xfId="27781"/>
    <cellStyle name="Normal 7 2 3 2 2" xfId="27782"/>
    <cellStyle name="Normal 7 2 3 2 3" xfId="27783"/>
    <cellStyle name="Normal 7 2 3 3" xfId="27784"/>
    <cellStyle name="Normal 7 2 3 3 2" xfId="27785"/>
    <cellStyle name="Normal 7 2 3 4" xfId="27786"/>
    <cellStyle name="Normal 7 2 3 4 2" xfId="27787"/>
    <cellStyle name="Normal 7 2 3_Sheet3" xfId="27788"/>
    <cellStyle name="Normal 7 2 4" xfId="27789"/>
    <cellStyle name="Normal 7 2 5" xfId="27790"/>
    <cellStyle name="Normal 7 2 6" xfId="27791"/>
    <cellStyle name="Normal 7 2 7" xfId="27792"/>
    <cellStyle name="Normal 7 2_Sheet3" xfId="27793"/>
    <cellStyle name="Normal 7 20" xfId="27794"/>
    <cellStyle name="Normal 7 20 2" xfId="27795"/>
    <cellStyle name="Normal 7 20 2 2" xfId="27796"/>
    <cellStyle name="Normal 7 20 3" xfId="27797"/>
    <cellStyle name="Normal 7 20 3 2" xfId="27798"/>
    <cellStyle name="Normal 7 20 4" xfId="27799"/>
    <cellStyle name="Normal 7 20 4 2" xfId="27800"/>
    <cellStyle name="Normal 7 20 5" xfId="27801"/>
    <cellStyle name="Normal 7 21" xfId="27802"/>
    <cellStyle name="Normal 7 21 2" xfId="27803"/>
    <cellStyle name="Normal 7 21 2 2" xfId="27804"/>
    <cellStyle name="Normal 7 21 3" xfId="27805"/>
    <cellStyle name="Normal 7 21 3 2" xfId="27806"/>
    <cellStyle name="Normal 7 21 4" xfId="27807"/>
    <cellStyle name="Normal 7 21 4 2" xfId="27808"/>
    <cellStyle name="Normal 7 21 5" xfId="27809"/>
    <cellStyle name="Normal 7 22" xfId="27810"/>
    <cellStyle name="Normal 7 22 2" xfId="27811"/>
    <cellStyle name="Normal 7 22 2 2" xfId="27812"/>
    <cellStyle name="Normal 7 22 3" xfId="27813"/>
    <cellStyle name="Normal 7 22 3 2" xfId="27814"/>
    <cellStyle name="Normal 7 22 4" xfId="27815"/>
    <cellStyle name="Normal 7 22 4 2" xfId="27816"/>
    <cellStyle name="Normal 7 22 5" xfId="27817"/>
    <cellStyle name="Normal 7 23" xfId="27818"/>
    <cellStyle name="Normal 7 23 2" xfId="27819"/>
    <cellStyle name="Normal 7 23 2 2" xfId="27820"/>
    <cellStyle name="Normal 7 23 3" xfId="27821"/>
    <cellStyle name="Normal 7 23 3 2" xfId="27822"/>
    <cellStyle name="Normal 7 23 4" xfId="27823"/>
    <cellStyle name="Normal 7 23 4 2" xfId="27824"/>
    <cellStyle name="Normal 7 23 5" xfId="27825"/>
    <cellStyle name="Normal 7 24" xfId="27826"/>
    <cellStyle name="Normal 7 24 2" xfId="27827"/>
    <cellStyle name="Normal 7 24 2 2" xfId="27828"/>
    <cellStyle name="Normal 7 24 3" xfId="27829"/>
    <cellStyle name="Normal 7 24 3 2" xfId="27830"/>
    <cellStyle name="Normal 7 24 4" xfId="27831"/>
    <cellStyle name="Normal 7 24 4 2" xfId="27832"/>
    <cellStyle name="Normal 7 24 5" xfId="27833"/>
    <cellStyle name="Normal 7 25" xfId="27834"/>
    <cellStyle name="Normal 7 25 2" xfId="27835"/>
    <cellStyle name="Normal 7 25 2 2" xfId="27836"/>
    <cellStyle name="Normal 7 25 3" xfId="27837"/>
    <cellStyle name="Normal 7 25 3 2" xfId="27838"/>
    <cellStyle name="Normal 7 25 4" xfId="27839"/>
    <cellStyle name="Normal 7 25 4 2" xfId="27840"/>
    <cellStyle name="Normal 7 25 5" xfId="27841"/>
    <cellStyle name="Normal 7 26" xfId="27842"/>
    <cellStyle name="Normal 7 26 2" xfId="27843"/>
    <cellStyle name="Normal 7 26 2 2" xfId="27844"/>
    <cellStyle name="Normal 7 26 3" xfId="27845"/>
    <cellStyle name="Normal 7 26 3 2" xfId="27846"/>
    <cellStyle name="Normal 7 26 4" xfId="27847"/>
    <cellStyle name="Normal 7 26 4 2" xfId="27848"/>
    <cellStyle name="Normal 7 26 5" xfId="27849"/>
    <cellStyle name="Normal 7 27" xfId="27850"/>
    <cellStyle name="Normal 7 27 2" xfId="27851"/>
    <cellStyle name="Normal 7 27 2 2" xfId="27852"/>
    <cellStyle name="Normal 7 27 3" xfId="27853"/>
    <cellStyle name="Normal 7 27 3 2" xfId="27854"/>
    <cellStyle name="Normal 7 27 4" xfId="27855"/>
    <cellStyle name="Normal 7 27 4 2" xfId="27856"/>
    <cellStyle name="Normal 7 27 5" xfId="27857"/>
    <cellStyle name="Normal 7 28" xfId="27858"/>
    <cellStyle name="Normal 7 28 2" xfId="27859"/>
    <cellStyle name="Normal 7 28 2 2" xfId="27860"/>
    <cellStyle name="Normal 7 28 3" xfId="27861"/>
    <cellStyle name="Normal 7 28 3 2" xfId="27862"/>
    <cellStyle name="Normal 7 28 4" xfId="27863"/>
    <cellStyle name="Normal 7 28 4 2" xfId="27864"/>
    <cellStyle name="Normal 7 28 5" xfId="27865"/>
    <cellStyle name="Normal 7 29" xfId="27866"/>
    <cellStyle name="Normal 7 29 2" xfId="27867"/>
    <cellStyle name="Normal 7 29 2 2" xfId="27868"/>
    <cellStyle name="Normal 7 29 3" xfId="27869"/>
    <cellStyle name="Normal 7 29 3 2" xfId="27870"/>
    <cellStyle name="Normal 7 29 4" xfId="27871"/>
    <cellStyle name="Normal 7 29 4 2" xfId="27872"/>
    <cellStyle name="Normal 7 29 5" xfId="27873"/>
    <cellStyle name="Normal 7 3" xfId="27874"/>
    <cellStyle name="Normal 7 3 2" xfId="27875"/>
    <cellStyle name="Normal 7 3 2 2" xfId="27876"/>
    <cellStyle name="Normal 7 3 2 2 2" xfId="27877"/>
    <cellStyle name="Normal 7 3 2 3" xfId="27878"/>
    <cellStyle name="Normal 7 3 2_Sheet3" xfId="27879"/>
    <cellStyle name="Normal 7 3 3" xfId="27880"/>
    <cellStyle name="Normal 7 3 3 2" xfId="27881"/>
    <cellStyle name="Normal 7 3 3 3" xfId="27882"/>
    <cellStyle name="Normal 7 3 4" xfId="27883"/>
    <cellStyle name="Normal 7 3 4 2" xfId="27884"/>
    <cellStyle name="Normal 7 3 5" xfId="27885"/>
    <cellStyle name="Normal 7 3 6" xfId="27886"/>
    <cellStyle name="Normal 7 3_Sheet3" xfId="27887"/>
    <cellStyle name="Normal 7 30" xfId="27888"/>
    <cellStyle name="Normal 7 30 2" xfId="27889"/>
    <cellStyle name="Normal 7 30 2 2" xfId="27890"/>
    <cellStyle name="Normal 7 30 3" xfId="27891"/>
    <cellStyle name="Normal 7 30 3 2" xfId="27892"/>
    <cellStyle name="Normal 7 30 4" xfId="27893"/>
    <cellStyle name="Normal 7 30 4 2" xfId="27894"/>
    <cellStyle name="Normal 7 30 5" xfId="27895"/>
    <cellStyle name="Normal 7 31" xfId="27896"/>
    <cellStyle name="Normal 7 31 2" xfId="27897"/>
    <cellStyle name="Normal 7 31 2 2" xfId="27898"/>
    <cellStyle name="Normal 7 31 3" xfId="27899"/>
    <cellStyle name="Normal 7 31 3 2" xfId="27900"/>
    <cellStyle name="Normal 7 31 4" xfId="27901"/>
    <cellStyle name="Normal 7 31 4 2" xfId="27902"/>
    <cellStyle name="Normal 7 31 5" xfId="27903"/>
    <cellStyle name="Normal 7 32" xfId="27904"/>
    <cellStyle name="Normal 7 32 2" xfId="27905"/>
    <cellStyle name="Normal 7 32 2 2" xfId="27906"/>
    <cellStyle name="Normal 7 32 3" xfId="27907"/>
    <cellStyle name="Normal 7 32 3 2" xfId="27908"/>
    <cellStyle name="Normal 7 32 4" xfId="27909"/>
    <cellStyle name="Normal 7 32 4 2" xfId="27910"/>
    <cellStyle name="Normal 7 32 5" xfId="27911"/>
    <cellStyle name="Normal 7 33" xfId="27912"/>
    <cellStyle name="Normal 7 33 2" xfId="27913"/>
    <cellStyle name="Normal 7 33 2 2" xfId="27914"/>
    <cellStyle name="Normal 7 33 3" xfId="27915"/>
    <cellStyle name="Normal 7 33 3 2" xfId="27916"/>
    <cellStyle name="Normal 7 33 4" xfId="27917"/>
    <cellStyle name="Normal 7 33 4 2" xfId="27918"/>
    <cellStyle name="Normal 7 33 5" xfId="27919"/>
    <cellStyle name="Normal 7 34" xfId="27920"/>
    <cellStyle name="Normal 7 34 2" xfId="27921"/>
    <cellStyle name="Normal 7 35" xfId="27922"/>
    <cellStyle name="Normal 7 35 2" xfId="27923"/>
    <cellStyle name="Normal 7 36" xfId="27924"/>
    <cellStyle name="Normal 7 36 2" xfId="27925"/>
    <cellStyle name="Normal 7 37" xfId="27926"/>
    <cellStyle name="Normal 7 38" xfId="27927"/>
    <cellStyle name="Normal 7 4" xfId="27928"/>
    <cellStyle name="Normal 7 4 2" xfId="27929"/>
    <cellStyle name="Normal 7 4 2 2" xfId="27930"/>
    <cellStyle name="Normal 7 4 2 3" xfId="27931"/>
    <cellStyle name="Normal 7 4 3" xfId="27932"/>
    <cellStyle name="Normal 7 4 3 2" xfId="27933"/>
    <cellStyle name="Normal 7 4 4" xfId="27934"/>
    <cellStyle name="Normal 7 4 4 2" xfId="27935"/>
    <cellStyle name="Normal 7 4 5" xfId="27936"/>
    <cellStyle name="Normal 7 4 6" xfId="27937"/>
    <cellStyle name="Normal 7 4_Sheet3" xfId="27938"/>
    <cellStyle name="Normal 7 5" xfId="27939"/>
    <cellStyle name="Normal 7 5 2" xfId="27940"/>
    <cellStyle name="Normal 7 5 2 2" xfId="27941"/>
    <cellStyle name="Normal 7 5 3" xfId="27942"/>
    <cellStyle name="Normal 7 5 3 2" xfId="27943"/>
    <cellStyle name="Normal 7 5 4" xfId="27944"/>
    <cellStyle name="Normal 7 5 4 2" xfId="27945"/>
    <cellStyle name="Normal 7 5 5" xfId="27946"/>
    <cellStyle name="Normal 7 5 6" xfId="27947"/>
    <cellStyle name="Normal 7 6" xfId="27948"/>
    <cellStyle name="Normal 7 6 2" xfId="27949"/>
    <cellStyle name="Normal 7 6 2 2" xfId="27950"/>
    <cellStyle name="Normal 7 6 3" xfId="27951"/>
    <cellStyle name="Normal 7 6 3 2" xfId="27952"/>
    <cellStyle name="Normal 7 6 4" xfId="27953"/>
    <cellStyle name="Normal 7 6 4 2" xfId="27954"/>
    <cellStyle name="Normal 7 6 5" xfId="27955"/>
    <cellStyle name="Normal 7 7" xfId="27956"/>
    <cellStyle name="Normal 7 7 2" xfId="27957"/>
    <cellStyle name="Normal 7 7 2 2" xfId="27958"/>
    <cellStyle name="Normal 7 7 3" xfId="27959"/>
    <cellStyle name="Normal 7 7 3 2" xfId="27960"/>
    <cellStyle name="Normal 7 7 4" xfId="27961"/>
    <cellStyle name="Normal 7 7 4 2" xfId="27962"/>
    <cellStyle name="Normal 7 7 5" xfId="27963"/>
    <cellStyle name="Normal 7 8" xfId="27964"/>
    <cellStyle name="Normal 7 8 2" xfId="27965"/>
    <cellStyle name="Normal 7 8 2 2" xfId="27966"/>
    <cellStyle name="Normal 7 8 3" xfId="27967"/>
    <cellStyle name="Normal 7 8 3 2" xfId="27968"/>
    <cellStyle name="Normal 7 8 4" xfId="27969"/>
    <cellStyle name="Normal 7 8 4 2" xfId="27970"/>
    <cellStyle name="Normal 7 8 5" xfId="27971"/>
    <cellStyle name="Normal 7 9" xfId="27972"/>
    <cellStyle name="Normal 7 9 2" xfId="27973"/>
    <cellStyle name="Normal 7 9 2 2" xfId="27974"/>
    <cellStyle name="Normal 7 9 3" xfId="27975"/>
    <cellStyle name="Normal 7 9 3 2" xfId="27976"/>
    <cellStyle name="Normal 7 9 4" xfId="27977"/>
    <cellStyle name="Normal 7 9 4 2" xfId="27978"/>
    <cellStyle name="Normal 7 9 5" xfId="27979"/>
    <cellStyle name="Normal 7_Sheet3" xfId="27980"/>
    <cellStyle name="Normal 70" xfId="27981"/>
    <cellStyle name="Normal 70 2" xfId="27982"/>
    <cellStyle name="Normal 70 2 2" xfId="27983"/>
    <cellStyle name="Normal 70 2_Sheet3" xfId="27984"/>
    <cellStyle name="Normal 70 3" xfId="27985"/>
    <cellStyle name="Normal 70 4" xfId="27986"/>
    <cellStyle name="Normal 70_Sheet3" xfId="27987"/>
    <cellStyle name="Normal 71" xfId="27988"/>
    <cellStyle name="Normal 71 2" xfId="27989"/>
    <cellStyle name="Normal 71 2 2" xfId="27990"/>
    <cellStyle name="Normal 71 2 3" xfId="27991"/>
    <cellStyle name="Normal 71 2_Sheet3" xfId="27992"/>
    <cellStyle name="Normal 71 3" xfId="27993"/>
    <cellStyle name="Normal 71 4" xfId="27994"/>
    <cellStyle name="Normal 71_Sheet3" xfId="27995"/>
    <cellStyle name="Normal 72" xfId="27996"/>
    <cellStyle name="Normal 72 2" xfId="27997"/>
    <cellStyle name="Normal 72 2 2" xfId="27998"/>
    <cellStyle name="Normal 72 2_Sheet3" xfId="27999"/>
    <cellStyle name="Normal 72 3" xfId="28000"/>
    <cellStyle name="Normal 72 4" xfId="28001"/>
    <cellStyle name="Normal 72_Sheet3" xfId="28002"/>
    <cellStyle name="Normal 73" xfId="28003"/>
    <cellStyle name="Normal 73 10" xfId="28004"/>
    <cellStyle name="Normal 73 2" xfId="28005"/>
    <cellStyle name="Normal 73 2 2" xfId="28006"/>
    <cellStyle name="Normal 73 2_Sheet3" xfId="28007"/>
    <cellStyle name="Normal 73 3" xfId="28008"/>
    <cellStyle name="Normal 73 3 2" xfId="28009"/>
    <cellStyle name="Normal 73 3_Sheet3" xfId="28010"/>
    <cellStyle name="Normal 73 4" xfId="28011"/>
    <cellStyle name="Normal 73 5" xfId="28012"/>
    <cellStyle name="Normal 73 6" xfId="28013"/>
    <cellStyle name="Normal 73 7" xfId="28014"/>
    <cellStyle name="Normal 73 8" xfId="28015"/>
    <cellStyle name="Normal 73 9" xfId="28016"/>
    <cellStyle name="Normal 73_Sheet3" xfId="28017"/>
    <cellStyle name="Normal 74" xfId="28018"/>
    <cellStyle name="Normal 74 2" xfId="28019"/>
    <cellStyle name="Normal 74 2 2" xfId="28020"/>
    <cellStyle name="Normal 74 2_Sheet3" xfId="28021"/>
    <cellStyle name="Normal 74 3" xfId="28022"/>
    <cellStyle name="Normal 74 3 2" xfId="28023"/>
    <cellStyle name="Normal 74 3_Sheet3" xfId="28024"/>
    <cellStyle name="Normal 74 4" xfId="28025"/>
    <cellStyle name="Normal 74 5" xfId="28026"/>
    <cellStyle name="Normal 74_Sheet3" xfId="28027"/>
    <cellStyle name="Normal 75" xfId="28028"/>
    <cellStyle name="Normal 75 2" xfId="28029"/>
    <cellStyle name="Normal 75 2 2" xfId="28030"/>
    <cellStyle name="Normal 75 2_Sheet3" xfId="28031"/>
    <cellStyle name="Normal 75 3" xfId="28032"/>
    <cellStyle name="Normal 75 3 2" xfId="28033"/>
    <cellStyle name="Normal 75 3_Sheet3" xfId="28034"/>
    <cellStyle name="Normal 75 4" xfId="28035"/>
    <cellStyle name="Normal 75 5" xfId="28036"/>
    <cellStyle name="Normal 75_Sheet3" xfId="28037"/>
    <cellStyle name="Normal 76" xfId="28038"/>
    <cellStyle name="Normal 76 2" xfId="28039"/>
    <cellStyle name="Normal 76 2 2" xfId="28040"/>
    <cellStyle name="Normal 76 2_Sheet3" xfId="28041"/>
    <cellStyle name="Normal 76 3" xfId="28042"/>
    <cellStyle name="Normal 76 3 2" xfId="28043"/>
    <cellStyle name="Normal 76 3_Sheet3" xfId="28044"/>
    <cellStyle name="Normal 76 4" xfId="28045"/>
    <cellStyle name="Normal 76_Sheet3" xfId="28046"/>
    <cellStyle name="Normal 77" xfId="28047"/>
    <cellStyle name="Normal 77 2" xfId="28048"/>
    <cellStyle name="Normal 77 2 2" xfId="28049"/>
    <cellStyle name="Normal 77 2_Sheet3" xfId="28050"/>
    <cellStyle name="Normal 77 3" xfId="28051"/>
    <cellStyle name="Normal 77 3 2" xfId="28052"/>
    <cellStyle name="Normal 77 3_Sheet3" xfId="28053"/>
    <cellStyle name="Normal 77 4" xfId="28054"/>
    <cellStyle name="Normal 77 5" xfId="28055"/>
    <cellStyle name="Normal 77_Sheet3" xfId="28056"/>
    <cellStyle name="Normal 78" xfId="28057"/>
    <cellStyle name="Normal 78 2" xfId="28058"/>
    <cellStyle name="Normal 78 2 2" xfId="28059"/>
    <cellStyle name="Normal 78 2_Sheet3" xfId="28060"/>
    <cellStyle name="Normal 78 3" xfId="28061"/>
    <cellStyle name="Normal 78 3 2" xfId="28062"/>
    <cellStyle name="Normal 78 3_Sheet3" xfId="28063"/>
    <cellStyle name="Normal 78 4" xfId="28064"/>
    <cellStyle name="Normal 78_Sheet3" xfId="28065"/>
    <cellStyle name="Normal 79" xfId="28066"/>
    <cellStyle name="Normal 79 2" xfId="28067"/>
    <cellStyle name="Normal 79 2 2" xfId="28068"/>
    <cellStyle name="Normal 79 2_Sheet3" xfId="28069"/>
    <cellStyle name="Normal 79 3" xfId="28070"/>
    <cellStyle name="Normal 79 3 2" xfId="28071"/>
    <cellStyle name="Normal 79 3_Sheet3" xfId="28072"/>
    <cellStyle name="Normal 79 4" xfId="28073"/>
    <cellStyle name="Normal 79_Sheet3" xfId="28074"/>
    <cellStyle name="Normal 8" xfId="28075"/>
    <cellStyle name="Normal 8 10" xfId="28076"/>
    <cellStyle name="Normal 8 2" xfId="28077"/>
    <cellStyle name="Normal 8 2 2" xfId="28078"/>
    <cellStyle name="Normal 8 2 2 2" xfId="28079"/>
    <cellStyle name="Normal 8 2 2_Sheet3" xfId="28080"/>
    <cellStyle name="Normal 8 2 3" xfId="28081"/>
    <cellStyle name="Normal 8 2 3 2" xfId="28082"/>
    <cellStyle name="Normal 8 2 3_Sheet3" xfId="28083"/>
    <cellStyle name="Normal 8 2 4" xfId="28084"/>
    <cellStyle name="Normal 8 2_Sheet3" xfId="28085"/>
    <cellStyle name="Normal 8 3" xfId="28086"/>
    <cellStyle name="Normal 8 3 2" xfId="28087"/>
    <cellStyle name="Normal 8 3 2 2" xfId="28088"/>
    <cellStyle name="Normal 8 3 2_Sheet3" xfId="28089"/>
    <cellStyle name="Normal 8 3 3" xfId="28090"/>
    <cellStyle name="Normal 8 3_Sheet3" xfId="28091"/>
    <cellStyle name="Normal 8 4" xfId="28092"/>
    <cellStyle name="Normal 8 4 2" xfId="28093"/>
    <cellStyle name="Normal 8 4_Sheet3" xfId="28094"/>
    <cellStyle name="Normal 8 5" xfId="28095"/>
    <cellStyle name="Normal 8 6" xfId="28096"/>
    <cellStyle name="Normal 8 7" xfId="28097"/>
    <cellStyle name="Normal 8 8" xfId="28098"/>
    <cellStyle name="Normal 8 9" xfId="28099"/>
    <cellStyle name="Normal 8_Sheet3" xfId="28100"/>
    <cellStyle name="Normal 80" xfId="28101"/>
    <cellStyle name="Normal 80 2" xfId="28102"/>
    <cellStyle name="Normal 80 2 2" xfId="28103"/>
    <cellStyle name="Normal 80 2_Sheet3" xfId="28104"/>
    <cellStyle name="Normal 80 3" xfId="28105"/>
    <cellStyle name="Normal 80 3 2" xfId="28106"/>
    <cellStyle name="Normal 80 3_Sheet3" xfId="28107"/>
    <cellStyle name="Normal 80 4" xfId="28108"/>
    <cellStyle name="Normal 80_Sheet3" xfId="28109"/>
    <cellStyle name="Normal 81" xfId="28110"/>
    <cellStyle name="Normal 81 2" xfId="28111"/>
    <cellStyle name="Normal 81 2 2" xfId="28112"/>
    <cellStyle name="Normal 81 2_Sheet3" xfId="28113"/>
    <cellStyle name="Normal 81 3" xfId="28114"/>
    <cellStyle name="Normal 81 3 2" xfId="28115"/>
    <cellStyle name="Normal 81 3_Sheet3" xfId="28116"/>
    <cellStyle name="Normal 81 4" xfId="28117"/>
    <cellStyle name="Normal 81_Sheet3" xfId="28118"/>
    <cellStyle name="Normal 82" xfId="28119"/>
    <cellStyle name="Normal 82 2" xfId="28120"/>
    <cellStyle name="Normal 82 2 2" xfId="28121"/>
    <cellStyle name="Normal 82 2_Sheet3" xfId="28122"/>
    <cellStyle name="Normal 82 3" xfId="28123"/>
    <cellStyle name="Normal 82 3 2" xfId="28124"/>
    <cellStyle name="Normal 82 3_Sheet3" xfId="28125"/>
    <cellStyle name="Normal 82 4" xfId="28126"/>
    <cellStyle name="Normal 82_Sheet3" xfId="28127"/>
    <cellStyle name="Normal 83" xfId="28128"/>
    <cellStyle name="Normal 83 2" xfId="28129"/>
    <cellStyle name="Normal 83 2 2" xfId="28130"/>
    <cellStyle name="Normal 83 2_Sheet3" xfId="28131"/>
    <cellStyle name="Normal 83 3" xfId="28132"/>
    <cellStyle name="Normal 83 3 2" xfId="28133"/>
    <cellStyle name="Normal 83 3_Sheet3" xfId="28134"/>
    <cellStyle name="Normal 83 4" xfId="28135"/>
    <cellStyle name="Normal 83_Sheet3" xfId="28136"/>
    <cellStyle name="Normal 84" xfId="28137"/>
    <cellStyle name="Normal 84 2" xfId="28138"/>
    <cellStyle name="Normal 84 2 2" xfId="28139"/>
    <cellStyle name="Normal 84 2_Sheet3" xfId="28140"/>
    <cellStyle name="Normal 84 3" xfId="28141"/>
    <cellStyle name="Normal 84 3 2" xfId="28142"/>
    <cellStyle name="Normal 84 3_Sheet3" xfId="28143"/>
    <cellStyle name="Normal 84 4" xfId="28144"/>
    <cellStyle name="Normal 84_Sheet3" xfId="28145"/>
    <cellStyle name="Normal 85" xfId="28146"/>
    <cellStyle name="Normal 85 2" xfId="28147"/>
    <cellStyle name="Normal 85 2 2" xfId="28148"/>
    <cellStyle name="Normal 85 2_Sheet3" xfId="28149"/>
    <cellStyle name="Normal 85 3" xfId="28150"/>
    <cellStyle name="Normal 85 3 2" xfId="28151"/>
    <cellStyle name="Normal 85 3_Sheet3" xfId="28152"/>
    <cellStyle name="Normal 85 4" xfId="28153"/>
    <cellStyle name="Normal 85_Sheet3" xfId="28154"/>
    <cellStyle name="Normal 86" xfId="28155"/>
    <cellStyle name="Normal 86 2" xfId="28156"/>
    <cellStyle name="Normal 86 2 2" xfId="28157"/>
    <cellStyle name="Normal 86 2_Sheet3" xfId="28158"/>
    <cellStyle name="Normal 86 3" xfId="28159"/>
    <cellStyle name="Normal 86_Sheet3" xfId="28160"/>
    <cellStyle name="Normal 87" xfId="28161"/>
    <cellStyle name="Normal 87 2" xfId="28162"/>
    <cellStyle name="Normal 87 2 2" xfId="28163"/>
    <cellStyle name="Normal 87 2_Sheet3" xfId="28164"/>
    <cellStyle name="Normal 87 3" xfId="28165"/>
    <cellStyle name="Normal 87_Sheet3" xfId="28166"/>
    <cellStyle name="Normal 88" xfId="28167"/>
    <cellStyle name="Normal 88 2" xfId="28168"/>
    <cellStyle name="Normal 88 2 2" xfId="28169"/>
    <cellStyle name="Normal 88 2_Sheet3" xfId="28170"/>
    <cellStyle name="Normal 88 3" xfId="28171"/>
    <cellStyle name="Normal 88_Sheet3" xfId="28172"/>
    <cellStyle name="Normal 89" xfId="28173"/>
    <cellStyle name="Normal 89 2" xfId="28174"/>
    <cellStyle name="Normal 89 2 2" xfId="28175"/>
    <cellStyle name="Normal 89 2_Sheet3" xfId="28176"/>
    <cellStyle name="Normal 89 3" xfId="28177"/>
    <cellStyle name="Normal 89_Sheet3" xfId="28178"/>
    <cellStyle name="Normal 9" xfId="28179"/>
    <cellStyle name="Normal 9 2" xfId="28180"/>
    <cellStyle name="Normal 9 2 10" xfId="28181"/>
    <cellStyle name="Normal 9 2 2" xfId="28182"/>
    <cellStyle name="Normal 9 2 2 2" xfId="28183"/>
    <cellStyle name="Normal 9 2 2_Sheet3" xfId="28184"/>
    <cellStyle name="Normal 9 2 3" xfId="28185"/>
    <cellStyle name="Normal 9 2 3 2" xfId="28186"/>
    <cellStyle name="Normal 9 2 3_Sheet3" xfId="28187"/>
    <cellStyle name="Normal 9 2 4" xfId="28188"/>
    <cellStyle name="Normal 9 2 5" xfId="28189"/>
    <cellStyle name="Normal 9 2 6" xfId="28190"/>
    <cellStyle name="Normal 9 2 7" xfId="28191"/>
    <cellStyle name="Normal 9 2 8" xfId="28192"/>
    <cellStyle name="Normal 9 2 9" xfId="28193"/>
    <cellStyle name="Normal 9 2_Sheet3" xfId="28194"/>
    <cellStyle name="Normal 9 3" xfId="28195"/>
    <cellStyle name="Normal 9 3 2" xfId="28196"/>
    <cellStyle name="Normal 9 3_Sheet3" xfId="28197"/>
    <cellStyle name="Normal 9 4" xfId="28198"/>
    <cellStyle name="Normal 9 4 2" xfId="28199"/>
    <cellStyle name="Normal 9 4_Sheet3" xfId="28200"/>
    <cellStyle name="Normal 9 5" xfId="28201"/>
    <cellStyle name="Normal 9_Sheet3" xfId="28202"/>
    <cellStyle name="Normal 90" xfId="28203"/>
    <cellStyle name="Normal 90 2" xfId="28204"/>
    <cellStyle name="Normal 90 2 2" xfId="28205"/>
    <cellStyle name="Normal 90 2_Sheet3" xfId="28206"/>
    <cellStyle name="Normal 90 3" xfId="28207"/>
    <cellStyle name="Normal 90_Sheet3" xfId="28208"/>
    <cellStyle name="Normal 91" xfId="28209"/>
    <cellStyle name="Normal 91 2" xfId="28210"/>
    <cellStyle name="Normal 91 2 2" xfId="28211"/>
    <cellStyle name="Normal 91 2_Sheet3" xfId="28212"/>
    <cellStyle name="Normal 91 3" xfId="28213"/>
    <cellStyle name="Normal 91_Sheet3" xfId="28214"/>
    <cellStyle name="Normal 92" xfId="28215"/>
    <cellStyle name="Normal 92 2" xfId="28216"/>
    <cellStyle name="Normal 92 2 2" xfId="28217"/>
    <cellStyle name="Normal 92 2_Sheet3" xfId="28218"/>
    <cellStyle name="Normal 92 3" xfId="28219"/>
    <cellStyle name="Normal 92_Sheet3" xfId="28220"/>
    <cellStyle name="Normal 93" xfId="28221"/>
    <cellStyle name="Normal 93 2" xfId="28222"/>
    <cellStyle name="Normal 93 2 2" xfId="28223"/>
    <cellStyle name="Normal 93 2_Sheet3" xfId="28224"/>
    <cellStyle name="Normal 93 3" xfId="28225"/>
    <cellStyle name="Normal 93_Sheet3" xfId="28226"/>
    <cellStyle name="Normal 94" xfId="28227"/>
    <cellStyle name="Normal 94 2" xfId="28228"/>
    <cellStyle name="Normal 94 2 2" xfId="28229"/>
    <cellStyle name="Normal 94 2_Sheet3" xfId="28230"/>
    <cellStyle name="Normal 94 3" xfId="28231"/>
    <cellStyle name="Normal 94 3 2" xfId="28232"/>
    <cellStyle name="Normal 94 3_Sheet3" xfId="28233"/>
    <cellStyle name="Normal 94 4" xfId="28234"/>
    <cellStyle name="Normal 94_Sheet3" xfId="28235"/>
    <cellStyle name="Normal 95" xfId="28236"/>
    <cellStyle name="Normal 95 2" xfId="28237"/>
    <cellStyle name="Normal 95 2 2" xfId="28238"/>
    <cellStyle name="Normal 95 2_Sheet3" xfId="28239"/>
    <cellStyle name="Normal 95 3" xfId="28240"/>
    <cellStyle name="Normal 95_Sheet3" xfId="28241"/>
    <cellStyle name="Normal 96" xfId="28242"/>
    <cellStyle name="Normal 96 2" xfId="28243"/>
    <cellStyle name="Normal 96 2 2" xfId="28244"/>
    <cellStyle name="Normal 96 2_Sheet3" xfId="28245"/>
    <cellStyle name="Normal 96 3" xfId="28246"/>
    <cellStyle name="Normal 96 3 2" xfId="28247"/>
    <cellStyle name="Normal 96 3_Sheet3" xfId="28248"/>
    <cellStyle name="Normal 96 4" xfId="28249"/>
    <cellStyle name="Normal 96_Sheet3" xfId="28250"/>
    <cellStyle name="Normal 97" xfId="28251"/>
    <cellStyle name="Normal 97 2" xfId="28252"/>
    <cellStyle name="Normal 97 2 2" xfId="28253"/>
    <cellStyle name="Normal 97 2_Sheet3" xfId="28254"/>
    <cellStyle name="Normal 97 3" xfId="28255"/>
    <cellStyle name="Normal 97_Sheet3" xfId="28256"/>
    <cellStyle name="Normal 98" xfId="28257"/>
    <cellStyle name="Normal 98 2" xfId="28258"/>
    <cellStyle name="Normal 98 2 2" xfId="28259"/>
    <cellStyle name="Normal 98 2_Sheet3" xfId="28260"/>
    <cellStyle name="Normal 98 3" xfId="28261"/>
    <cellStyle name="Normal 98_Sheet3" xfId="28262"/>
    <cellStyle name="Normal 99" xfId="28263"/>
    <cellStyle name="Normal 99 2" xfId="28264"/>
    <cellStyle name="Normal 99 2 2" xfId="28265"/>
    <cellStyle name="Normal 99 2_Sheet3" xfId="28266"/>
    <cellStyle name="Normal 99 3" xfId="28267"/>
    <cellStyle name="Normal 99_Sheet3" xfId="28268"/>
    <cellStyle name="Note 10" xfId="28269"/>
    <cellStyle name="Note 10 10" xfId="28270"/>
    <cellStyle name="Note 10 11" xfId="28271"/>
    <cellStyle name="Note 10 2" xfId="28272"/>
    <cellStyle name="Note 10 2 10" xfId="28273"/>
    <cellStyle name="Note 10 2 2" xfId="28274"/>
    <cellStyle name="Note 10 2 2 2" xfId="28275"/>
    <cellStyle name="Note 10 2 2_Sheet3" xfId="28276"/>
    <cellStyle name="Note 10 2 3" xfId="28277"/>
    <cellStyle name="Note 10 2 4" xfId="28278"/>
    <cellStyle name="Note 10 2 5" xfId="28279"/>
    <cellStyle name="Note 10 2 6" xfId="28280"/>
    <cellStyle name="Note 10 2 7" xfId="28281"/>
    <cellStyle name="Note 10 2 8" xfId="28282"/>
    <cellStyle name="Note 10 2 9" xfId="28283"/>
    <cellStyle name="Note 10 2_Sheet3" xfId="28284"/>
    <cellStyle name="Note 10 3" xfId="28285"/>
    <cellStyle name="Note 10 3 2" xfId="28286"/>
    <cellStyle name="Note 10 3 2 2" xfId="28287"/>
    <cellStyle name="Note 10 3 2_Sheet3" xfId="28288"/>
    <cellStyle name="Note 10 3 3" xfId="28289"/>
    <cellStyle name="Note 10 3_Sheet3" xfId="28290"/>
    <cellStyle name="Note 10 4" xfId="28291"/>
    <cellStyle name="Note 10 4 2" xfId="28292"/>
    <cellStyle name="Note 10 4_Sheet3" xfId="28293"/>
    <cellStyle name="Note 10 5" xfId="28294"/>
    <cellStyle name="Note 10 5 2" xfId="28295"/>
    <cellStyle name="Note 10 5_Sheet3" xfId="28296"/>
    <cellStyle name="Note 10 6" xfId="28297"/>
    <cellStyle name="Note 10 6 2" xfId="28298"/>
    <cellStyle name="Note 10 6_Sheet3" xfId="28299"/>
    <cellStyle name="Note 10 7" xfId="28300"/>
    <cellStyle name="Note 10 7 2" xfId="28301"/>
    <cellStyle name="Note 10 7_Sheet3" xfId="28302"/>
    <cellStyle name="Note 10 8" xfId="28303"/>
    <cellStyle name="Note 10 9" xfId="28304"/>
    <cellStyle name="Note 10_Sheet3" xfId="28305"/>
    <cellStyle name="Note 11" xfId="28306"/>
    <cellStyle name="Note 11 10" xfId="28307"/>
    <cellStyle name="Note 11 2" xfId="28308"/>
    <cellStyle name="Note 11 2 2" xfId="28309"/>
    <cellStyle name="Note 11 2 3" xfId="28310"/>
    <cellStyle name="Note 11 2 4" xfId="28311"/>
    <cellStyle name="Note 11 2 5" xfId="28312"/>
    <cellStyle name="Note 11 2_Sheet3" xfId="28313"/>
    <cellStyle name="Note 11 3" xfId="28314"/>
    <cellStyle name="Note 11 3 2" xfId="28315"/>
    <cellStyle name="Note 11 3 3" xfId="28316"/>
    <cellStyle name="Note 11 3 4" xfId="28317"/>
    <cellStyle name="Note 11 3 5" xfId="28318"/>
    <cellStyle name="Note 11 3_Sheet3" xfId="28319"/>
    <cellStyle name="Note 11 4" xfId="28320"/>
    <cellStyle name="Note 11 4 2" xfId="28321"/>
    <cellStyle name="Note 11 4_Sheet3" xfId="28322"/>
    <cellStyle name="Note 11 5" xfId="28323"/>
    <cellStyle name="Note 11 6" xfId="28324"/>
    <cellStyle name="Note 11 7" xfId="28325"/>
    <cellStyle name="Note 11 8" xfId="28326"/>
    <cellStyle name="Note 11 9" xfId="28327"/>
    <cellStyle name="Note 11_Sheet3" xfId="28328"/>
    <cellStyle name="Note 12" xfId="28329"/>
    <cellStyle name="Note 12 10" xfId="28330"/>
    <cellStyle name="Note 12 11" xfId="28331"/>
    <cellStyle name="Note 12 2" xfId="28332"/>
    <cellStyle name="Note 12 2 10" xfId="28333"/>
    <cellStyle name="Note 12 2 2" xfId="28334"/>
    <cellStyle name="Note 12 2 2 2" xfId="28335"/>
    <cellStyle name="Note 12 2 2_Sheet3" xfId="28336"/>
    <cellStyle name="Note 12 2 3" xfId="28337"/>
    <cellStyle name="Note 12 2 3 2" xfId="28338"/>
    <cellStyle name="Note 12 2 3_Sheet3" xfId="28339"/>
    <cellStyle name="Note 12 2 4" xfId="28340"/>
    <cellStyle name="Note 12 2 5" xfId="28341"/>
    <cellStyle name="Note 12 2 6" xfId="28342"/>
    <cellStyle name="Note 12 2 7" xfId="28343"/>
    <cellStyle name="Note 12 2 8" xfId="28344"/>
    <cellStyle name="Note 12 2 9" xfId="28345"/>
    <cellStyle name="Note 12 2_Sheet3" xfId="28346"/>
    <cellStyle name="Note 12 3" xfId="28347"/>
    <cellStyle name="Note 12 3 2" xfId="28348"/>
    <cellStyle name="Note 12 3_Sheet3" xfId="28349"/>
    <cellStyle name="Note 12 4" xfId="28350"/>
    <cellStyle name="Note 12 4 2" xfId="28351"/>
    <cellStyle name="Note 12 4_Sheet3" xfId="28352"/>
    <cellStyle name="Note 12 5" xfId="28353"/>
    <cellStyle name="Note 12 6" xfId="28354"/>
    <cellStyle name="Note 12 7" xfId="28355"/>
    <cellStyle name="Note 12 8" xfId="28356"/>
    <cellStyle name="Note 12 9" xfId="28357"/>
    <cellStyle name="Note 12_Sheet3" xfId="28358"/>
    <cellStyle name="Note 13" xfId="28359"/>
    <cellStyle name="Note 13 2" xfId="28360"/>
    <cellStyle name="Note 13 2 2" xfId="28361"/>
    <cellStyle name="Note 13 2 3" xfId="28362"/>
    <cellStyle name="Note 13 2 4" xfId="28363"/>
    <cellStyle name="Note 13 2 5" xfId="28364"/>
    <cellStyle name="Note 13 2_Sheet3" xfId="28365"/>
    <cellStyle name="Note 13 3" xfId="28366"/>
    <cellStyle name="Note 13 4" xfId="28367"/>
    <cellStyle name="Note 13 5" xfId="28368"/>
    <cellStyle name="Note 13 6" xfId="28369"/>
    <cellStyle name="Note 13_Sheet3" xfId="28370"/>
    <cellStyle name="Note 14" xfId="28371"/>
    <cellStyle name="Note 14 2" xfId="28372"/>
    <cellStyle name="Note 14 3" xfId="28373"/>
    <cellStyle name="Note 14 3 2" xfId="28374"/>
    <cellStyle name="Note 14 3_Sheet3" xfId="28375"/>
    <cellStyle name="Note 14 4" xfId="28376"/>
    <cellStyle name="Note 14_Sheet3" xfId="28377"/>
    <cellStyle name="Note 15" xfId="28378"/>
    <cellStyle name="Note 15 2" xfId="28379"/>
    <cellStyle name="Note 15 2 2" xfId="28380"/>
    <cellStyle name="Note 15 2_Sheet3" xfId="28381"/>
    <cellStyle name="Note 15 3" xfId="28382"/>
    <cellStyle name="Note 15_Sheet3" xfId="28383"/>
    <cellStyle name="Note 16" xfId="28384"/>
    <cellStyle name="Note 16 2" xfId="28385"/>
    <cellStyle name="Note 16 2 2" xfId="28386"/>
    <cellStyle name="Note 16 2_Sheet3" xfId="28387"/>
    <cellStyle name="Note 16 3" xfId="28388"/>
    <cellStyle name="Note 16_Sheet3" xfId="28389"/>
    <cellStyle name="Note 17" xfId="28390"/>
    <cellStyle name="Note 18" xfId="28391"/>
    <cellStyle name="Note 19" xfId="28392"/>
    <cellStyle name="Note 2" xfId="28393"/>
    <cellStyle name="Note 2 10" xfId="28394"/>
    <cellStyle name="Note 2 11" xfId="28395"/>
    <cellStyle name="Note 2 2" xfId="28396"/>
    <cellStyle name="Note 2 2 10" xfId="28397"/>
    <cellStyle name="Note 2 2 11" xfId="28398"/>
    <cellStyle name="Note 2 2 2" xfId="28399"/>
    <cellStyle name="Note 2 2 2 10" xfId="28400"/>
    <cellStyle name="Note 2 2 2 2" xfId="28401"/>
    <cellStyle name="Note 2 2 2 2 2" xfId="28402"/>
    <cellStyle name="Note 2 2 2 2_Sheet3" xfId="28403"/>
    <cellStyle name="Note 2 2 2 3" xfId="28404"/>
    <cellStyle name="Note 2 2 2 3 2" xfId="28405"/>
    <cellStyle name="Note 2 2 2 3_Sheet3" xfId="28406"/>
    <cellStyle name="Note 2 2 2 4" xfId="28407"/>
    <cellStyle name="Note 2 2 2 5" xfId="28408"/>
    <cellStyle name="Note 2 2 2 6" xfId="28409"/>
    <cellStyle name="Note 2 2 2 7" xfId="28410"/>
    <cellStyle name="Note 2 2 2 8" xfId="28411"/>
    <cellStyle name="Note 2 2 2 9" xfId="28412"/>
    <cellStyle name="Note 2 2 2_Sheet3" xfId="28413"/>
    <cellStyle name="Note 2 2 3" xfId="28414"/>
    <cellStyle name="Note 2 2 3 2" xfId="28415"/>
    <cellStyle name="Note 2 2 3 2 2" xfId="28416"/>
    <cellStyle name="Note 2 2 3 2_Sheet3" xfId="28417"/>
    <cellStyle name="Note 2 2 3 3" xfId="28418"/>
    <cellStyle name="Note 2 2 3_Sheet3" xfId="28419"/>
    <cellStyle name="Note 2 2 4" xfId="28420"/>
    <cellStyle name="Note 2 2 4 2" xfId="28421"/>
    <cellStyle name="Note 2 2 4_Sheet3" xfId="28422"/>
    <cellStyle name="Note 2 2 5" xfId="28423"/>
    <cellStyle name="Note 2 2 5 2" xfId="28424"/>
    <cellStyle name="Note 2 2 5_Sheet3" xfId="28425"/>
    <cellStyle name="Note 2 2 6" xfId="28426"/>
    <cellStyle name="Note 2 2 6 2" xfId="28427"/>
    <cellStyle name="Note 2 2 6_Sheet3" xfId="28428"/>
    <cellStyle name="Note 2 2 7" xfId="28429"/>
    <cellStyle name="Note 2 2 8" xfId="28430"/>
    <cellStyle name="Note 2 2 9" xfId="28431"/>
    <cellStyle name="Note 2 2_Sheet3" xfId="28432"/>
    <cellStyle name="Note 2 3" xfId="28433"/>
    <cellStyle name="Note 2 3 10" xfId="28434"/>
    <cellStyle name="Note 2 3 2" xfId="28435"/>
    <cellStyle name="Note 2 3 2 10" xfId="28436"/>
    <cellStyle name="Note 2 3 2 2" xfId="28437"/>
    <cellStyle name="Note 2 3 2 2 2" xfId="28438"/>
    <cellStyle name="Note 2 3 2 2_Sheet3" xfId="28439"/>
    <cellStyle name="Note 2 3 2 3" xfId="28440"/>
    <cellStyle name="Note 2 3 2 4" xfId="28441"/>
    <cellStyle name="Note 2 3 2 5" xfId="28442"/>
    <cellStyle name="Note 2 3 2 6" xfId="28443"/>
    <cellStyle name="Note 2 3 2 7" xfId="28444"/>
    <cellStyle name="Note 2 3 2 8" xfId="28445"/>
    <cellStyle name="Note 2 3 2 9" xfId="28446"/>
    <cellStyle name="Note 2 3 2_Sheet3" xfId="28447"/>
    <cellStyle name="Note 2 3 3" xfId="28448"/>
    <cellStyle name="Note 2 3 3 2" xfId="28449"/>
    <cellStyle name="Note 2 3 3 2 2" xfId="28450"/>
    <cellStyle name="Note 2 3 3 2_Sheet3" xfId="28451"/>
    <cellStyle name="Note 2 3 3 3" xfId="28452"/>
    <cellStyle name="Note 2 3 3_Sheet3" xfId="28453"/>
    <cellStyle name="Note 2 3 4" xfId="28454"/>
    <cellStyle name="Note 2 3 4 2" xfId="28455"/>
    <cellStyle name="Note 2 3 4_Sheet3" xfId="28456"/>
    <cellStyle name="Note 2 3 5" xfId="28457"/>
    <cellStyle name="Note 2 3 5 2" xfId="28458"/>
    <cellStyle name="Note 2 3 5_Sheet3" xfId="28459"/>
    <cellStyle name="Note 2 3 6" xfId="28460"/>
    <cellStyle name="Note 2 3 7" xfId="28461"/>
    <cellStyle name="Note 2 3 8" xfId="28462"/>
    <cellStyle name="Note 2 3 9" xfId="28463"/>
    <cellStyle name="Note 2 3_Sheet3" xfId="28464"/>
    <cellStyle name="Note 2 4" xfId="28465"/>
    <cellStyle name="Note 2 4 10" xfId="28466"/>
    <cellStyle name="Note 2 4 2" xfId="28467"/>
    <cellStyle name="Note 2 4 2 2" xfId="28468"/>
    <cellStyle name="Note 2 4 2_Sheet3" xfId="28469"/>
    <cellStyle name="Note 2 4 3" xfId="28470"/>
    <cellStyle name="Note 2 4 3 2" xfId="28471"/>
    <cellStyle name="Note 2 4 3_Sheet3" xfId="28472"/>
    <cellStyle name="Note 2 4 4" xfId="28473"/>
    <cellStyle name="Note 2 4 4 2" xfId="28474"/>
    <cellStyle name="Note 2 4 4_Sheet3" xfId="28475"/>
    <cellStyle name="Note 2 4 5" xfId="28476"/>
    <cellStyle name="Note 2 4 6" xfId="28477"/>
    <cellStyle name="Note 2 4 7" xfId="28478"/>
    <cellStyle name="Note 2 4 8" xfId="28479"/>
    <cellStyle name="Note 2 4 9" xfId="28480"/>
    <cellStyle name="Note 2 4_Sheet3" xfId="28481"/>
    <cellStyle name="Note 2 5" xfId="28482"/>
    <cellStyle name="Note 2 5 2" xfId="28483"/>
    <cellStyle name="Note 2 5 2 2" xfId="28484"/>
    <cellStyle name="Note 2 5 2_Sheet3" xfId="28485"/>
    <cellStyle name="Note 2 5 3" xfId="28486"/>
    <cellStyle name="Note 2 5_Sheet3" xfId="28487"/>
    <cellStyle name="Note 2 6" xfId="28488"/>
    <cellStyle name="Note 2 6 2" xfId="28489"/>
    <cellStyle name="Note 2 6_Sheet3" xfId="28490"/>
    <cellStyle name="Note 2 7" xfId="28491"/>
    <cellStyle name="Note 2 7 2" xfId="28492"/>
    <cellStyle name="Note 2 7_Sheet3" xfId="28493"/>
    <cellStyle name="Note 2 8" xfId="28494"/>
    <cellStyle name="Note 2 9" xfId="28495"/>
    <cellStyle name="Note 2_AURORA Total New" xfId="28496"/>
    <cellStyle name="Note 20" xfId="28497"/>
    <cellStyle name="Note 21" xfId="28498"/>
    <cellStyle name="Note 22" xfId="28499"/>
    <cellStyle name="Note 23" xfId="28500"/>
    <cellStyle name="Note 24" xfId="28501"/>
    <cellStyle name="Note 25" xfId="28502"/>
    <cellStyle name="Note 26" xfId="28503"/>
    <cellStyle name="Note 27" xfId="28504"/>
    <cellStyle name="Note 28" xfId="28505"/>
    <cellStyle name="Note 29" xfId="28506"/>
    <cellStyle name="Note 3" xfId="28507"/>
    <cellStyle name="Note 3 10" xfId="28508"/>
    <cellStyle name="Note 3 11" xfId="28509"/>
    <cellStyle name="Note 3 2" xfId="28510"/>
    <cellStyle name="Note 3 2 10" xfId="28511"/>
    <cellStyle name="Note 3 2 11" xfId="28512"/>
    <cellStyle name="Note 3 2 2" xfId="28513"/>
    <cellStyle name="Note 3 2 2 2" xfId="28514"/>
    <cellStyle name="Note 3 2 2_Sheet3" xfId="28515"/>
    <cellStyle name="Note 3 2 3" xfId="28516"/>
    <cellStyle name="Note 3 2 3 2" xfId="28517"/>
    <cellStyle name="Note 3 2 3_Sheet3" xfId="28518"/>
    <cellStyle name="Note 3 2 4" xfId="28519"/>
    <cellStyle name="Note 3 2 4 2" xfId="28520"/>
    <cellStyle name="Note 3 2 4_Sheet3" xfId="28521"/>
    <cellStyle name="Note 3 2 5" xfId="28522"/>
    <cellStyle name="Note 3 2 6" xfId="28523"/>
    <cellStyle name="Note 3 2 7" xfId="28524"/>
    <cellStyle name="Note 3 2 8" xfId="28525"/>
    <cellStyle name="Note 3 2 9" xfId="28526"/>
    <cellStyle name="Note 3 2_Sheet3" xfId="28527"/>
    <cellStyle name="Note 3 3" xfId="28528"/>
    <cellStyle name="Note 3 3 10" xfId="28529"/>
    <cellStyle name="Note 3 3 11" xfId="28530"/>
    <cellStyle name="Note 3 3 2" xfId="28531"/>
    <cellStyle name="Note 3 3 2 2" xfId="28532"/>
    <cellStyle name="Note 3 3 2_Sheet3" xfId="28533"/>
    <cellStyle name="Note 3 3 3" xfId="28534"/>
    <cellStyle name="Note 3 3 3 2" xfId="28535"/>
    <cellStyle name="Note 3 3 3_Sheet3" xfId="28536"/>
    <cellStyle name="Note 3 3 4" xfId="28537"/>
    <cellStyle name="Note 3 3 5" xfId="28538"/>
    <cellStyle name="Note 3 3 6" xfId="28539"/>
    <cellStyle name="Note 3 3 7" xfId="28540"/>
    <cellStyle name="Note 3 3 8" xfId="28541"/>
    <cellStyle name="Note 3 3 9" xfId="28542"/>
    <cellStyle name="Note 3 3_Sheet3" xfId="28543"/>
    <cellStyle name="Note 3 4" xfId="28544"/>
    <cellStyle name="Note 3 4 2" xfId="28545"/>
    <cellStyle name="Note 3 4_Sheet3" xfId="28546"/>
    <cellStyle name="Note 3 5" xfId="28547"/>
    <cellStyle name="Note 3 5 2" xfId="28548"/>
    <cellStyle name="Note 3 5_Sheet3" xfId="28549"/>
    <cellStyle name="Note 3 6" xfId="28550"/>
    <cellStyle name="Note 3 7" xfId="28551"/>
    <cellStyle name="Note 3 8" xfId="28552"/>
    <cellStyle name="Note 3 9" xfId="28553"/>
    <cellStyle name="Note 3_Sheet3" xfId="28554"/>
    <cellStyle name="Note 30" xfId="28555"/>
    <cellStyle name="Note 31" xfId="28556"/>
    <cellStyle name="Note 32" xfId="28557"/>
    <cellStyle name="Note 33" xfId="28558"/>
    <cellStyle name="Note 34" xfId="28559"/>
    <cellStyle name="Note 35" xfId="28560"/>
    <cellStyle name="Note 36" xfId="28561"/>
    <cellStyle name="Note 37" xfId="28562"/>
    <cellStyle name="Note 38" xfId="28563"/>
    <cellStyle name="Note 39" xfId="28564"/>
    <cellStyle name="Note 4" xfId="28565"/>
    <cellStyle name="Note 4 10" xfId="28566"/>
    <cellStyle name="Note 4 11" xfId="28567"/>
    <cellStyle name="Note 4 2" xfId="28568"/>
    <cellStyle name="Note 4 2 10" xfId="28569"/>
    <cellStyle name="Note 4 2 2" xfId="28570"/>
    <cellStyle name="Note 4 2 2 2" xfId="28571"/>
    <cellStyle name="Note 4 2 2_Sheet3" xfId="28572"/>
    <cellStyle name="Note 4 2 3" xfId="28573"/>
    <cellStyle name="Note 4 2 3 2" xfId="28574"/>
    <cellStyle name="Note 4 2 3_Sheet3" xfId="28575"/>
    <cellStyle name="Note 4 2 4" xfId="28576"/>
    <cellStyle name="Note 4 2 5" xfId="28577"/>
    <cellStyle name="Note 4 2 6" xfId="28578"/>
    <cellStyle name="Note 4 2 7" xfId="28579"/>
    <cellStyle name="Note 4 2 8" xfId="28580"/>
    <cellStyle name="Note 4 2 9" xfId="28581"/>
    <cellStyle name="Note 4 2_Sheet3" xfId="28582"/>
    <cellStyle name="Note 4 3" xfId="28583"/>
    <cellStyle name="Note 4 3 2" xfId="28584"/>
    <cellStyle name="Note 4 3 2 2" xfId="28585"/>
    <cellStyle name="Note 4 3 2_Sheet3" xfId="28586"/>
    <cellStyle name="Note 4 3 3" xfId="28587"/>
    <cellStyle name="Note 4 3_Sheet3" xfId="28588"/>
    <cellStyle name="Note 4 4" xfId="28589"/>
    <cellStyle name="Note 4 4 2" xfId="28590"/>
    <cellStyle name="Note 4 4_Sheet3" xfId="28591"/>
    <cellStyle name="Note 4 5" xfId="28592"/>
    <cellStyle name="Note 4 5 2" xfId="28593"/>
    <cellStyle name="Note 4 5_Sheet3" xfId="28594"/>
    <cellStyle name="Note 4 6" xfId="28595"/>
    <cellStyle name="Note 4 6 2" xfId="28596"/>
    <cellStyle name="Note 4 6_Sheet3" xfId="28597"/>
    <cellStyle name="Note 4 7" xfId="28598"/>
    <cellStyle name="Note 4 8" xfId="28599"/>
    <cellStyle name="Note 4 9" xfId="28600"/>
    <cellStyle name="Note 4_Sheet3" xfId="28601"/>
    <cellStyle name="Note 40" xfId="28602"/>
    <cellStyle name="Note 41" xfId="28603"/>
    <cellStyle name="Note 5" xfId="28604"/>
    <cellStyle name="Note 5 10" xfId="28605"/>
    <cellStyle name="Note 5 11" xfId="28606"/>
    <cellStyle name="Note 5 2" xfId="28607"/>
    <cellStyle name="Note 5 2 10" xfId="28608"/>
    <cellStyle name="Note 5 2 2" xfId="28609"/>
    <cellStyle name="Note 5 2 2 2" xfId="28610"/>
    <cellStyle name="Note 5 2 2_Sheet3" xfId="28611"/>
    <cellStyle name="Note 5 2 3" xfId="28612"/>
    <cellStyle name="Note 5 2 3 2" xfId="28613"/>
    <cellStyle name="Note 5 2 3_Sheet3" xfId="28614"/>
    <cellStyle name="Note 5 2 4" xfId="28615"/>
    <cellStyle name="Note 5 2 5" xfId="28616"/>
    <cellStyle name="Note 5 2 6" xfId="28617"/>
    <cellStyle name="Note 5 2 7" xfId="28618"/>
    <cellStyle name="Note 5 2 8" xfId="28619"/>
    <cellStyle name="Note 5 2 9" xfId="28620"/>
    <cellStyle name="Note 5 2_Sheet3" xfId="28621"/>
    <cellStyle name="Note 5 3" xfId="28622"/>
    <cellStyle name="Note 5 3 2" xfId="28623"/>
    <cellStyle name="Note 5 3 2 2" xfId="28624"/>
    <cellStyle name="Note 5 3 2_Sheet3" xfId="28625"/>
    <cellStyle name="Note 5 3 3" xfId="28626"/>
    <cellStyle name="Note 5 3_Sheet3" xfId="28627"/>
    <cellStyle name="Note 5 4" xfId="28628"/>
    <cellStyle name="Note 5 4 2" xfId="28629"/>
    <cellStyle name="Note 5 4_Sheet3" xfId="28630"/>
    <cellStyle name="Note 5 5" xfId="28631"/>
    <cellStyle name="Note 5 5 2" xfId="28632"/>
    <cellStyle name="Note 5 5_Sheet3" xfId="28633"/>
    <cellStyle name="Note 5 6" xfId="28634"/>
    <cellStyle name="Note 5 6 2" xfId="28635"/>
    <cellStyle name="Note 5 6_Sheet3" xfId="28636"/>
    <cellStyle name="Note 5 7" xfId="28637"/>
    <cellStyle name="Note 5 8" xfId="28638"/>
    <cellStyle name="Note 5 9" xfId="28639"/>
    <cellStyle name="Note 5_Sheet3" xfId="28640"/>
    <cellStyle name="Note 6" xfId="28641"/>
    <cellStyle name="Note 6 10" xfId="28642"/>
    <cellStyle name="Note 6 11" xfId="28643"/>
    <cellStyle name="Note 6 2" xfId="28644"/>
    <cellStyle name="Note 6 2 10" xfId="28645"/>
    <cellStyle name="Note 6 2 2" xfId="28646"/>
    <cellStyle name="Note 6 2 2 2" xfId="28647"/>
    <cellStyle name="Note 6 2 2_Sheet3" xfId="28648"/>
    <cellStyle name="Note 6 2 3" xfId="28649"/>
    <cellStyle name="Note 6 2 4" xfId="28650"/>
    <cellStyle name="Note 6 2 5" xfId="28651"/>
    <cellStyle name="Note 6 2 6" xfId="28652"/>
    <cellStyle name="Note 6 2 7" xfId="28653"/>
    <cellStyle name="Note 6 2 8" xfId="28654"/>
    <cellStyle name="Note 6 2 9" xfId="28655"/>
    <cellStyle name="Note 6 2_Sheet3" xfId="28656"/>
    <cellStyle name="Note 6 3" xfId="28657"/>
    <cellStyle name="Note 6 3 2" xfId="28658"/>
    <cellStyle name="Note 6 3 2 2" xfId="28659"/>
    <cellStyle name="Note 6 3 2_Sheet3" xfId="28660"/>
    <cellStyle name="Note 6 3 3" xfId="28661"/>
    <cellStyle name="Note 6 3_Sheet3" xfId="28662"/>
    <cellStyle name="Note 6 4" xfId="28663"/>
    <cellStyle name="Note 6 4 2" xfId="28664"/>
    <cellStyle name="Note 6 4_Sheet3" xfId="28665"/>
    <cellStyle name="Note 6 5" xfId="28666"/>
    <cellStyle name="Note 6 6" xfId="28667"/>
    <cellStyle name="Note 6 7" xfId="28668"/>
    <cellStyle name="Note 6 8" xfId="28669"/>
    <cellStyle name="Note 6 9" xfId="28670"/>
    <cellStyle name="Note 6_Sheet3" xfId="28671"/>
    <cellStyle name="Note 7" xfId="28672"/>
    <cellStyle name="Note 7 10" xfId="28673"/>
    <cellStyle name="Note 7 11" xfId="28674"/>
    <cellStyle name="Note 7 2" xfId="28675"/>
    <cellStyle name="Note 7 2 10" xfId="28676"/>
    <cellStyle name="Note 7 2 2" xfId="28677"/>
    <cellStyle name="Note 7 2 2 2" xfId="28678"/>
    <cellStyle name="Note 7 2 2_Sheet3" xfId="28679"/>
    <cellStyle name="Note 7 2 3" xfId="28680"/>
    <cellStyle name="Note 7 2 4" xfId="28681"/>
    <cellStyle name="Note 7 2 5" xfId="28682"/>
    <cellStyle name="Note 7 2 6" xfId="28683"/>
    <cellStyle name="Note 7 2 7" xfId="28684"/>
    <cellStyle name="Note 7 2 8" xfId="28685"/>
    <cellStyle name="Note 7 2 9" xfId="28686"/>
    <cellStyle name="Note 7 2_Sheet3" xfId="28687"/>
    <cellStyle name="Note 7 3" xfId="28688"/>
    <cellStyle name="Note 7 3 2" xfId="28689"/>
    <cellStyle name="Note 7 3 2 2" xfId="28690"/>
    <cellStyle name="Note 7 3 2_Sheet3" xfId="28691"/>
    <cellStyle name="Note 7 3 3" xfId="28692"/>
    <cellStyle name="Note 7 3_Sheet3" xfId="28693"/>
    <cellStyle name="Note 7 4" xfId="28694"/>
    <cellStyle name="Note 7 4 2" xfId="28695"/>
    <cellStyle name="Note 7 4_Sheet3" xfId="28696"/>
    <cellStyle name="Note 7 5" xfId="28697"/>
    <cellStyle name="Note 7 6" xfId="28698"/>
    <cellStyle name="Note 7 7" xfId="28699"/>
    <cellStyle name="Note 7 8" xfId="28700"/>
    <cellStyle name="Note 7 9" xfId="28701"/>
    <cellStyle name="Note 7_Sheet3" xfId="28702"/>
    <cellStyle name="Note 8" xfId="28703"/>
    <cellStyle name="Note 8 10" xfId="28704"/>
    <cellStyle name="Note 8 11" xfId="28705"/>
    <cellStyle name="Note 8 2" xfId="28706"/>
    <cellStyle name="Note 8 2 10" xfId="28707"/>
    <cellStyle name="Note 8 2 2" xfId="28708"/>
    <cellStyle name="Note 8 2 2 2" xfId="28709"/>
    <cellStyle name="Note 8 2 2_Sheet3" xfId="28710"/>
    <cellStyle name="Note 8 2 3" xfId="28711"/>
    <cellStyle name="Note 8 2 4" xfId="28712"/>
    <cellStyle name="Note 8 2 5" xfId="28713"/>
    <cellStyle name="Note 8 2 6" xfId="28714"/>
    <cellStyle name="Note 8 2 7" xfId="28715"/>
    <cellStyle name="Note 8 2 8" xfId="28716"/>
    <cellStyle name="Note 8 2 9" xfId="28717"/>
    <cellStyle name="Note 8 2_Sheet3" xfId="28718"/>
    <cellStyle name="Note 8 3" xfId="28719"/>
    <cellStyle name="Note 8 3 2" xfId="28720"/>
    <cellStyle name="Note 8 3 2 2" xfId="28721"/>
    <cellStyle name="Note 8 3 2_Sheet3" xfId="28722"/>
    <cellStyle name="Note 8 3 3" xfId="28723"/>
    <cellStyle name="Note 8 3_Sheet3" xfId="28724"/>
    <cellStyle name="Note 8 4" xfId="28725"/>
    <cellStyle name="Note 8 4 2" xfId="28726"/>
    <cellStyle name="Note 8 4_Sheet3" xfId="28727"/>
    <cellStyle name="Note 8 5" xfId="28728"/>
    <cellStyle name="Note 8 6" xfId="28729"/>
    <cellStyle name="Note 8 7" xfId="28730"/>
    <cellStyle name="Note 8 8" xfId="28731"/>
    <cellStyle name="Note 8 9" xfId="28732"/>
    <cellStyle name="Note 8_Sheet3" xfId="28733"/>
    <cellStyle name="Note 9" xfId="28734"/>
    <cellStyle name="Note 9 10" xfId="28735"/>
    <cellStyle name="Note 9 11" xfId="28736"/>
    <cellStyle name="Note 9 2" xfId="28737"/>
    <cellStyle name="Note 9 2 10" xfId="28738"/>
    <cellStyle name="Note 9 2 2" xfId="28739"/>
    <cellStyle name="Note 9 2 2 2" xfId="28740"/>
    <cellStyle name="Note 9 2 2_Sheet3" xfId="28741"/>
    <cellStyle name="Note 9 2 3" xfId="28742"/>
    <cellStyle name="Note 9 2 4" xfId="28743"/>
    <cellStyle name="Note 9 2 5" xfId="28744"/>
    <cellStyle name="Note 9 2 6" xfId="28745"/>
    <cellStyle name="Note 9 2 7" xfId="28746"/>
    <cellStyle name="Note 9 2 8" xfId="28747"/>
    <cellStyle name="Note 9 2 9" xfId="28748"/>
    <cellStyle name="Note 9 2_Sheet3" xfId="28749"/>
    <cellStyle name="Note 9 3" xfId="28750"/>
    <cellStyle name="Note 9 3 2" xfId="28751"/>
    <cellStyle name="Note 9 3 2 2" xfId="28752"/>
    <cellStyle name="Note 9 3 2_Sheet3" xfId="28753"/>
    <cellStyle name="Note 9 3 3" xfId="28754"/>
    <cellStyle name="Note 9 3_Sheet3" xfId="28755"/>
    <cellStyle name="Note 9 4" xfId="28756"/>
    <cellStyle name="Note 9 4 2" xfId="28757"/>
    <cellStyle name="Note 9 4_Sheet3" xfId="28758"/>
    <cellStyle name="Note 9 5" xfId="28759"/>
    <cellStyle name="Note 9 6" xfId="28760"/>
    <cellStyle name="Note 9 7" xfId="28761"/>
    <cellStyle name="Note 9 8" xfId="28762"/>
    <cellStyle name="Note 9 9" xfId="28763"/>
    <cellStyle name="Note 9_Sheet3" xfId="28764"/>
    <cellStyle name="Output 10" xfId="28765"/>
    <cellStyle name="Output 10 2" xfId="28766"/>
    <cellStyle name="Output 10 3" xfId="28767"/>
    <cellStyle name="Output 10 4" xfId="28768"/>
    <cellStyle name="Output 10 5" xfId="28769"/>
    <cellStyle name="Output 11" xfId="28770"/>
    <cellStyle name="Output 12" xfId="28771"/>
    <cellStyle name="Output 13" xfId="28772"/>
    <cellStyle name="Output 2" xfId="28773"/>
    <cellStyle name="Output 2 10" xfId="28774"/>
    <cellStyle name="Output 2 2" xfId="28775"/>
    <cellStyle name="Output 2 2 2" xfId="28776"/>
    <cellStyle name="Output 2 2 2 2" xfId="28777"/>
    <cellStyle name="Output 2 2 2 3" xfId="28778"/>
    <cellStyle name="Output 2 2 2 4" xfId="28779"/>
    <cellStyle name="Output 2 2 2 5" xfId="28780"/>
    <cellStyle name="Output 2 2 2_Sheet3" xfId="28781"/>
    <cellStyle name="Output 2 2 3" xfId="28782"/>
    <cellStyle name="Output 2 2 3 2" xfId="28783"/>
    <cellStyle name="Output 2 2 3 2 2" xfId="28784"/>
    <cellStyle name="Output 2 2 3 2_Sheet3" xfId="28785"/>
    <cellStyle name="Output 2 2 3 3" xfId="28786"/>
    <cellStyle name="Output 2 2 3_Sheet3" xfId="28787"/>
    <cellStyle name="Output 2 2 4" xfId="28788"/>
    <cellStyle name="Output 2 2 4 2" xfId="28789"/>
    <cellStyle name="Output 2 2 4_Sheet3" xfId="28790"/>
    <cellStyle name="Output 2 2 5" xfId="28791"/>
    <cellStyle name="Output 2 2 6" xfId="28792"/>
    <cellStyle name="Output 2 2 7" xfId="28793"/>
    <cellStyle name="Output 2 2 8" xfId="28794"/>
    <cellStyle name="Output 2 2_Sheet3" xfId="28795"/>
    <cellStyle name="Output 2 3" xfId="28796"/>
    <cellStyle name="Output 2 3 2" xfId="28797"/>
    <cellStyle name="Output 2 3 2 2" xfId="28798"/>
    <cellStyle name="Output 2 3 2_Sheet3" xfId="28799"/>
    <cellStyle name="Output 2 3 3" xfId="28800"/>
    <cellStyle name="Output 2 3_Sheet3" xfId="28801"/>
    <cellStyle name="Output 2 4" xfId="28802"/>
    <cellStyle name="Output 2 4 10" xfId="28803"/>
    <cellStyle name="Output 2 4 2" xfId="28804"/>
    <cellStyle name="Output 2 4 2 2" xfId="28805"/>
    <cellStyle name="Output 2 4 2_Sheet3" xfId="28806"/>
    <cellStyle name="Output 2 4 3" xfId="28807"/>
    <cellStyle name="Output 2 4 4" xfId="28808"/>
    <cellStyle name="Output 2 4 5" xfId="28809"/>
    <cellStyle name="Output 2 4 6" xfId="28810"/>
    <cellStyle name="Output 2 4 7" xfId="28811"/>
    <cellStyle name="Output 2 4 8" xfId="28812"/>
    <cellStyle name="Output 2 4 9" xfId="28813"/>
    <cellStyle name="Output 2 4_Sheet3" xfId="28814"/>
    <cellStyle name="Output 2 5" xfId="28815"/>
    <cellStyle name="Output 2 5 2" xfId="28816"/>
    <cellStyle name="Output 2 5_Sheet3" xfId="28817"/>
    <cellStyle name="Output 2 6" xfId="28818"/>
    <cellStyle name="Output 2 7" xfId="28819"/>
    <cellStyle name="Output 2 8" xfId="28820"/>
    <cellStyle name="Output 2 9" xfId="28821"/>
    <cellStyle name="Output 2_Sheet3" xfId="28822"/>
    <cellStyle name="Output 3" xfId="28823"/>
    <cellStyle name="Output 3 10" xfId="28824"/>
    <cellStyle name="Output 3 2" xfId="28825"/>
    <cellStyle name="Output 3 2 2" xfId="28826"/>
    <cellStyle name="Output 3 2 3" xfId="28827"/>
    <cellStyle name="Output 3 2 4" xfId="28828"/>
    <cellStyle name="Output 3 2 5" xfId="28829"/>
    <cellStyle name="Output 3 2_Sheet3" xfId="28830"/>
    <cellStyle name="Output 3 3" xfId="28831"/>
    <cellStyle name="Output 3 3 2" xfId="28832"/>
    <cellStyle name="Output 3 3 2 2" xfId="28833"/>
    <cellStyle name="Output 3 3 2_Sheet3" xfId="28834"/>
    <cellStyle name="Output 3 3 3" xfId="28835"/>
    <cellStyle name="Output 3 3_Sheet3" xfId="28836"/>
    <cellStyle name="Output 3 4" xfId="28837"/>
    <cellStyle name="Output 3 4 2" xfId="28838"/>
    <cellStyle name="Output 3 4_Sheet3" xfId="28839"/>
    <cellStyle name="Output 3 5" xfId="28840"/>
    <cellStyle name="Output 3 6" xfId="28841"/>
    <cellStyle name="Output 3 7" xfId="28842"/>
    <cellStyle name="Output 3 8" xfId="28843"/>
    <cellStyle name="Output 3 9" xfId="28844"/>
    <cellStyle name="Output 3_Sheet3" xfId="28845"/>
    <cellStyle name="Output 4" xfId="28846"/>
    <cellStyle name="Output 4 10" xfId="28847"/>
    <cellStyle name="Output 4 11" xfId="28848"/>
    <cellStyle name="Output 4 2" xfId="28849"/>
    <cellStyle name="Output 4 2 2" xfId="28850"/>
    <cellStyle name="Output 4 2_Sheet3" xfId="28851"/>
    <cellStyle name="Output 4 3" xfId="28852"/>
    <cellStyle name="Output 4 3 2" xfId="28853"/>
    <cellStyle name="Output 4 3_Sheet3" xfId="28854"/>
    <cellStyle name="Output 4 4" xfId="28855"/>
    <cellStyle name="Output 4 5" xfId="28856"/>
    <cellStyle name="Output 4 6" xfId="28857"/>
    <cellStyle name="Output 4 7" xfId="28858"/>
    <cellStyle name="Output 4 8" xfId="28859"/>
    <cellStyle name="Output 4 9" xfId="28860"/>
    <cellStyle name="Output 4_Sheet3" xfId="28861"/>
    <cellStyle name="Output 5" xfId="28862"/>
    <cellStyle name="Output 5 2" xfId="28863"/>
    <cellStyle name="Output 5 2 2" xfId="28864"/>
    <cellStyle name="Output 5 2_Sheet3" xfId="28865"/>
    <cellStyle name="Output 5 3" xfId="28866"/>
    <cellStyle name="Output 5 3 2" xfId="28867"/>
    <cellStyle name="Output 5 3_Sheet3" xfId="28868"/>
    <cellStyle name="Output 5 4" xfId="28869"/>
    <cellStyle name="Output 5 5" xfId="28870"/>
    <cellStyle name="Output 5 6" xfId="28871"/>
    <cellStyle name="Output 5 7" xfId="28872"/>
    <cellStyle name="Output 5 8" xfId="28873"/>
    <cellStyle name="Output 5 9" xfId="28874"/>
    <cellStyle name="Output 5_Sheet3" xfId="28875"/>
    <cellStyle name="Output 6" xfId="28876"/>
    <cellStyle name="Output 6 2" xfId="28877"/>
    <cellStyle name="Output 6 2 2" xfId="28878"/>
    <cellStyle name="Output 6 2_Sheet3" xfId="28879"/>
    <cellStyle name="Output 6 3" xfId="28880"/>
    <cellStyle name="Output 6 4" xfId="28881"/>
    <cellStyle name="Output 6 5" xfId="28882"/>
    <cellStyle name="Output 6 6" xfId="28883"/>
    <cellStyle name="Output 6 7" xfId="28884"/>
    <cellStyle name="Output 6 8" xfId="28885"/>
    <cellStyle name="Output 6_Sheet3" xfId="28886"/>
    <cellStyle name="Output 7" xfId="28887"/>
    <cellStyle name="Output 7 2" xfId="28888"/>
    <cellStyle name="Output 7 3" xfId="28889"/>
    <cellStyle name="Output 7_Sheet3" xfId="28890"/>
    <cellStyle name="Output 8" xfId="28891"/>
    <cellStyle name="Output 8 2" xfId="28892"/>
    <cellStyle name="Output 9" xfId="28893"/>
    <cellStyle name="Output 9 2" xfId="28894"/>
    <cellStyle name="Percen - Style1" xfId="28895"/>
    <cellStyle name="Percen - Style1 2" xfId="28896"/>
    <cellStyle name="Percen - Style1 2 2" xfId="28897"/>
    <cellStyle name="Percen - Style1 2 2 2" xfId="28898"/>
    <cellStyle name="Percen - Style1 2 2_Sheet3" xfId="28899"/>
    <cellStyle name="Percen - Style1 2 3" xfId="28900"/>
    <cellStyle name="Percen - Style1 2_Sheet3" xfId="28901"/>
    <cellStyle name="Percen - Style1 3" xfId="28902"/>
    <cellStyle name="Percen - Style1 3 2" xfId="28903"/>
    <cellStyle name="Percen - Style1 3_Sheet3" xfId="28904"/>
    <cellStyle name="Percen - Style1 4" xfId="28905"/>
    <cellStyle name="Percen - Style1_Sheet3" xfId="28906"/>
    <cellStyle name="Percen - Style2" xfId="28907"/>
    <cellStyle name="Percen - Style2 2" xfId="28908"/>
    <cellStyle name="Percen - Style2 2 2" xfId="28909"/>
    <cellStyle name="Percen - Style2 2 2 2" xfId="28910"/>
    <cellStyle name="Percen - Style2 2 2_Sheet3" xfId="28911"/>
    <cellStyle name="Percen - Style2 2 3" xfId="28912"/>
    <cellStyle name="Percen - Style2 2_Sheet3" xfId="28913"/>
    <cellStyle name="Percen - Style2 3" xfId="28914"/>
    <cellStyle name="Percen - Style2 3 2" xfId="28915"/>
    <cellStyle name="Percen - Style2 3_Sheet3" xfId="28916"/>
    <cellStyle name="Percen - Style2 4" xfId="28917"/>
    <cellStyle name="Percen - Style2_Sheet3" xfId="28918"/>
    <cellStyle name="Percen - Style3" xfId="28919"/>
    <cellStyle name="Percen - Style3 2" xfId="28920"/>
    <cellStyle name="Percen - Style3 2 2" xfId="28921"/>
    <cellStyle name="Percen - Style3 2 2 2" xfId="28922"/>
    <cellStyle name="Percen - Style3 2 2_Sheet3" xfId="28923"/>
    <cellStyle name="Percen - Style3 2 3" xfId="28924"/>
    <cellStyle name="Percen - Style3 2_Sheet3" xfId="28925"/>
    <cellStyle name="Percen - Style3 3" xfId="28926"/>
    <cellStyle name="Percen - Style3 3 2" xfId="28927"/>
    <cellStyle name="Percen - Style3 3_Sheet3" xfId="28928"/>
    <cellStyle name="Percen - Style3 4" xfId="28929"/>
    <cellStyle name="Percen - Style3_Sheet3" xfId="28930"/>
    <cellStyle name="Percen - Style5" xfId="28931"/>
    <cellStyle name="Percent" xfId="32357" builtinId="5"/>
    <cellStyle name="Percent (0)" xfId="28932"/>
    <cellStyle name="Percent [2]" xfId="28933"/>
    <cellStyle name="Percent [2] 2" xfId="28934"/>
    <cellStyle name="Percent [2] 2 2" xfId="28935"/>
    <cellStyle name="Percent [2] 2 2 2" xfId="28936"/>
    <cellStyle name="Percent [2] 2 2 2 2" xfId="28937"/>
    <cellStyle name="Percent [2] 2 2 2_Sheet3" xfId="28938"/>
    <cellStyle name="Percent [2] 2 2 3" xfId="28939"/>
    <cellStyle name="Percent [2] 2 2_Sheet3" xfId="28940"/>
    <cellStyle name="Percent [2] 2 3" xfId="28941"/>
    <cellStyle name="Percent [2] 2 3 2" xfId="28942"/>
    <cellStyle name="Percent [2] 2 3 2 2" xfId="28943"/>
    <cellStyle name="Percent [2] 2 3 2_Sheet3" xfId="28944"/>
    <cellStyle name="Percent [2] 2 3 3" xfId="28945"/>
    <cellStyle name="Percent [2] 2 3_Sheet3" xfId="28946"/>
    <cellStyle name="Percent [2] 2 4" xfId="28947"/>
    <cellStyle name="Percent [2] 2_Sheet3" xfId="28948"/>
    <cellStyle name="Percent [2] 3" xfId="28949"/>
    <cellStyle name="Percent [2] 3 2" xfId="28950"/>
    <cellStyle name="Percent [2] 3 2 2" xfId="28951"/>
    <cellStyle name="Percent [2] 3 2_Sheet3" xfId="28952"/>
    <cellStyle name="Percent [2] 3 3" xfId="28953"/>
    <cellStyle name="Percent [2] 3_Sheet3" xfId="28954"/>
    <cellStyle name="Percent [2] 4" xfId="28955"/>
    <cellStyle name="Percent [2] 4 2" xfId="28956"/>
    <cellStyle name="Percent [2] 4 2 2" xfId="28957"/>
    <cellStyle name="Percent [2] 4 2 2 2" xfId="28958"/>
    <cellStyle name="Percent [2] 4 2 2_Sheet3" xfId="28959"/>
    <cellStyle name="Percent [2] 4 2 3" xfId="28960"/>
    <cellStyle name="Percent [2] 4 2_Sheet3" xfId="28961"/>
    <cellStyle name="Percent [2] 4 3" xfId="28962"/>
    <cellStyle name="Percent [2] 4 3 2" xfId="28963"/>
    <cellStyle name="Percent [2] 4 3_Sheet3" xfId="28964"/>
    <cellStyle name="Percent [2] 4 4" xfId="28965"/>
    <cellStyle name="Percent [2] 4_Sheet3" xfId="28966"/>
    <cellStyle name="Percent [2] 5" xfId="28967"/>
    <cellStyle name="Percent [2] 5 2" xfId="28968"/>
    <cellStyle name="Percent [2] 5 2 2" xfId="28969"/>
    <cellStyle name="Percent [2] 5 2_Sheet3" xfId="28970"/>
    <cellStyle name="Percent [2] 5 3" xfId="28971"/>
    <cellStyle name="Percent [2] 5_Sheet3" xfId="28972"/>
    <cellStyle name="Percent [2] 6" xfId="28973"/>
    <cellStyle name="Percent [2] 6 2" xfId="28974"/>
    <cellStyle name="Percent [2] 6 2 2" xfId="28975"/>
    <cellStyle name="Percent [2] 6 2_Sheet3" xfId="28976"/>
    <cellStyle name="Percent [2] 6 3" xfId="28977"/>
    <cellStyle name="Percent [2] 6_Sheet3" xfId="28978"/>
    <cellStyle name="Percent [2] 7" xfId="28979"/>
    <cellStyle name="Percent [2] 7 2" xfId="28980"/>
    <cellStyle name="Percent [2] 7 2 2" xfId="28981"/>
    <cellStyle name="Percent [2] 7 2_Sheet3" xfId="28982"/>
    <cellStyle name="Percent [2] 7 3" xfId="28983"/>
    <cellStyle name="Percent [2] 7_Sheet3" xfId="28984"/>
    <cellStyle name="Percent [2] 8" xfId="28985"/>
    <cellStyle name="Percent [2] 8 2" xfId="28986"/>
    <cellStyle name="Percent [2] 8_Sheet3" xfId="28987"/>
    <cellStyle name="Percent [2] 9" xfId="28988"/>
    <cellStyle name="Percent [2]_Sheet3" xfId="28989"/>
    <cellStyle name="Percent 10" xfId="28990"/>
    <cellStyle name="Percent 10 2" xfId="28991"/>
    <cellStyle name="Percent 10 2 2" xfId="28992"/>
    <cellStyle name="Percent 10 2 2 2" xfId="28993"/>
    <cellStyle name="Percent 10 2 2_Sheet3" xfId="28994"/>
    <cellStyle name="Percent 10 2 3" xfId="28995"/>
    <cellStyle name="Percent 10 2_Sheet3" xfId="28996"/>
    <cellStyle name="Percent 10 3" xfId="28997"/>
    <cellStyle name="Percent 10 3 2" xfId="28998"/>
    <cellStyle name="Percent 10 3 2 2" xfId="28999"/>
    <cellStyle name="Percent 10 3 2_Sheet3" xfId="29000"/>
    <cellStyle name="Percent 10 3 3" xfId="29001"/>
    <cellStyle name="Percent 10 3 3 2" xfId="29002"/>
    <cellStyle name="Percent 10 3 3_Sheet3" xfId="29003"/>
    <cellStyle name="Percent 10 3 4" xfId="29004"/>
    <cellStyle name="Percent 10 3_Sheet3" xfId="29005"/>
    <cellStyle name="Percent 10 4" xfId="29006"/>
    <cellStyle name="Percent 10 4 2" xfId="29007"/>
    <cellStyle name="Percent 10 4_Sheet3" xfId="29008"/>
    <cellStyle name="Percent 10 5" xfId="29009"/>
    <cellStyle name="Percent 10_Sheet3" xfId="29010"/>
    <cellStyle name="Percent 11" xfId="29011"/>
    <cellStyle name="Percent 11 2" xfId="29012"/>
    <cellStyle name="Percent 11 2 2" xfId="29013"/>
    <cellStyle name="Percent 11 2 2 2" xfId="29014"/>
    <cellStyle name="Percent 11 2 2_Sheet3" xfId="29015"/>
    <cellStyle name="Percent 11 2 3" xfId="29016"/>
    <cellStyle name="Percent 11 2_Sheet3" xfId="29017"/>
    <cellStyle name="Percent 11 3" xfId="29018"/>
    <cellStyle name="Percent 11 3 2" xfId="29019"/>
    <cellStyle name="Percent 11 3 2 2" xfId="29020"/>
    <cellStyle name="Percent 11 3 2_Sheet3" xfId="29021"/>
    <cellStyle name="Percent 11 3 3" xfId="29022"/>
    <cellStyle name="Percent 11 3_Sheet3" xfId="29023"/>
    <cellStyle name="Percent 11 4" xfId="29024"/>
    <cellStyle name="Percent 11_Sheet3" xfId="29025"/>
    <cellStyle name="Percent 12" xfId="29026"/>
    <cellStyle name="Percent 12 2" xfId="29027"/>
    <cellStyle name="Percent 12 2 2" xfId="29028"/>
    <cellStyle name="Percent 12 2 2 2" xfId="29029"/>
    <cellStyle name="Percent 12 2 2_Sheet3" xfId="29030"/>
    <cellStyle name="Percent 12 2 3" xfId="29031"/>
    <cellStyle name="Percent 12 2_Sheet3" xfId="29032"/>
    <cellStyle name="Percent 12 3" xfId="29033"/>
    <cellStyle name="Percent 12 3 2" xfId="29034"/>
    <cellStyle name="Percent 12 3_Sheet3" xfId="29035"/>
    <cellStyle name="Percent 12 4" xfId="29036"/>
    <cellStyle name="Percent 12_Sheet3" xfId="29037"/>
    <cellStyle name="Percent 13" xfId="29038"/>
    <cellStyle name="Percent 13 2" xfId="29039"/>
    <cellStyle name="Percent 13 2 2" xfId="29040"/>
    <cellStyle name="Percent 13 2 2 2" xfId="29041"/>
    <cellStyle name="Percent 13 2 2_Sheet3" xfId="29042"/>
    <cellStyle name="Percent 13 2 3" xfId="29043"/>
    <cellStyle name="Percent 13 2_Sheet3" xfId="29044"/>
    <cellStyle name="Percent 13 3" xfId="29045"/>
    <cellStyle name="Percent 13 3 2" xfId="29046"/>
    <cellStyle name="Percent 13 3_Sheet3" xfId="29047"/>
    <cellStyle name="Percent 13 4" xfId="29048"/>
    <cellStyle name="Percent 13_Sheet3" xfId="29049"/>
    <cellStyle name="Percent 14" xfId="29050"/>
    <cellStyle name="Percent 14 2" xfId="29051"/>
    <cellStyle name="Percent 14 2 2" xfId="29052"/>
    <cellStyle name="Percent 14 2 2 2" xfId="29053"/>
    <cellStyle name="Percent 14 2 2_Sheet3" xfId="29054"/>
    <cellStyle name="Percent 14 2 3" xfId="29055"/>
    <cellStyle name="Percent 14 2_Sheet3" xfId="29056"/>
    <cellStyle name="Percent 14 3" xfId="29057"/>
    <cellStyle name="Percent 14 3 2" xfId="29058"/>
    <cellStyle name="Percent 14 3_Sheet3" xfId="29059"/>
    <cellStyle name="Percent 14 4" xfId="29060"/>
    <cellStyle name="Percent 14_Sheet3" xfId="29061"/>
    <cellStyle name="Percent 15" xfId="29062"/>
    <cellStyle name="Percent 15 2" xfId="29063"/>
    <cellStyle name="Percent 15 2 2" xfId="29064"/>
    <cellStyle name="Percent 15 2 2 2" xfId="29065"/>
    <cellStyle name="Percent 15 2 2_Sheet3" xfId="29066"/>
    <cellStyle name="Percent 15 2 3" xfId="29067"/>
    <cellStyle name="Percent 15 2_Sheet3" xfId="29068"/>
    <cellStyle name="Percent 15 3" xfId="29069"/>
    <cellStyle name="Percent 15 3 2" xfId="29070"/>
    <cellStyle name="Percent 15 3_Sheet3" xfId="29071"/>
    <cellStyle name="Percent 15 4" xfId="29072"/>
    <cellStyle name="Percent 15_Sheet3" xfId="29073"/>
    <cellStyle name="Percent 16" xfId="29074"/>
    <cellStyle name="Percent 16 2" xfId="29075"/>
    <cellStyle name="Percent 16 2 2" xfId="29076"/>
    <cellStyle name="Percent 16 2 2 2" xfId="29077"/>
    <cellStyle name="Percent 16 2 2_Sheet3" xfId="29078"/>
    <cellStyle name="Percent 16 2 3" xfId="29079"/>
    <cellStyle name="Percent 16 2_Sheet3" xfId="29080"/>
    <cellStyle name="Percent 16 3" xfId="29081"/>
    <cellStyle name="Percent 16 3 2" xfId="29082"/>
    <cellStyle name="Percent 16 3_Sheet3" xfId="29083"/>
    <cellStyle name="Percent 16 4" xfId="29084"/>
    <cellStyle name="Percent 16_Sheet3" xfId="29085"/>
    <cellStyle name="Percent 17" xfId="29086"/>
    <cellStyle name="Percent 17 2" xfId="29087"/>
    <cellStyle name="Percent 17 2 2" xfId="29088"/>
    <cellStyle name="Percent 17 2 2 2" xfId="29089"/>
    <cellStyle name="Percent 17 2 2_Sheet3" xfId="29090"/>
    <cellStyle name="Percent 17 2 3" xfId="29091"/>
    <cellStyle name="Percent 17 2_Sheet3" xfId="29092"/>
    <cellStyle name="Percent 17 3" xfId="29093"/>
    <cellStyle name="Percent 17 3 2" xfId="29094"/>
    <cellStyle name="Percent 17 3_Sheet3" xfId="29095"/>
    <cellStyle name="Percent 17 4" xfId="29096"/>
    <cellStyle name="Percent 17_Sheet3" xfId="29097"/>
    <cellStyle name="Percent 18" xfId="29098"/>
    <cellStyle name="Percent 18 2" xfId="29099"/>
    <cellStyle name="Percent 18 2 2" xfId="29100"/>
    <cellStyle name="Percent 18 2 2 2" xfId="29101"/>
    <cellStyle name="Percent 18 2 2_Sheet3" xfId="29102"/>
    <cellStyle name="Percent 18 2 3" xfId="29103"/>
    <cellStyle name="Percent 18 2_Sheet3" xfId="29104"/>
    <cellStyle name="Percent 18 3" xfId="29105"/>
    <cellStyle name="Percent 18 3 2" xfId="29106"/>
    <cellStyle name="Percent 18 3_Sheet3" xfId="29107"/>
    <cellStyle name="Percent 18 4" xfId="29108"/>
    <cellStyle name="Percent 18_Sheet3" xfId="29109"/>
    <cellStyle name="Percent 19" xfId="29110"/>
    <cellStyle name="Percent 19 2" xfId="29111"/>
    <cellStyle name="Percent 19 2 2" xfId="29112"/>
    <cellStyle name="Percent 19 2 2 2" xfId="29113"/>
    <cellStyle name="Percent 19 2 2_Sheet3" xfId="29114"/>
    <cellStyle name="Percent 19 2 3" xfId="29115"/>
    <cellStyle name="Percent 19 2_Sheet3" xfId="29116"/>
    <cellStyle name="Percent 19 3" xfId="29117"/>
    <cellStyle name="Percent 19 3 2" xfId="29118"/>
    <cellStyle name="Percent 19 3_Sheet3" xfId="29119"/>
    <cellStyle name="Percent 19 4" xfId="29120"/>
    <cellStyle name="Percent 19_Sheet3" xfId="29121"/>
    <cellStyle name="Percent 2" xfId="29122"/>
    <cellStyle name="Percent 2 10" xfId="29123"/>
    <cellStyle name="Percent 2 11" xfId="29124"/>
    <cellStyle name="Percent 2 12" xfId="29125"/>
    <cellStyle name="Percent 2 13" xfId="29126"/>
    <cellStyle name="Percent 2 14" xfId="29127"/>
    <cellStyle name="Percent 2 15" xfId="29128"/>
    <cellStyle name="Percent 2 16" xfId="29129"/>
    <cellStyle name="Percent 2 17" xfId="29130"/>
    <cellStyle name="Percent 2 18" xfId="29131"/>
    <cellStyle name="Percent 2 19" xfId="29132"/>
    <cellStyle name="Percent 2 2" xfId="29133"/>
    <cellStyle name="Percent 2 2 2" xfId="29134"/>
    <cellStyle name="Percent 2 2 2 2" xfId="29135"/>
    <cellStyle name="Percent 2 2 2 2 2" xfId="29136"/>
    <cellStyle name="Percent 2 2 2 2 2 2" xfId="29137"/>
    <cellStyle name="Percent 2 2 2 2 2_Sheet3" xfId="29138"/>
    <cellStyle name="Percent 2 2 2 2 3" xfId="29139"/>
    <cellStyle name="Percent 2 2 2 2_Sheet3" xfId="29140"/>
    <cellStyle name="Percent 2 2 2 3" xfId="29141"/>
    <cellStyle name="Percent 2 2 2 3 2" xfId="29142"/>
    <cellStyle name="Percent 2 2 2 3_Sheet3" xfId="29143"/>
    <cellStyle name="Percent 2 2 2 4" xfId="29144"/>
    <cellStyle name="Percent 2 2 2_Sheet3" xfId="29145"/>
    <cellStyle name="Percent 2 2 3" xfId="29146"/>
    <cellStyle name="Percent 2 2 3 2" xfId="29147"/>
    <cellStyle name="Percent 2 2 3 2 2" xfId="29148"/>
    <cellStyle name="Percent 2 2 3 2 2 2" xfId="29149"/>
    <cellStyle name="Percent 2 2 3 2 2_Sheet3" xfId="29150"/>
    <cellStyle name="Percent 2 2 3 2 3" xfId="29151"/>
    <cellStyle name="Percent 2 2 3 2_Sheet3" xfId="29152"/>
    <cellStyle name="Percent 2 2 3 3" xfId="29153"/>
    <cellStyle name="Percent 2 2 3_Sheet3" xfId="29154"/>
    <cellStyle name="Percent 2 2 4" xfId="29155"/>
    <cellStyle name="Percent 2 2 4 2" xfId="29156"/>
    <cellStyle name="Percent 2 2 4 2 2" xfId="29157"/>
    <cellStyle name="Percent 2 2 4 2_Sheet3" xfId="29158"/>
    <cellStyle name="Percent 2 2 4 3" xfId="29159"/>
    <cellStyle name="Percent 2 2 4_Sheet3" xfId="29160"/>
    <cellStyle name="Percent 2 2 5" xfId="29161"/>
    <cellStyle name="Percent 2 2 5 2" xfId="29162"/>
    <cellStyle name="Percent 2 2 5_Sheet3" xfId="29163"/>
    <cellStyle name="Percent 2 2 6" xfId="29164"/>
    <cellStyle name="Percent 2 2_Sheet3" xfId="29165"/>
    <cellStyle name="Percent 2 20" xfId="29166"/>
    <cellStyle name="Percent 2 21" xfId="29167"/>
    <cellStyle name="Percent 2 22" xfId="29168"/>
    <cellStyle name="Percent 2 23" xfId="29169"/>
    <cellStyle name="Percent 2 24" xfId="29170"/>
    <cellStyle name="Percent 2 25" xfId="29171"/>
    <cellStyle name="Percent 2 26" xfId="29172"/>
    <cellStyle name="Percent 2 27" xfId="29173"/>
    <cellStyle name="Percent 2 28" xfId="29174"/>
    <cellStyle name="Percent 2 29" xfId="29175"/>
    <cellStyle name="Percent 2 3" xfId="29176"/>
    <cellStyle name="Percent 2 3 2" xfId="29177"/>
    <cellStyle name="Percent 2 3 2 2" xfId="29178"/>
    <cellStyle name="Percent 2 3 2 2 2" xfId="29179"/>
    <cellStyle name="Percent 2 3 2 2_Sheet3" xfId="29180"/>
    <cellStyle name="Percent 2 3 2 3" xfId="29181"/>
    <cellStyle name="Percent 2 3 2_Sheet3" xfId="29182"/>
    <cellStyle name="Percent 2 3 3" xfId="29183"/>
    <cellStyle name="Percent 2 3 3 2" xfId="29184"/>
    <cellStyle name="Percent 2 3 3_Sheet3" xfId="29185"/>
    <cellStyle name="Percent 2 3 4" xfId="29186"/>
    <cellStyle name="Percent 2 3_Sheet3" xfId="29187"/>
    <cellStyle name="Percent 2 30" xfId="29188"/>
    <cellStyle name="Percent 2 31" xfId="29189"/>
    <cellStyle name="Percent 2 32" xfId="29190"/>
    <cellStyle name="Percent 2 33" xfId="29191"/>
    <cellStyle name="Percent 2 34" xfId="29192"/>
    <cellStyle name="Percent 2 35" xfId="29193"/>
    <cellStyle name="Percent 2 36" xfId="29194"/>
    <cellStyle name="Percent 2 37" xfId="29195"/>
    <cellStyle name="Percent 2 38" xfId="29196"/>
    <cellStyle name="Percent 2 39" xfId="29197"/>
    <cellStyle name="Percent 2 4" xfId="29198"/>
    <cellStyle name="Percent 2 4 2" xfId="29199"/>
    <cellStyle name="Percent 2 4 2 2" xfId="29200"/>
    <cellStyle name="Percent 2 4 2_Sheet3" xfId="29201"/>
    <cellStyle name="Percent 2 4 3" xfId="29202"/>
    <cellStyle name="Percent 2 4 3 2" xfId="29203"/>
    <cellStyle name="Percent 2 4 3_Sheet3" xfId="29204"/>
    <cellStyle name="Percent 2 4 4" xfId="29205"/>
    <cellStyle name="Percent 2 4_Sheet3" xfId="29206"/>
    <cellStyle name="Percent 2 40" xfId="29207"/>
    <cellStyle name="Percent 2 41" xfId="29208"/>
    <cellStyle name="Percent 2 42" xfId="29209"/>
    <cellStyle name="Percent 2 43" xfId="29210"/>
    <cellStyle name="Percent 2 44" xfId="29211"/>
    <cellStyle name="Percent 2 45" xfId="29212"/>
    <cellStyle name="Percent 2 46" xfId="29213"/>
    <cellStyle name="Percent 2 47" xfId="29214"/>
    <cellStyle name="Percent 2 5" xfId="29215"/>
    <cellStyle name="Percent 2 5 2" xfId="29216"/>
    <cellStyle name="Percent 2 5 3" xfId="29217"/>
    <cellStyle name="Percent 2 5_Sheet3" xfId="29218"/>
    <cellStyle name="Percent 2 6" xfId="29219"/>
    <cellStyle name="Percent 2 6 2" xfId="29220"/>
    <cellStyle name="Percent 2 7" xfId="29221"/>
    <cellStyle name="Percent 2 8" xfId="29222"/>
    <cellStyle name="Percent 2 9" xfId="29223"/>
    <cellStyle name="Percent 2_Sheet3" xfId="29224"/>
    <cellStyle name="Percent 20" xfId="29225"/>
    <cellStyle name="Percent 20 2" xfId="29226"/>
    <cellStyle name="Percent 20 2 2" xfId="29227"/>
    <cellStyle name="Percent 20 2 2 2" xfId="29228"/>
    <cellStyle name="Percent 20 2 2_Sheet3" xfId="29229"/>
    <cellStyle name="Percent 20 2 3" xfId="29230"/>
    <cellStyle name="Percent 20 2_Sheet3" xfId="29231"/>
    <cellStyle name="Percent 20 3" xfId="29232"/>
    <cellStyle name="Percent 20 3 2" xfId="29233"/>
    <cellStyle name="Percent 20 3_Sheet3" xfId="29234"/>
    <cellStyle name="Percent 20 4" xfId="29235"/>
    <cellStyle name="Percent 20_Sheet3" xfId="29236"/>
    <cellStyle name="Percent 21" xfId="29237"/>
    <cellStyle name="Percent 21 2" xfId="29238"/>
    <cellStyle name="Percent 21 2 2" xfId="29239"/>
    <cellStyle name="Percent 21 2_Sheet3" xfId="29240"/>
    <cellStyle name="Percent 21 3" xfId="29241"/>
    <cellStyle name="Percent 21 3 2" xfId="29242"/>
    <cellStyle name="Percent 21 3_Sheet3" xfId="29243"/>
    <cellStyle name="Percent 21 4" xfId="29244"/>
    <cellStyle name="Percent 21 4 2" xfId="29245"/>
    <cellStyle name="Percent 21 4_Sheet3" xfId="29246"/>
    <cellStyle name="Percent 21 5" xfId="29247"/>
    <cellStyle name="Percent 21_Sheet3" xfId="29248"/>
    <cellStyle name="Percent 22" xfId="29249"/>
    <cellStyle name="Percent 22 2" xfId="29250"/>
    <cellStyle name="Percent 22 2 2" xfId="29251"/>
    <cellStyle name="Percent 22 2 2 2" xfId="29252"/>
    <cellStyle name="Percent 22 2 2_Sheet3" xfId="29253"/>
    <cellStyle name="Percent 22 2 3" xfId="29254"/>
    <cellStyle name="Percent 22 2_Sheet3" xfId="29255"/>
    <cellStyle name="Percent 22 3" xfId="29256"/>
    <cellStyle name="Percent 22_Sheet3" xfId="29257"/>
    <cellStyle name="Percent 23" xfId="29258"/>
    <cellStyle name="Percent 23 2" xfId="29259"/>
    <cellStyle name="Percent 23 2 2" xfId="29260"/>
    <cellStyle name="Percent 23 2_Sheet3" xfId="29261"/>
    <cellStyle name="Percent 23 3" xfId="29262"/>
    <cellStyle name="Percent 23_Sheet3" xfId="29263"/>
    <cellStyle name="Percent 24" xfId="29264"/>
    <cellStyle name="Percent 24 2" xfId="29265"/>
    <cellStyle name="Percent 24 2 2" xfId="29266"/>
    <cellStyle name="Percent 24 2_Sheet3" xfId="29267"/>
    <cellStyle name="Percent 24 3" xfId="29268"/>
    <cellStyle name="Percent 24 3 2" xfId="29269"/>
    <cellStyle name="Percent 24 3_Sheet3" xfId="29270"/>
    <cellStyle name="Percent 24 4" xfId="29271"/>
    <cellStyle name="Percent 24_Sheet3" xfId="29272"/>
    <cellStyle name="Percent 25" xfId="29273"/>
    <cellStyle name="Percent 25 2" xfId="29274"/>
    <cellStyle name="Percent 25 2 2" xfId="29275"/>
    <cellStyle name="Percent 25 2_Sheet3" xfId="29276"/>
    <cellStyle name="Percent 25 3" xfId="29277"/>
    <cellStyle name="Percent 25 3 2" xfId="29278"/>
    <cellStyle name="Percent 25 3_Sheet3" xfId="29279"/>
    <cellStyle name="Percent 25 4" xfId="29280"/>
    <cellStyle name="Percent 25 4 2" xfId="29281"/>
    <cellStyle name="Percent 25 4_Sheet3" xfId="29282"/>
    <cellStyle name="Percent 25 5" xfId="29283"/>
    <cellStyle name="Percent 25 6" xfId="29284"/>
    <cellStyle name="Percent 25 7" xfId="29285"/>
    <cellStyle name="Percent 25_Sheet3" xfId="29286"/>
    <cellStyle name="Percent 26" xfId="29287"/>
    <cellStyle name="Percent 26 2" xfId="29288"/>
    <cellStyle name="Percent 26 2 2" xfId="29289"/>
    <cellStyle name="Percent 26 2_Sheet3" xfId="29290"/>
    <cellStyle name="Percent 26 3" xfId="29291"/>
    <cellStyle name="Percent 26_Sheet3" xfId="29292"/>
    <cellStyle name="Percent 27" xfId="29293"/>
    <cellStyle name="Percent 27 2" xfId="29294"/>
    <cellStyle name="Percent 27 2 2" xfId="29295"/>
    <cellStyle name="Percent 27 2_Sheet3" xfId="29296"/>
    <cellStyle name="Percent 27 3" xfId="29297"/>
    <cellStyle name="Percent 27_Sheet3" xfId="29298"/>
    <cellStyle name="Percent 28" xfId="29299"/>
    <cellStyle name="Percent 28 2" xfId="29300"/>
    <cellStyle name="Percent 28 2 2" xfId="29301"/>
    <cellStyle name="Percent 28 2_Sheet3" xfId="29302"/>
    <cellStyle name="Percent 28 3" xfId="29303"/>
    <cellStyle name="Percent 28_Sheet3" xfId="29304"/>
    <cellStyle name="Percent 29" xfId="29305"/>
    <cellStyle name="Percent 29 2" xfId="29306"/>
    <cellStyle name="Percent 29 2 2" xfId="29307"/>
    <cellStyle name="Percent 29 2_Sheet3" xfId="29308"/>
    <cellStyle name="Percent 29 3" xfId="29309"/>
    <cellStyle name="Percent 29_Sheet3" xfId="29310"/>
    <cellStyle name="Percent 3" xfId="29311"/>
    <cellStyle name="Percent 3 2" xfId="29312"/>
    <cellStyle name="Percent 3 2 2" xfId="29313"/>
    <cellStyle name="Percent 3 2 2 2" xfId="29314"/>
    <cellStyle name="Percent 3 2 2 2 2" xfId="29315"/>
    <cellStyle name="Percent 3 2 2 2_Sheet3" xfId="29316"/>
    <cellStyle name="Percent 3 2 2 3" xfId="29317"/>
    <cellStyle name="Percent 3 2 2_Sheet3" xfId="29318"/>
    <cellStyle name="Percent 3 2 3" xfId="29319"/>
    <cellStyle name="Percent 3 2 3 2" xfId="29320"/>
    <cellStyle name="Percent 3 2 3_Sheet3" xfId="29321"/>
    <cellStyle name="Percent 3 2 4" xfId="29322"/>
    <cellStyle name="Percent 3 2_Sheet3" xfId="29323"/>
    <cellStyle name="Percent 3 3" xfId="29324"/>
    <cellStyle name="Percent 3 3 2" xfId="29325"/>
    <cellStyle name="Percent 3 3 2 2" xfId="29326"/>
    <cellStyle name="Percent 3 3 2 2 2" xfId="29327"/>
    <cellStyle name="Percent 3 3 2 2_Sheet3" xfId="29328"/>
    <cellStyle name="Percent 3 3 2 3" xfId="29329"/>
    <cellStyle name="Percent 3 3 2_Sheet3" xfId="29330"/>
    <cellStyle name="Percent 3 3 3" xfId="29331"/>
    <cellStyle name="Percent 3 3 3 2" xfId="29332"/>
    <cellStyle name="Percent 3 3 3_Sheet3" xfId="29333"/>
    <cellStyle name="Percent 3 3 4" xfId="29334"/>
    <cellStyle name="Percent 3 3_Sheet3" xfId="29335"/>
    <cellStyle name="Percent 3 4" xfId="29336"/>
    <cellStyle name="Percent 3 4 2" xfId="29337"/>
    <cellStyle name="Percent 3 4 2 2" xfId="29338"/>
    <cellStyle name="Percent 3 4 2_Sheet3" xfId="29339"/>
    <cellStyle name="Percent 3 4 3" xfId="29340"/>
    <cellStyle name="Percent 3 4 3 2" xfId="29341"/>
    <cellStyle name="Percent 3 4 3_Sheet3" xfId="29342"/>
    <cellStyle name="Percent 3 4 4" xfId="29343"/>
    <cellStyle name="Percent 3 4_Sheet3" xfId="29344"/>
    <cellStyle name="Percent 3 5" xfId="29345"/>
    <cellStyle name="Percent 3 5 2" xfId="29346"/>
    <cellStyle name="Percent 3 5 2 2" xfId="29347"/>
    <cellStyle name="Percent 3 5 2_Sheet3" xfId="29348"/>
    <cellStyle name="Percent 3 5 3" xfId="29349"/>
    <cellStyle name="Percent 3 5_Sheet3" xfId="29350"/>
    <cellStyle name="Percent 3 6" xfId="29351"/>
    <cellStyle name="Percent 3 6 2" xfId="29352"/>
    <cellStyle name="Percent 3 6 2 2" xfId="29353"/>
    <cellStyle name="Percent 3 6 2_Sheet3" xfId="29354"/>
    <cellStyle name="Percent 3 6 3" xfId="29355"/>
    <cellStyle name="Percent 3 6_Sheet3" xfId="29356"/>
    <cellStyle name="Percent 3 7" xfId="29357"/>
    <cellStyle name="Percent 3 7 2" xfId="29358"/>
    <cellStyle name="Percent 3 7_Sheet3" xfId="29359"/>
    <cellStyle name="Percent 3 8" xfId="29360"/>
    <cellStyle name="Percent 3_Sheet3" xfId="29361"/>
    <cellStyle name="Percent 30" xfId="29362"/>
    <cellStyle name="Percent 30 2" xfId="29363"/>
    <cellStyle name="Percent 30 2 2" xfId="29364"/>
    <cellStyle name="Percent 30 2_Sheet3" xfId="29365"/>
    <cellStyle name="Percent 30 3" xfId="29366"/>
    <cellStyle name="Percent 30_Sheet3" xfId="29367"/>
    <cellStyle name="Percent 31" xfId="29368"/>
    <cellStyle name="Percent 31 2" xfId="29369"/>
    <cellStyle name="Percent 31 2 2" xfId="29370"/>
    <cellStyle name="Percent 31 2_Sheet3" xfId="29371"/>
    <cellStyle name="Percent 31 3" xfId="29372"/>
    <cellStyle name="Percent 31 4" xfId="29373"/>
    <cellStyle name="Percent 31_Sheet3" xfId="29374"/>
    <cellStyle name="Percent 32" xfId="29375"/>
    <cellStyle name="Percent 32 2" xfId="29376"/>
    <cellStyle name="Percent 32 3" xfId="29377"/>
    <cellStyle name="Percent 32_Sheet3" xfId="29378"/>
    <cellStyle name="Percent 33" xfId="29379"/>
    <cellStyle name="Percent 33 2" xfId="29380"/>
    <cellStyle name="Percent 33 2 2" xfId="29381"/>
    <cellStyle name="Percent 33 2_Sheet3" xfId="29382"/>
    <cellStyle name="Percent 33 3" xfId="29383"/>
    <cellStyle name="Percent 33_Sheet3" xfId="29384"/>
    <cellStyle name="Percent 34" xfId="29385"/>
    <cellStyle name="Percent 34 2" xfId="29386"/>
    <cellStyle name="Percent 34_Sheet3" xfId="29387"/>
    <cellStyle name="Percent 35" xfId="29388"/>
    <cellStyle name="Percent 35 2" xfId="29389"/>
    <cellStyle name="Percent 35_Sheet3" xfId="29390"/>
    <cellStyle name="Percent 36" xfId="29391"/>
    <cellStyle name="Percent 36 2" xfId="29392"/>
    <cellStyle name="Percent 36_Sheet3" xfId="29393"/>
    <cellStyle name="Percent 37" xfId="29394"/>
    <cellStyle name="Percent 37 2" xfId="29395"/>
    <cellStyle name="Percent 37_Sheet3" xfId="29396"/>
    <cellStyle name="Percent 38" xfId="29397"/>
    <cellStyle name="Percent 38 2" xfId="29398"/>
    <cellStyle name="Percent 38_Sheet3" xfId="29399"/>
    <cellStyle name="Percent 39" xfId="29400"/>
    <cellStyle name="Percent 39 2" xfId="29401"/>
    <cellStyle name="Percent 39_Sheet3" xfId="29402"/>
    <cellStyle name="Percent 4" xfId="29403"/>
    <cellStyle name="Percent 4 2" xfId="29404"/>
    <cellStyle name="Percent 4 2 2" xfId="29405"/>
    <cellStyle name="Percent 4 2 2 2" xfId="29406"/>
    <cellStyle name="Percent 4 2 2 2 2" xfId="29407"/>
    <cellStyle name="Percent 4 2 2 2_Sheet3" xfId="29408"/>
    <cellStyle name="Percent 4 2 2 3" xfId="29409"/>
    <cellStyle name="Percent 4 2 2_Sheet3" xfId="29410"/>
    <cellStyle name="Percent 4 2 3" xfId="29411"/>
    <cellStyle name="Percent 4 2 3 2" xfId="29412"/>
    <cellStyle name="Percent 4 2 3 2 2" xfId="29413"/>
    <cellStyle name="Percent 4 2 3 2_Sheet3" xfId="29414"/>
    <cellStyle name="Percent 4 2 3 3" xfId="29415"/>
    <cellStyle name="Percent 4 2 3_Sheet3" xfId="29416"/>
    <cellStyle name="Percent 4 2 4" xfId="29417"/>
    <cellStyle name="Percent 4 2 4 2" xfId="29418"/>
    <cellStyle name="Percent 4 2 4_Sheet3" xfId="29419"/>
    <cellStyle name="Percent 4 2 5" xfId="29420"/>
    <cellStyle name="Percent 4 2_Sheet3" xfId="29421"/>
    <cellStyle name="Percent 4 3" xfId="29422"/>
    <cellStyle name="Percent 4 3 2" xfId="29423"/>
    <cellStyle name="Percent 4 3 2 2" xfId="29424"/>
    <cellStyle name="Percent 4 3 2_Sheet3" xfId="29425"/>
    <cellStyle name="Percent 4 3 3" xfId="29426"/>
    <cellStyle name="Percent 4 3_Sheet3" xfId="29427"/>
    <cellStyle name="Percent 4 4" xfId="29428"/>
    <cellStyle name="Percent 4 4 2" xfId="29429"/>
    <cellStyle name="Percent 4 4 2 2" xfId="29430"/>
    <cellStyle name="Percent 4 4 2_Sheet3" xfId="29431"/>
    <cellStyle name="Percent 4 4 3" xfId="29432"/>
    <cellStyle name="Percent 4 4_Sheet3" xfId="29433"/>
    <cellStyle name="Percent 4 5" xfId="29434"/>
    <cellStyle name="Percent 4 5 2" xfId="29435"/>
    <cellStyle name="Percent 4 5_Sheet3" xfId="29436"/>
    <cellStyle name="Percent 4 6" xfId="29437"/>
    <cellStyle name="Percent 4_Sheet3" xfId="29438"/>
    <cellStyle name="Percent 40" xfId="29439"/>
    <cellStyle name="Percent 41" xfId="29440"/>
    <cellStyle name="Percent 41 2" xfId="29441"/>
    <cellStyle name="Percent 41 3" xfId="29442"/>
    <cellStyle name="Percent 41 4" xfId="29443"/>
    <cellStyle name="Percent 41 5" xfId="29444"/>
    <cellStyle name="Percent 41_Sheet3" xfId="29445"/>
    <cellStyle name="Percent 42" xfId="29446"/>
    <cellStyle name="Percent 43" xfId="29447"/>
    <cellStyle name="Percent 44" xfId="29448"/>
    <cellStyle name="Percent 45" xfId="29449"/>
    <cellStyle name="Percent 46" xfId="29450"/>
    <cellStyle name="Percent 47" xfId="29451"/>
    <cellStyle name="Percent 48" xfId="29452"/>
    <cellStyle name="Percent 49" xfId="29453"/>
    <cellStyle name="Percent 5" xfId="29454"/>
    <cellStyle name="Percent 5 2" xfId="29455"/>
    <cellStyle name="Percent 5 2 2" xfId="29456"/>
    <cellStyle name="Percent 5 2 2 2" xfId="29457"/>
    <cellStyle name="Percent 5 2 2_Sheet3" xfId="29458"/>
    <cellStyle name="Percent 5 2 3" xfId="29459"/>
    <cellStyle name="Percent 5 2_Sheet3" xfId="29460"/>
    <cellStyle name="Percent 5 3" xfId="29461"/>
    <cellStyle name="Percent 5 3 2" xfId="29462"/>
    <cellStyle name="Percent 5 3 2 2" xfId="29463"/>
    <cellStyle name="Percent 5 3 2_Sheet3" xfId="29464"/>
    <cellStyle name="Percent 5 3 3" xfId="29465"/>
    <cellStyle name="Percent 5 3_Sheet3" xfId="29466"/>
    <cellStyle name="Percent 5 4" xfId="29467"/>
    <cellStyle name="Percent 5 4 2" xfId="29468"/>
    <cellStyle name="Percent 5 4_Sheet3" xfId="29469"/>
    <cellStyle name="Percent 5 5" xfId="29470"/>
    <cellStyle name="Percent 5_Sheet3" xfId="29471"/>
    <cellStyle name="Percent 50" xfId="29472"/>
    <cellStyle name="Percent 51" xfId="29473"/>
    <cellStyle name="Percent 52" xfId="29474"/>
    <cellStyle name="Percent 53" xfId="29475"/>
    <cellStyle name="Percent 54" xfId="29476"/>
    <cellStyle name="Percent 55" xfId="29477"/>
    <cellStyle name="Percent 56" xfId="29478"/>
    <cellStyle name="Percent 57" xfId="29479"/>
    <cellStyle name="Percent 58" xfId="29480"/>
    <cellStyle name="Percent 59" xfId="29481"/>
    <cellStyle name="Percent 6" xfId="29482"/>
    <cellStyle name="Percent 6 2" xfId="29483"/>
    <cellStyle name="Percent 6 2 2" xfId="29484"/>
    <cellStyle name="Percent 6 2 2 2" xfId="29485"/>
    <cellStyle name="Percent 6 2 2 2 2" xfId="29486"/>
    <cellStyle name="Percent 6 2 2 2_Sheet3" xfId="29487"/>
    <cellStyle name="Percent 6 2 2 3" xfId="29488"/>
    <cellStyle name="Percent 6 2 2_Sheet3" xfId="29489"/>
    <cellStyle name="Percent 6 2 3" xfId="29490"/>
    <cellStyle name="Percent 6 2_Sheet3" xfId="29491"/>
    <cellStyle name="Percent 6 3" xfId="29492"/>
    <cellStyle name="Percent 6 3 2" xfId="29493"/>
    <cellStyle name="Percent 6 3 2 2" xfId="29494"/>
    <cellStyle name="Percent 6 3 2_Sheet3" xfId="29495"/>
    <cellStyle name="Percent 6 3 3" xfId="29496"/>
    <cellStyle name="Percent 6 3_Sheet3" xfId="29497"/>
    <cellStyle name="Percent 6 4" xfId="29498"/>
    <cellStyle name="Percent 6 4 2" xfId="29499"/>
    <cellStyle name="Percent 6 4_Sheet3" xfId="29500"/>
    <cellStyle name="Percent 6 5" xfId="29501"/>
    <cellStyle name="Percent 6_Sheet3" xfId="29502"/>
    <cellStyle name="Percent 60" xfId="29503"/>
    <cellStyle name="Percent 61" xfId="29504"/>
    <cellStyle name="Percent 62" xfId="29505"/>
    <cellStyle name="Percent 63" xfId="29506"/>
    <cellStyle name="Percent 64" xfId="29507"/>
    <cellStyle name="Percent 65" xfId="29508"/>
    <cellStyle name="Percent 66" xfId="29509"/>
    <cellStyle name="Percent 7" xfId="29510"/>
    <cellStyle name="Percent 7 2" xfId="29511"/>
    <cellStyle name="Percent 7 2 2" xfId="29512"/>
    <cellStyle name="Percent 7 2 2 2" xfId="29513"/>
    <cellStyle name="Percent 7 2 2_Sheet3" xfId="29514"/>
    <cellStyle name="Percent 7 2 3" xfId="29515"/>
    <cellStyle name="Percent 7 2 3 2" xfId="29516"/>
    <cellStyle name="Percent 7 2 3_Sheet3" xfId="29517"/>
    <cellStyle name="Percent 7 2 4" xfId="29518"/>
    <cellStyle name="Percent 7 2_Sheet3" xfId="29519"/>
    <cellStyle name="Percent 7 3" xfId="29520"/>
    <cellStyle name="Percent 7 3 2" xfId="29521"/>
    <cellStyle name="Percent 7 3_Sheet3" xfId="29522"/>
    <cellStyle name="Percent 7 4" xfId="29523"/>
    <cellStyle name="Percent 7_Sheet3" xfId="29524"/>
    <cellStyle name="Percent 8" xfId="29525"/>
    <cellStyle name="Percent 8 2" xfId="29526"/>
    <cellStyle name="Percent 8 2 2" xfId="29527"/>
    <cellStyle name="Percent 8 2 2 2" xfId="29528"/>
    <cellStyle name="Percent 8 2 2 2 2" xfId="29529"/>
    <cellStyle name="Percent 8 2 2 2_Sheet3" xfId="29530"/>
    <cellStyle name="Percent 8 2 2 3" xfId="29531"/>
    <cellStyle name="Percent 8 2 2_Sheet3" xfId="29532"/>
    <cellStyle name="Percent 8 2 3" xfId="29533"/>
    <cellStyle name="Percent 8 2_Sheet3" xfId="29534"/>
    <cellStyle name="Percent 8 3" xfId="29535"/>
    <cellStyle name="Percent 8 3 2" xfId="29536"/>
    <cellStyle name="Percent 8 3 2 2" xfId="29537"/>
    <cellStyle name="Percent 8 3 2_Sheet3" xfId="29538"/>
    <cellStyle name="Percent 8 3 3" xfId="29539"/>
    <cellStyle name="Percent 8 3_Sheet3" xfId="29540"/>
    <cellStyle name="Percent 8 4" xfId="29541"/>
    <cellStyle name="Percent 8 4 2" xfId="29542"/>
    <cellStyle name="Percent 8 4_Sheet3" xfId="29543"/>
    <cellStyle name="Percent 8 5" xfId="29544"/>
    <cellStyle name="Percent 8_Sheet3" xfId="29545"/>
    <cellStyle name="Percent 9" xfId="29546"/>
    <cellStyle name="Percent 9 2" xfId="29547"/>
    <cellStyle name="Percent 9 2 2" xfId="29548"/>
    <cellStyle name="Percent 9 2 2 2" xfId="29549"/>
    <cellStyle name="Percent 9 2 2 2 2" xfId="29550"/>
    <cellStyle name="Percent 9 2 2 2_Sheet3" xfId="29551"/>
    <cellStyle name="Percent 9 2 2 3" xfId="29552"/>
    <cellStyle name="Percent 9 2 2_Sheet3" xfId="29553"/>
    <cellStyle name="Percent 9 2 3" xfId="29554"/>
    <cellStyle name="Percent 9 2_Sheet3" xfId="29555"/>
    <cellStyle name="Percent 9 3" xfId="29556"/>
    <cellStyle name="Percent 9 3 2" xfId="29557"/>
    <cellStyle name="Percent 9 3 2 2" xfId="29558"/>
    <cellStyle name="Percent 9 3 2_Sheet3" xfId="29559"/>
    <cellStyle name="Percent 9 3 3" xfId="29560"/>
    <cellStyle name="Percent 9 3_Sheet3" xfId="29561"/>
    <cellStyle name="Percent 9 4" xfId="29562"/>
    <cellStyle name="Percent 9_Sheet3" xfId="29563"/>
    <cellStyle name="Processing" xfId="29564"/>
    <cellStyle name="Processing 2" xfId="29565"/>
    <cellStyle name="Processing 2 2" xfId="29566"/>
    <cellStyle name="Processing 2 2 2" xfId="29567"/>
    <cellStyle name="Processing 2 2 2 2" xfId="29568"/>
    <cellStyle name="Processing 2 2 2_Sheet3" xfId="29569"/>
    <cellStyle name="Processing 2 2 3" xfId="29570"/>
    <cellStyle name="Processing 2 2_Sheet3" xfId="29571"/>
    <cellStyle name="Processing 2 3" xfId="29572"/>
    <cellStyle name="Processing 2 3 2" xfId="29573"/>
    <cellStyle name="Processing 2 3_Sheet3" xfId="29574"/>
    <cellStyle name="Processing 2 4" xfId="29575"/>
    <cellStyle name="Processing 2_Sheet3" xfId="29576"/>
    <cellStyle name="Processing 3" xfId="29577"/>
    <cellStyle name="Processing 3 2" xfId="29578"/>
    <cellStyle name="Processing 3 2 2" xfId="29579"/>
    <cellStyle name="Processing 3 2_Sheet3" xfId="29580"/>
    <cellStyle name="Processing 3 3" xfId="29581"/>
    <cellStyle name="Processing 3_Sheet3" xfId="29582"/>
    <cellStyle name="Processing 4" xfId="29583"/>
    <cellStyle name="Processing 4 2" xfId="29584"/>
    <cellStyle name="Processing 4 2 2" xfId="29585"/>
    <cellStyle name="Processing 4 2_Sheet3" xfId="29586"/>
    <cellStyle name="Processing 4 3" xfId="29587"/>
    <cellStyle name="Processing 4_Sheet3" xfId="29588"/>
    <cellStyle name="Processing 5" xfId="29589"/>
    <cellStyle name="Processing 5 2" xfId="29590"/>
    <cellStyle name="Processing 5_Sheet3" xfId="29591"/>
    <cellStyle name="Processing 6" xfId="29592"/>
    <cellStyle name="Processing_AURORA Total New" xfId="29593"/>
    <cellStyle name="Protected" xfId="29594"/>
    <cellStyle name="ProtectedDates" xfId="29595"/>
    <cellStyle name="PSChar" xfId="29596"/>
    <cellStyle name="PSChar 2" xfId="29597"/>
    <cellStyle name="PSChar 2 2" xfId="29598"/>
    <cellStyle name="PSChar 2 2 2" xfId="29599"/>
    <cellStyle name="PSChar 2 2_Sheet3" xfId="29600"/>
    <cellStyle name="PSChar 2 3" xfId="29601"/>
    <cellStyle name="PSChar 2 3 2" xfId="29602"/>
    <cellStyle name="PSChar 2 3_Sheet3" xfId="29603"/>
    <cellStyle name="PSChar 2 4" xfId="29604"/>
    <cellStyle name="PSChar 2_Sheet3" xfId="29605"/>
    <cellStyle name="PSChar 3" xfId="29606"/>
    <cellStyle name="PSChar 3 2" xfId="29607"/>
    <cellStyle name="PSChar 3_Sheet3" xfId="29608"/>
    <cellStyle name="PSChar 4" xfId="29609"/>
    <cellStyle name="PSChar_Sheet3" xfId="29610"/>
    <cellStyle name="PSDate" xfId="29611"/>
    <cellStyle name="PSDate 2" xfId="29612"/>
    <cellStyle name="PSDate 2 2" xfId="29613"/>
    <cellStyle name="PSDate 2 2 2" xfId="29614"/>
    <cellStyle name="PSDate 2 2_Sheet3" xfId="29615"/>
    <cellStyle name="PSDate 2 3" xfId="29616"/>
    <cellStyle name="PSDate 2 3 2" xfId="29617"/>
    <cellStyle name="PSDate 2 3_Sheet3" xfId="29618"/>
    <cellStyle name="PSDate 2 4" xfId="29619"/>
    <cellStyle name="PSDate 2_Sheet3" xfId="29620"/>
    <cellStyle name="PSDate 3" xfId="29621"/>
    <cellStyle name="PSDate 3 2" xfId="29622"/>
    <cellStyle name="PSDate 3_Sheet3" xfId="29623"/>
    <cellStyle name="PSDate 4" xfId="29624"/>
    <cellStyle name="PSDate_Sheet3" xfId="29625"/>
    <cellStyle name="PSDec" xfId="29626"/>
    <cellStyle name="PSDec 2" xfId="29627"/>
    <cellStyle name="PSDec 2 2" xfId="29628"/>
    <cellStyle name="PSDec 2 2 2" xfId="29629"/>
    <cellStyle name="PSDec 2 2_Sheet3" xfId="29630"/>
    <cellStyle name="PSDec 2 3" xfId="29631"/>
    <cellStyle name="PSDec 2 3 2" xfId="29632"/>
    <cellStyle name="PSDec 2 3_Sheet3" xfId="29633"/>
    <cellStyle name="PSDec 2 4" xfId="29634"/>
    <cellStyle name="PSDec 2_Sheet3" xfId="29635"/>
    <cellStyle name="PSDec 3" xfId="29636"/>
    <cellStyle name="PSDec 3 2" xfId="29637"/>
    <cellStyle name="PSDec 3_Sheet3" xfId="29638"/>
    <cellStyle name="PSDec 4" xfId="29639"/>
    <cellStyle name="PSDec_Sheet3" xfId="29640"/>
    <cellStyle name="PSHeading" xfId="29641"/>
    <cellStyle name="PSHeading 2" xfId="29642"/>
    <cellStyle name="PSHeading 2 2" xfId="29643"/>
    <cellStyle name="PSHeading 2 2 2" xfId="29644"/>
    <cellStyle name="PSHeading 2 2 3" xfId="29645"/>
    <cellStyle name="PSHeading 2 2 3 2" xfId="29646"/>
    <cellStyle name="PSHeading 2 2 3 3" xfId="29647"/>
    <cellStyle name="PSHeading 2 2 3_Sheet3" xfId="29648"/>
    <cellStyle name="PSHeading 2 2 4" xfId="29649"/>
    <cellStyle name="PSHeading 2 2 5" xfId="29650"/>
    <cellStyle name="PSHeading 2 2 6" xfId="29651"/>
    <cellStyle name="PSHeading 2 2_Sheet3" xfId="29652"/>
    <cellStyle name="PSHeading 2 3" xfId="29653"/>
    <cellStyle name="PSHeading 2 3 2" xfId="29654"/>
    <cellStyle name="PSHeading 2 3_Sheet3" xfId="29655"/>
    <cellStyle name="PSHeading 2 4" xfId="29656"/>
    <cellStyle name="PSHeading 2 5" xfId="29657"/>
    <cellStyle name="PSHeading 2 5 2" xfId="29658"/>
    <cellStyle name="PSHeading 2 5 3" xfId="29659"/>
    <cellStyle name="PSHeading 2 5_Sheet3" xfId="29660"/>
    <cellStyle name="PSHeading 2 6" xfId="29661"/>
    <cellStyle name="PSHeading 2 7" xfId="29662"/>
    <cellStyle name="PSHeading 2 8" xfId="29663"/>
    <cellStyle name="PSHeading 2_Sheet3" xfId="29664"/>
    <cellStyle name="PSHeading 3" xfId="29665"/>
    <cellStyle name="PSHeading 3 2" xfId="29666"/>
    <cellStyle name="PSHeading 3_Sheet3" xfId="29667"/>
    <cellStyle name="PSHeading 4" xfId="29668"/>
    <cellStyle name="PSHeading 5" xfId="29669"/>
    <cellStyle name="PSHeading 5 2" xfId="29670"/>
    <cellStyle name="PSHeading 5 3" xfId="29671"/>
    <cellStyle name="PSHeading 5_Sheet3" xfId="29672"/>
    <cellStyle name="PSHeading 6" xfId="29673"/>
    <cellStyle name="PSHeading 7" xfId="29674"/>
    <cellStyle name="PSHeading 8" xfId="29675"/>
    <cellStyle name="PSHeading_Sheet3" xfId="29676"/>
    <cellStyle name="PSInt" xfId="29677"/>
    <cellStyle name="PSInt 2" xfId="29678"/>
    <cellStyle name="PSInt 2 2" xfId="29679"/>
    <cellStyle name="PSInt 2 2 2" xfId="29680"/>
    <cellStyle name="PSInt 2 2_Sheet3" xfId="29681"/>
    <cellStyle name="PSInt 2 3" xfId="29682"/>
    <cellStyle name="PSInt 2 3 2" xfId="29683"/>
    <cellStyle name="PSInt 2 3_Sheet3" xfId="29684"/>
    <cellStyle name="PSInt 2 4" xfId="29685"/>
    <cellStyle name="PSInt 2_Sheet3" xfId="29686"/>
    <cellStyle name="PSInt 3" xfId="29687"/>
    <cellStyle name="PSInt 3 2" xfId="29688"/>
    <cellStyle name="PSInt 3_Sheet3" xfId="29689"/>
    <cellStyle name="PSInt 4" xfId="29690"/>
    <cellStyle name="PSInt_Sheet3" xfId="29691"/>
    <cellStyle name="PSSpacer" xfId="29692"/>
    <cellStyle name="PSSpacer 2" xfId="29693"/>
    <cellStyle name="PSSpacer 2 2" xfId="29694"/>
    <cellStyle name="PSSpacer 2 2 2" xfId="29695"/>
    <cellStyle name="PSSpacer 2 2_Sheet3" xfId="29696"/>
    <cellStyle name="PSSpacer 2 3" xfId="29697"/>
    <cellStyle name="PSSpacer 2 3 2" xfId="29698"/>
    <cellStyle name="PSSpacer 2 3_Sheet3" xfId="29699"/>
    <cellStyle name="PSSpacer 2 4" xfId="29700"/>
    <cellStyle name="PSSpacer 2_Sheet3" xfId="29701"/>
    <cellStyle name="PSSpacer 3" xfId="29702"/>
    <cellStyle name="PSSpacer 3 2" xfId="29703"/>
    <cellStyle name="PSSpacer 3_Sheet3" xfId="29704"/>
    <cellStyle name="PSSpacer 4" xfId="29705"/>
    <cellStyle name="PSSpacer_Sheet3" xfId="29706"/>
    <cellStyle name="purple - Style8" xfId="29707"/>
    <cellStyle name="purple - Style8 2" xfId="29708"/>
    <cellStyle name="purple - Style8 2 2" xfId="29709"/>
    <cellStyle name="purple - Style8 2 2 2" xfId="29710"/>
    <cellStyle name="purple - Style8 2 2_Sheet3" xfId="29711"/>
    <cellStyle name="purple - Style8 2 3" xfId="29712"/>
    <cellStyle name="purple - Style8 2_Sheet3" xfId="29713"/>
    <cellStyle name="purple - Style8 3" xfId="29714"/>
    <cellStyle name="purple - Style8 3 2" xfId="29715"/>
    <cellStyle name="purple - Style8 3_Sheet3" xfId="29716"/>
    <cellStyle name="purple - Style8 4" xfId="29717"/>
    <cellStyle name="purple - Style8_Sheet3" xfId="29718"/>
    <cellStyle name="RED" xfId="29719"/>
    <cellStyle name="Red - Style7" xfId="29720"/>
    <cellStyle name="Red - Style7 2" xfId="29721"/>
    <cellStyle name="Red - Style7 2 2" xfId="29722"/>
    <cellStyle name="Red - Style7 2 2 2" xfId="29723"/>
    <cellStyle name="Red - Style7 2 2_Sheet3" xfId="29724"/>
    <cellStyle name="Red - Style7 2 3" xfId="29725"/>
    <cellStyle name="Red - Style7 2_Sheet3" xfId="29726"/>
    <cellStyle name="Red - Style7 3" xfId="29727"/>
    <cellStyle name="Red - Style7 3 2" xfId="29728"/>
    <cellStyle name="Red - Style7 3_Sheet3" xfId="29729"/>
    <cellStyle name="Red - Style7 4" xfId="29730"/>
    <cellStyle name="Red - Style7_Sheet3" xfId="29731"/>
    <cellStyle name="RED 2" xfId="29732"/>
    <cellStyle name="RED 2 2" xfId="29733"/>
    <cellStyle name="RED 2 2 2" xfId="29734"/>
    <cellStyle name="RED 2 2_Sheet3" xfId="29735"/>
    <cellStyle name="RED 2 3" xfId="29736"/>
    <cellStyle name="RED 2 3 2" xfId="29737"/>
    <cellStyle name="RED 2 3_Sheet3" xfId="29738"/>
    <cellStyle name="RED 2 4" xfId="29739"/>
    <cellStyle name="RED 2_Sheet3" xfId="29740"/>
    <cellStyle name="RED 3" xfId="29741"/>
    <cellStyle name="RED 3 2" xfId="29742"/>
    <cellStyle name="RED 3 2 2" xfId="29743"/>
    <cellStyle name="RED 3 2_Sheet3" xfId="29744"/>
    <cellStyle name="RED 3 3" xfId="29745"/>
    <cellStyle name="RED 3_Sheet3" xfId="29746"/>
    <cellStyle name="RED 4" xfId="29747"/>
    <cellStyle name="RED 4 2" xfId="29748"/>
    <cellStyle name="RED 4 2 2" xfId="29749"/>
    <cellStyle name="RED 4 2_Sheet3" xfId="29750"/>
    <cellStyle name="RED 4 3" xfId="29751"/>
    <cellStyle name="RED 4_Sheet3" xfId="29752"/>
    <cellStyle name="RED 5" xfId="29753"/>
    <cellStyle name="RED 5 2" xfId="29754"/>
    <cellStyle name="RED 5 2 2" xfId="29755"/>
    <cellStyle name="RED 5 2_Sheet3" xfId="29756"/>
    <cellStyle name="RED 5 3" xfId="29757"/>
    <cellStyle name="RED 5_Sheet3" xfId="29758"/>
    <cellStyle name="RED 6" xfId="29759"/>
    <cellStyle name="RED 6 2" xfId="29760"/>
    <cellStyle name="RED 6 2 2" xfId="29761"/>
    <cellStyle name="RED 6 2_Sheet3" xfId="29762"/>
    <cellStyle name="RED 6 3" xfId="29763"/>
    <cellStyle name="RED 6_Sheet3" xfId="29764"/>
    <cellStyle name="RED 7" xfId="29765"/>
    <cellStyle name="RED 7 2" xfId="29766"/>
    <cellStyle name="RED 7_Sheet3" xfId="29767"/>
    <cellStyle name="RED 8" xfId="29768"/>
    <cellStyle name="RED_04 07E Wild Horse Wind Expansion (C) (2)" xfId="29769"/>
    <cellStyle name="Report" xfId="29770"/>
    <cellStyle name="Report 2" xfId="29771"/>
    <cellStyle name="Report 2 2" xfId="29772"/>
    <cellStyle name="Report 2 2 2" xfId="29773"/>
    <cellStyle name="Report 2 2 2 2" xfId="29774"/>
    <cellStyle name="Report 2 2 2_Sheet3" xfId="29775"/>
    <cellStyle name="Report 2 2 3" xfId="29776"/>
    <cellStyle name="Report 2 2_Sheet3" xfId="29777"/>
    <cellStyle name="Report 2 3" xfId="29778"/>
    <cellStyle name="Report 2 3 2" xfId="29779"/>
    <cellStyle name="Report 2 3_Sheet3" xfId="29780"/>
    <cellStyle name="Report 2 4" xfId="29781"/>
    <cellStyle name="Report 2_Sheet3" xfId="29782"/>
    <cellStyle name="Report 3" xfId="29783"/>
    <cellStyle name="Report 3 2" xfId="29784"/>
    <cellStyle name="Report 3 2 2" xfId="29785"/>
    <cellStyle name="Report 3 2_Sheet3" xfId="29786"/>
    <cellStyle name="Report 3 3" xfId="29787"/>
    <cellStyle name="Report 3_Sheet3" xfId="29788"/>
    <cellStyle name="Report 4" xfId="29789"/>
    <cellStyle name="Report 4 2" xfId="29790"/>
    <cellStyle name="Report 4 2 2" xfId="29791"/>
    <cellStyle name="Report 4 2_Sheet3" xfId="29792"/>
    <cellStyle name="Report 4 3" xfId="29793"/>
    <cellStyle name="Report 4_Sheet3" xfId="29794"/>
    <cellStyle name="Report 5" xfId="29795"/>
    <cellStyle name="Report 5 2" xfId="29796"/>
    <cellStyle name="Report 5_Sheet3" xfId="29797"/>
    <cellStyle name="Report 6" xfId="29798"/>
    <cellStyle name="Report Bar" xfId="29799"/>
    <cellStyle name="Report Bar 2" xfId="29800"/>
    <cellStyle name="Report Bar 2 2" xfId="29801"/>
    <cellStyle name="Report Bar 2 2 2" xfId="29802"/>
    <cellStyle name="Report Bar 2 2 2 2" xfId="29803"/>
    <cellStyle name="Report Bar 2 2 2_Sheet3" xfId="29804"/>
    <cellStyle name="Report Bar 2 2 3" xfId="29805"/>
    <cellStyle name="Report Bar 2 2_Sheet3" xfId="29806"/>
    <cellStyle name="Report Bar 2 3" xfId="29807"/>
    <cellStyle name="Report Bar 2 3 2" xfId="29808"/>
    <cellStyle name="Report Bar 2 3_Sheet3" xfId="29809"/>
    <cellStyle name="Report Bar 2 4" xfId="29810"/>
    <cellStyle name="Report Bar 2_Sheet3" xfId="29811"/>
    <cellStyle name="Report Bar 3" xfId="29812"/>
    <cellStyle name="Report Bar 3 2" xfId="29813"/>
    <cellStyle name="Report Bar 3 2 2" xfId="29814"/>
    <cellStyle name="Report Bar 3 2_Sheet3" xfId="29815"/>
    <cellStyle name="Report Bar 3 3" xfId="29816"/>
    <cellStyle name="Report Bar 3_Sheet3" xfId="29817"/>
    <cellStyle name="Report Bar 4" xfId="29818"/>
    <cellStyle name="Report Bar 4 2" xfId="29819"/>
    <cellStyle name="Report Bar 4 2 2" xfId="29820"/>
    <cellStyle name="Report Bar 4 2_Sheet3" xfId="29821"/>
    <cellStyle name="Report Bar 4 3" xfId="29822"/>
    <cellStyle name="Report Bar 4_Sheet3" xfId="29823"/>
    <cellStyle name="Report Bar 5" xfId="29824"/>
    <cellStyle name="Report Bar 5 2" xfId="29825"/>
    <cellStyle name="Report Bar 5_Sheet3" xfId="29826"/>
    <cellStyle name="Report Bar 6" xfId="29827"/>
    <cellStyle name="Report Bar_AURORA Total New" xfId="29828"/>
    <cellStyle name="Report Heading" xfId="29829"/>
    <cellStyle name="Report Heading 10" xfId="29830"/>
    <cellStyle name="Report Heading 2" xfId="29831"/>
    <cellStyle name="Report Heading 2 10" xfId="29832"/>
    <cellStyle name="Report Heading 2 2" xfId="29833"/>
    <cellStyle name="Report Heading 2 2 2" xfId="29834"/>
    <cellStyle name="Report Heading 2 2_Sheet3" xfId="29835"/>
    <cellStyle name="Report Heading 2 3" xfId="29836"/>
    <cellStyle name="Report Heading 2 4" xfId="29837"/>
    <cellStyle name="Report Heading 2 4 2" xfId="29838"/>
    <cellStyle name="Report Heading 2 4_Sheet3" xfId="29839"/>
    <cellStyle name="Report Heading 2 5" xfId="29840"/>
    <cellStyle name="Report Heading 2 6" xfId="29841"/>
    <cellStyle name="Report Heading 2 7" xfId="29842"/>
    <cellStyle name="Report Heading 2 8" xfId="29843"/>
    <cellStyle name="Report Heading 2 9" xfId="29844"/>
    <cellStyle name="Report Heading 2_Sheet3" xfId="29845"/>
    <cellStyle name="Report Heading 3" xfId="29846"/>
    <cellStyle name="Report Heading 3 2" xfId="29847"/>
    <cellStyle name="Report Heading 3_Sheet3" xfId="29848"/>
    <cellStyle name="Report Heading 4" xfId="29849"/>
    <cellStyle name="Report Heading 5" xfId="29850"/>
    <cellStyle name="Report Heading 5 2" xfId="29851"/>
    <cellStyle name="Report Heading 5_Sheet3" xfId="29852"/>
    <cellStyle name="Report Heading 6" xfId="29853"/>
    <cellStyle name="Report Heading 7" xfId="29854"/>
    <cellStyle name="Report Heading 8" xfId="29855"/>
    <cellStyle name="Report Heading 9" xfId="29856"/>
    <cellStyle name="Report Heading_Sheet3" xfId="29857"/>
    <cellStyle name="Report Percent" xfId="29858"/>
    <cellStyle name="Report Percent 2" xfId="29859"/>
    <cellStyle name="Report Percent 2 2" xfId="29860"/>
    <cellStyle name="Report Percent 2 2 2" xfId="29861"/>
    <cellStyle name="Report Percent 2 2 2 2" xfId="29862"/>
    <cellStyle name="Report Percent 2 2 2_Sheet3" xfId="29863"/>
    <cellStyle name="Report Percent 2 2 3" xfId="29864"/>
    <cellStyle name="Report Percent 2 2_Sheet3" xfId="29865"/>
    <cellStyle name="Report Percent 2 3" xfId="29866"/>
    <cellStyle name="Report Percent 2 3 2" xfId="29867"/>
    <cellStyle name="Report Percent 2 3 2 2" xfId="29868"/>
    <cellStyle name="Report Percent 2 3 2_Sheet3" xfId="29869"/>
    <cellStyle name="Report Percent 2 3 3" xfId="29870"/>
    <cellStyle name="Report Percent 2 3_Sheet3" xfId="29871"/>
    <cellStyle name="Report Percent 2 4" xfId="29872"/>
    <cellStyle name="Report Percent 2_Sheet3" xfId="29873"/>
    <cellStyle name="Report Percent 3" xfId="29874"/>
    <cellStyle name="Report Percent 3 2" xfId="29875"/>
    <cellStyle name="Report Percent 3 2 2" xfId="29876"/>
    <cellStyle name="Report Percent 3 2_Sheet3" xfId="29877"/>
    <cellStyle name="Report Percent 3 3" xfId="29878"/>
    <cellStyle name="Report Percent 3_Sheet3" xfId="29879"/>
    <cellStyle name="Report Percent 4" xfId="29880"/>
    <cellStyle name="Report Percent 4 2" xfId="29881"/>
    <cellStyle name="Report Percent 4 2 2" xfId="29882"/>
    <cellStyle name="Report Percent 4 2 2 2" xfId="29883"/>
    <cellStyle name="Report Percent 4 2 2_Sheet3" xfId="29884"/>
    <cellStyle name="Report Percent 4 2 3" xfId="29885"/>
    <cellStyle name="Report Percent 4 2_Sheet3" xfId="29886"/>
    <cellStyle name="Report Percent 4 3" xfId="29887"/>
    <cellStyle name="Report Percent 4 3 2" xfId="29888"/>
    <cellStyle name="Report Percent 4 3_Sheet3" xfId="29889"/>
    <cellStyle name="Report Percent 4 4" xfId="29890"/>
    <cellStyle name="Report Percent 4_Sheet3" xfId="29891"/>
    <cellStyle name="Report Percent 5" xfId="29892"/>
    <cellStyle name="Report Percent 5 2" xfId="29893"/>
    <cellStyle name="Report Percent 5 2 2" xfId="29894"/>
    <cellStyle name="Report Percent 5 2_Sheet3" xfId="29895"/>
    <cellStyle name="Report Percent 5 3" xfId="29896"/>
    <cellStyle name="Report Percent 5_Sheet3" xfId="29897"/>
    <cellStyle name="Report Percent 6" xfId="29898"/>
    <cellStyle name="Report Percent 6 2" xfId="29899"/>
    <cellStyle name="Report Percent 6 2 2" xfId="29900"/>
    <cellStyle name="Report Percent 6 2_Sheet3" xfId="29901"/>
    <cellStyle name="Report Percent 6 3" xfId="29902"/>
    <cellStyle name="Report Percent 6_Sheet3" xfId="29903"/>
    <cellStyle name="Report Percent 7" xfId="29904"/>
    <cellStyle name="Report Percent 7 2" xfId="29905"/>
    <cellStyle name="Report Percent 7 2 2" xfId="29906"/>
    <cellStyle name="Report Percent 7 2_Sheet3" xfId="29907"/>
    <cellStyle name="Report Percent 7 3" xfId="29908"/>
    <cellStyle name="Report Percent 7_Sheet3" xfId="29909"/>
    <cellStyle name="Report Percent 8" xfId="29910"/>
    <cellStyle name="Report Percent 8 2" xfId="29911"/>
    <cellStyle name="Report Percent 8_Sheet3" xfId="29912"/>
    <cellStyle name="Report Percent 9" xfId="29913"/>
    <cellStyle name="Report Percent_AURORA Total New" xfId="29914"/>
    <cellStyle name="Report Unit Cost" xfId="29915"/>
    <cellStyle name="Report Unit Cost 10" xfId="29916"/>
    <cellStyle name="Report Unit Cost 2" xfId="29917"/>
    <cellStyle name="Report Unit Cost 2 2" xfId="29918"/>
    <cellStyle name="Report Unit Cost 2 2 2" xfId="29919"/>
    <cellStyle name="Report Unit Cost 2 2 2 2" xfId="29920"/>
    <cellStyle name="Report Unit Cost 2 2 2_Sheet3" xfId="29921"/>
    <cellStyle name="Report Unit Cost 2 2 3" xfId="29922"/>
    <cellStyle name="Report Unit Cost 2 2_Sheet3" xfId="29923"/>
    <cellStyle name="Report Unit Cost 2 3" xfId="29924"/>
    <cellStyle name="Report Unit Cost 2 3 2" xfId="29925"/>
    <cellStyle name="Report Unit Cost 2 3 2 2" xfId="29926"/>
    <cellStyle name="Report Unit Cost 2 3 2_Sheet3" xfId="29927"/>
    <cellStyle name="Report Unit Cost 2 3 3" xfId="29928"/>
    <cellStyle name="Report Unit Cost 2 3_Sheet3" xfId="29929"/>
    <cellStyle name="Report Unit Cost 2 4" xfId="29930"/>
    <cellStyle name="Report Unit Cost 2_Sheet3" xfId="29931"/>
    <cellStyle name="Report Unit Cost 3" xfId="29932"/>
    <cellStyle name="Report Unit Cost 3 2" xfId="29933"/>
    <cellStyle name="Report Unit Cost 3 2 2" xfId="29934"/>
    <cellStyle name="Report Unit Cost 3 2_Sheet3" xfId="29935"/>
    <cellStyle name="Report Unit Cost 3 3" xfId="29936"/>
    <cellStyle name="Report Unit Cost 3_Sheet3" xfId="29937"/>
    <cellStyle name="Report Unit Cost 4" xfId="29938"/>
    <cellStyle name="Report Unit Cost 4 2" xfId="29939"/>
    <cellStyle name="Report Unit Cost 4 2 2" xfId="29940"/>
    <cellStyle name="Report Unit Cost 4 2 2 2" xfId="29941"/>
    <cellStyle name="Report Unit Cost 4 2 2_Sheet3" xfId="29942"/>
    <cellStyle name="Report Unit Cost 4 2 3" xfId="29943"/>
    <cellStyle name="Report Unit Cost 4 2_Sheet3" xfId="29944"/>
    <cellStyle name="Report Unit Cost 4 3" xfId="29945"/>
    <cellStyle name="Report Unit Cost 4 3 2" xfId="29946"/>
    <cellStyle name="Report Unit Cost 4 3_Sheet3" xfId="29947"/>
    <cellStyle name="Report Unit Cost 4 4" xfId="29948"/>
    <cellStyle name="Report Unit Cost 4_Sheet3" xfId="29949"/>
    <cellStyle name="Report Unit Cost 5" xfId="29950"/>
    <cellStyle name="Report Unit Cost 5 2" xfId="29951"/>
    <cellStyle name="Report Unit Cost 5 2 2" xfId="29952"/>
    <cellStyle name="Report Unit Cost 5 2_Sheet3" xfId="29953"/>
    <cellStyle name="Report Unit Cost 5 3" xfId="29954"/>
    <cellStyle name="Report Unit Cost 5 3 2" xfId="29955"/>
    <cellStyle name="Report Unit Cost 5 3_Sheet3" xfId="29956"/>
    <cellStyle name="Report Unit Cost 5 4" xfId="29957"/>
    <cellStyle name="Report Unit Cost 5_Sheet3" xfId="29958"/>
    <cellStyle name="Report Unit Cost 6" xfId="29959"/>
    <cellStyle name="Report Unit Cost 6 2" xfId="29960"/>
    <cellStyle name="Report Unit Cost 6_Sheet3" xfId="29961"/>
    <cellStyle name="Report Unit Cost 7" xfId="29962"/>
    <cellStyle name="Report Unit Cost 7 2" xfId="29963"/>
    <cellStyle name="Report Unit Cost 7 2 2" xfId="29964"/>
    <cellStyle name="Report Unit Cost 7 2_Sheet3" xfId="29965"/>
    <cellStyle name="Report Unit Cost 7 3" xfId="29966"/>
    <cellStyle name="Report Unit Cost 7_Sheet3" xfId="29967"/>
    <cellStyle name="Report Unit Cost 8" xfId="29968"/>
    <cellStyle name="Report Unit Cost 8 2" xfId="29969"/>
    <cellStyle name="Report Unit Cost 8 2 2" xfId="29970"/>
    <cellStyle name="Report Unit Cost 8 2_Sheet3" xfId="29971"/>
    <cellStyle name="Report Unit Cost 8 3" xfId="29972"/>
    <cellStyle name="Report Unit Cost 8_Sheet3" xfId="29973"/>
    <cellStyle name="Report Unit Cost 9" xfId="29974"/>
    <cellStyle name="Report Unit Cost 9 2" xfId="29975"/>
    <cellStyle name="Report Unit Cost 9_Sheet3" xfId="29976"/>
    <cellStyle name="Report Unit Cost_AURORA Total New" xfId="29977"/>
    <cellStyle name="Report_Adj Bench DR 3 for Initial Briefs (Electric)" xfId="29978"/>
    <cellStyle name="Reports" xfId="29979"/>
    <cellStyle name="Reports 2" xfId="29980"/>
    <cellStyle name="Reports 2 2" xfId="29981"/>
    <cellStyle name="Reports 2 2 2" xfId="29982"/>
    <cellStyle name="Reports 2 2_Sheet3" xfId="29983"/>
    <cellStyle name="Reports 2 3" xfId="29984"/>
    <cellStyle name="Reports 2_Sheet3" xfId="29985"/>
    <cellStyle name="Reports 3" xfId="29986"/>
    <cellStyle name="Reports 3 2" xfId="29987"/>
    <cellStyle name="Reports 3_Sheet3" xfId="29988"/>
    <cellStyle name="Reports 4" xfId="29989"/>
    <cellStyle name="Reports Total" xfId="29990"/>
    <cellStyle name="Reports Total 10" xfId="29991"/>
    <cellStyle name="Reports Total 2" xfId="29992"/>
    <cellStyle name="Reports Total 2 10" xfId="29993"/>
    <cellStyle name="Reports Total 2 2" xfId="29994"/>
    <cellStyle name="Reports Total 2 2 10" xfId="29995"/>
    <cellStyle name="Reports Total 2 2 2" xfId="29996"/>
    <cellStyle name="Reports Total 2 2 2 2" xfId="29997"/>
    <cellStyle name="Reports Total 2 2 2_Sheet3" xfId="29998"/>
    <cellStyle name="Reports Total 2 2 3" xfId="29999"/>
    <cellStyle name="Reports Total 2 2 4" xfId="30000"/>
    <cellStyle name="Reports Total 2 2 5" xfId="30001"/>
    <cellStyle name="Reports Total 2 2 6" xfId="30002"/>
    <cellStyle name="Reports Total 2 2 7" xfId="30003"/>
    <cellStyle name="Reports Total 2 2 8" xfId="30004"/>
    <cellStyle name="Reports Total 2 2 9" xfId="30005"/>
    <cellStyle name="Reports Total 2 2_Sheet3" xfId="30006"/>
    <cellStyle name="Reports Total 2 3" xfId="30007"/>
    <cellStyle name="Reports Total 2 3 2" xfId="30008"/>
    <cellStyle name="Reports Total 2 3_Sheet3" xfId="30009"/>
    <cellStyle name="Reports Total 2 4" xfId="30010"/>
    <cellStyle name="Reports Total 2 5" xfId="30011"/>
    <cellStyle name="Reports Total 2 6" xfId="30012"/>
    <cellStyle name="Reports Total 2 7" xfId="30013"/>
    <cellStyle name="Reports Total 2 8" xfId="30014"/>
    <cellStyle name="Reports Total 2 9" xfId="30015"/>
    <cellStyle name="Reports Total 2_Sheet3" xfId="30016"/>
    <cellStyle name="Reports Total 3" xfId="30017"/>
    <cellStyle name="Reports Total 3 10" xfId="30018"/>
    <cellStyle name="Reports Total 3 2" xfId="30019"/>
    <cellStyle name="Reports Total 3 2 2" xfId="30020"/>
    <cellStyle name="Reports Total 3 2_Sheet3" xfId="30021"/>
    <cellStyle name="Reports Total 3 3" xfId="30022"/>
    <cellStyle name="Reports Total 3 4" xfId="30023"/>
    <cellStyle name="Reports Total 3 5" xfId="30024"/>
    <cellStyle name="Reports Total 3 6" xfId="30025"/>
    <cellStyle name="Reports Total 3 7" xfId="30026"/>
    <cellStyle name="Reports Total 3 8" xfId="30027"/>
    <cellStyle name="Reports Total 3 9" xfId="30028"/>
    <cellStyle name="Reports Total 3_Sheet3" xfId="30029"/>
    <cellStyle name="Reports Total 4" xfId="30030"/>
    <cellStyle name="Reports Total 4 2" xfId="30031"/>
    <cellStyle name="Reports Total 4 2 2" xfId="30032"/>
    <cellStyle name="Reports Total 4 2_Sheet3" xfId="30033"/>
    <cellStyle name="Reports Total 4 3" xfId="30034"/>
    <cellStyle name="Reports Total 4_Sheet3" xfId="30035"/>
    <cellStyle name="Reports Total 5" xfId="30036"/>
    <cellStyle name="Reports Total 5 2" xfId="30037"/>
    <cellStyle name="Reports Total 5_Sheet3" xfId="30038"/>
    <cellStyle name="Reports Total 6" xfId="30039"/>
    <cellStyle name="Reports Total 7" xfId="30040"/>
    <cellStyle name="Reports Total 8" xfId="30041"/>
    <cellStyle name="Reports Total 9" xfId="30042"/>
    <cellStyle name="Reports Total_AURORA Total New" xfId="30043"/>
    <cellStyle name="Reports Unit Cost Total" xfId="30044"/>
    <cellStyle name="Reports Unit Cost Total 10" xfId="30045"/>
    <cellStyle name="Reports Unit Cost Total 2" xfId="30046"/>
    <cellStyle name="Reports Unit Cost Total 2 2" xfId="30047"/>
    <cellStyle name="Reports Unit Cost Total 2 2 2" xfId="30048"/>
    <cellStyle name="Reports Unit Cost Total 2 2_Sheet3" xfId="30049"/>
    <cellStyle name="Reports Unit Cost Total 2 3" xfId="30050"/>
    <cellStyle name="Reports Unit Cost Total 2_Sheet3" xfId="30051"/>
    <cellStyle name="Reports Unit Cost Total 3" xfId="30052"/>
    <cellStyle name="Reports Unit Cost Total 3 2" xfId="30053"/>
    <cellStyle name="Reports Unit Cost Total 3 2 2" xfId="30054"/>
    <cellStyle name="Reports Unit Cost Total 3 2_Sheet3" xfId="30055"/>
    <cellStyle name="Reports Unit Cost Total 3 3" xfId="30056"/>
    <cellStyle name="Reports Unit Cost Total 3_Sheet3" xfId="30057"/>
    <cellStyle name="Reports Unit Cost Total 4" xfId="30058"/>
    <cellStyle name="Reports Unit Cost Total 4 2" xfId="30059"/>
    <cellStyle name="Reports Unit Cost Total 4_Sheet3" xfId="30060"/>
    <cellStyle name="Reports Unit Cost Total 5" xfId="30061"/>
    <cellStyle name="Reports Unit Cost Total 6" xfId="30062"/>
    <cellStyle name="Reports Unit Cost Total 7" xfId="30063"/>
    <cellStyle name="Reports Unit Cost Total 8" xfId="30064"/>
    <cellStyle name="Reports Unit Cost Total 9" xfId="30065"/>
    <cellStyle name="Reports Unit Cost Total_Sheet3" xfId="30066"/>
    <cellStyle name="Reports_16.37E Wild Horse Expansion DeferralRevwrkingfile SF" xfId="30067"/>
    <cellStyle name="RevList" xfId="30068"/>
    <cellStyle name="RevList 2" xfId="30069"/>
    <cellStyle name="RevList 2 2" xfId="30070"/>
    <cellStyle name="RevList 2 2 2" xfId="30071"/>
    <cellStyle name="RevList 2 2_Sheet3" xfId="30072"/>
    <cellStyle name="RevList 2 3" xfId="30073"/>
    <cellStyle name="RevList 2_Sheet3" xfId="30074"/>
    <cellStyle name="RevList 3" xfId="30075"/>
    <cellStyle name="RevList 3 2" xfId="30076"/>
    <cellStyle name="RevList 3_Sheet3" xfId="30077"/>
    <cellStyle name="RevList 4" xfId="30078"/>
    <cellStyle name="RevList_Sheet3" xfId="30079"/>
    <cellStyle name="round100" xfId="30080"/>
    <cellStyle name="round100 2" xfId="30081"/>
    <cellStyle name="round100 2 2" xfId="30082"/>
    <cellStyle name="round100 2 2 2" xfId="30083"/>
    <cellStyle name="round100 2 2 2 2" xfId="30084"/>
    <cellStyle name="round100 2 2 2_Sheet3" xfId="30085"/>
    <cellStyle name="round100 2 2 3" xfId="30086"/>
    <cellStyle name="round100 2 2_Sheet3" xfId="30087"/>
    <cellStyle name="round100 2 3" xfId="30088"/>
    <cellStyle name="round100 2 3 2" xfId="30089"/>
    <cellStyle name="round100 2 3 2 2" xfId="30090"/>
    <cellStyle name="round100 2 3 2_Sheet3" xfId="30091"/>
    <cellStyle name="round100 2 3 3" xfId="30092"/>
    <cellStyle name="round100 2 3_Sheet3" xfId="30093"/>
    <cellStyle name="round100 2 4" xfId="30094"/>
    <cellStyle name="round100 2_Sheet3" xfId="30095"/>
    <cellStyle name="round100 3" xfId="30096"/>
    <cellStyle name="round100 3 2" xfId="30097"/>
    <cellStyle name="round100 3 2 2" xfId="30098"/>
    <cellStyle name="round100 3 2_Sheet3" xfId="30099"/>
    <cellStyle name="round100 3 3" xfId="30100"/>
    <cellStyle name="round100 3_Sheet3" xfId="30101"/>
    <cellStyle name="round100 4" xfId="30102"/>
    <cellStyle name="round100 4 2" xfId="30103"/>
    <cellStyle name="round100 4 2 2" xfId="30104"/>
    <cellStyle name="round100 4 2 2 2" xfId="30105"/>
    <cellStyle name="round100 4 2 2_Sheet3" xfId="30106"/>
    <cellStyle name="round100 4 2 3" xfId="30107"/>
    <cellStyle name="round100 4 2_Sheet3" xfId="30108"/>
    <cellStyle name="round100 4 3" xfId="30109"/>
    <cellStyle name="round100 4 3 2" xfId="30110"/>
    <cellStyle name="round100 4 3_Sheet3" xfId="30111"/>
    <cellStyle name="round100 4 4" xfId="30112"/>
    <cellStyle name="round100 4_Sheet3" xfId="30113"/>
    <cellStyle name="round100 5" xfId="30114"/>
    <cellStyle name="round100 5 2" xfId="30115"/>
    <cellStyle name="round100 5 2 2" xfId="30116"/>
    <cellStyle name="round100 5 2_Sheet3" xfId="30117"/>
    <cellStyle name="round100 5 3" xfId="30118"/>
    <cellStyle name="round100 5_Sheet3" xfId="30119"/>
    <cellStyle name="round100 6" xfId="30120"/>
    <cellStyle name="round100 6 2" xfId="30121"/>
    <cellStyle name="round100 6 2 2" xfId="30122"/>
    <cellStyle name="round100 6 2_Sheet3" xfId="30123"/>
    <cellStyle name="round100 6 3" xfId="30124"/>
    <cellStyle name="round100 6_Sheet3" xfId="30125"/>
    <cellStyle name="round100 7" xfId="30126"/>
    <cellStyle name="round100 7 2" xfId="30127"/>
    <cellStyle name="round100 7 2 2" xfId="30128"/>
    <cellStyle name="round100 7 2_Sheet3" xfId="30129"/>
    <cellStyle name="round100 7 3" xfId="30130"/>
    <cellStyle name="round100 7_Sheet3" xfId="30131"/>
    <cellStyle name="round100 8" xfId="30132"/>
    <cellStyle name="round100 8 2" xfId="30133"/>
    <cellStyle name="round100 8_Sheet3" xfId="30134"/>
    <cellStyle name="round100 9" xfId="30135"/>
    <cellStyle name="round100_Sheet3" xfId="30136"/>
    <cellStyle name="RowHeading" xfId="30137"/>
    <cellStyle name="SAPBEXaggData" xfId="30138"/>
    <cellStyle name="SAPBEXaggData 10" xfId="30139"/>
    <cellStyle name="SAPBEXaggData 11" xfId="30140"/>
    <cellStyle name="SAPBEXaggData 2" xfId="30141"/>
    <cellStyle name="SAPBEXaggData 2 2" xfId="30142"/>
    <cellStyle name="SAPBEXaggData 2 2 2" xfId="30143"/>
    <cellStyle name="SAPBEXaggData 2 2_Sheet3" xfId="30144"/>
    <cellStyle name="SAPBEXaggData 2 3" xfId="30145"/>
    <cellStyle name="SAPBEXaggData 2_Sheet3" xfId="30146"/>
    <cellStyle name="SAPBEXaggData 3" xfId="30147"/>
    <cellStyle name="SAPBEXaggData 4" xfId="30148"/>
    <cellStyle name="SAPBEXaggData 4 2" xfId="30149"/>
    <cellStyle name="SAPBEXaggData 4 2 2" xfId="30150"/>
    <cellStyle name="SAPBEXaggData 4 2_Sheet3" xfId="30151"/>
    <cellStyle name="SAPBEXaggData 4_Sheet3" xfId="30152"/>
    <cellStyle name="SAPBEXaggData 5" xfId="30153"/>
    <cellStyle name="SAPBEXaggData 6" xfId="30154"/>
    <cellStyle name="SAPBEXaggData 7" xfId="30155"/>
    <cellStyle name="SAPBEXaggData 8" xfId="30156"/>
    <cellStyle name="SAPBEXaggData 9" xfId="30157"/>
    <cellStyle name="SAPBEXaggData_Sheet3" xfId="30158"/>
    <cellStyle name="SAPBEXaggDataEmph" xfId="30159"/>
    <cellStyle name="SAPBEXaggDataEmph 10" xfId="30160"/>
    <cellStyle name="SAPBEXaggDataEmph 11" xfId="30161"/>
    <cellStyle name="SAPBEXaggDataEmph 2" xfId="30162"/>
    <cellStyle name="SAPBEXaggDataEmph 2 2" xfId="30163"/>
    <cellStyle name="SAPBEXaggDataEmph 2 2 2" xfId="30164"/>
    <cellStyle name="SAPBEXaggDataEmph 2 2_Sheet3" xfId="30165"/>
    <cellStyle name="SAPBEXaggDataEmph 2 3" xfId="30166"/>
    <cellStyle name="SAPBEXaggDataEmph 2_Sheet3" xfId="30167"/>
    <cellStyle name="SAPBEXaggDataEmph 3" xfId="30168"/>
    <cellStyle name="SAPBEXaggDataEmph 4" xfId="30169"/>
    <cellStyle name="SAPBEXaggDataEmph 5" xfId="30170"/>
    <cellStyle name="SAPBEXaggDataEmph 6" xfId="30171"/>
    <cellStyle name="SAPBEXaggDataEmph 7" xfId="30172"/>
    <cellStyle name="SAPBEXaggDataEmph 8" xfId="30173"/>
    <cellStyle name="SAPBEXaggDataEmph 9" xfId="30174"/>
    <cellStyle name="SAPBEXaggDataEmph_Sheet3" xfId="30175"/>
    <cellStyle name="SAPBEXaggItem" xfId="30176"/>
    <cellStyle name="SAPBEXaggItem 10" xfId="30177"/>
    <cellStyle name="SAPBEXaggItem 11" xfId="30178"/>
    <cellStyle name="SAPBEXaggItem 2" xfId="30179"/>
    <cellStyle name="SAPBEXaggItem 2 2" xfId="30180"/>
    <cellStyle name="SAPBEXaggItem 2 2 2" xfId="30181"/>
    <cellStyle name="SAPBEXaggItem 2 2_Sheet3" xfId="30182"/>
    <cellStyle name="SAPBEXaggItem 2 3" xfId="30183"/>
    <cellStyle name="SAPBEXaggItem 2_Sheet3" xfId="30184"/>
    <cellStyle name="SAPBEXaggItem 3" xfId="30185"/>
    <cellStyle name="SAPBEXaggItem 4" xfId="30186"/>
    <cellStyle name="SAPBEXaggItem 4 2" xfId="30187"/>
    <cellStyle name="SAPBEXaggItem 4 2 2" xfId="30188"/>
    <cellStyle name="SAPBEXaggItem 4 2_Sheet3" xfId="30189"/>
    <cellStyle name="SAPBEXaggItem 4_Sheet3" xfId="30190"/>
    <cellStyle name="SAPBEXaggItem 5" xfId="30191"/>
    <cellStyle name="SAPBEXaggItem 6" xfId="30192"/>
    <cellStyle name="SAPBEXaggItem 7" xfId="30193"/>
    <cellStyle name="SAPBEXaggItem 8" xfId="30194"/>
    <cellStyle name="SAPBEXaggItem 9" xfId="30195"/>
    <cellStyle name="SAPBEXaggItem_Sheet3" xfId="30196"/>
    <cellStyle name="SAPBEXaggItemX" xfId="30197"/>
    <cellStyle name="SAPBEXaggItemX 10" xfId="30198"/>
    <cellStyle name="SAPBEXaggItemX 11" xfId="30199"/>
    <cellStyle name="SAPBEXaggItemX 2" xfId="30200"/>
    <cellStyle name="SAPBEXaggItemX 2 2" xfId="30201"/>
    <cellStyle name="SAPBEXaggItemX 2 2 2" xfId="30202"/>
    <cellStyle name="SAPBEXaggItemX 2 2_Sheet3" xfId="30203"/>
    <cellStyle name="SAPBEXaggItemX 2 3" xfId="30204"/>
    <cellStyle name="SAPBEXaggItemX 2_Sheet3" xfId="30205"/>
    <cellStyle name="SAPBEXaggItemX 3" xfId="30206"/>
    <cellStyle name="SAPBEXaggItemX 4" xfId="30207"/>
    <cellStyle name="SAPBEXaggItemX 5" xfId="30208"/>
    <cellStyle name="SAPBEXaggItemX 6" xfId="30209"/>
    <cellStyle name="SAPBEXaggItemX 7" xfId="30210"/>
    <cellStyle name="SAPBEXaggItemX 8" xfId="30211"/>
    <cellStyle name="SAPBEXaggItemX 9" xfId="30212"/>
    <cellStyle name="SAPBEXaggItemX_Sheet3" xfId="30213"/>
    <cellStyle name="SAPBEXchaText" xfId="30214"/>
    <cellStyle name="SAPBEXchaText 2" xfId="30215"/>
    <cellStyle name="SAPBEXchaText 2 2" xfId="30216"/>
    <cellStyle name="SAPBEXchaText 2 2 2" xfId="30217"/>
    <cellStyle name="SAPBEXchaText 2 2_Sheet3" xfId="30218"/>
    <cellStyle name="SAPBEXchaText 2 3" xfId="30219"/>
    <cellStyle name="SAPBEXchaText 2_Sheet3" xfId="30220"/>
    <cellStyle name="SAPBEXchaText 3" xfId="30221"/>
    <cellStyle name="SAPBEXchaText 4" xfId="30222"/>
    <cellStyle name="SAPBEXchaText 4 2" xfId="30223"/>
    <cellStyle name="SAPBEXchaText 4 2 2" xfId="30224"/>
    <cellStyle name="SAPBEXchaText 4 2_Sheet3" xfId="30225"/>
    <cellStyle name="SAPBEXchaText 4 3" xfId="30226"/>
    <cellStyle name="SAPBEXchaText 4 3 2" xfId="30227"/>
    <cellStyle name="SAPBEXchaText 4 3_Sheet3" xfId="30228"/>
    <cellStyle name="SAPBEXchaText 4_Sheet3" xfId="30229"/>
    <cellStyle name="SAPBEXchaText 5" xfId="30230"/>
    <cellStyle name="SAPBEXchaText 6" xfId="30231"/>
    <cellStyle name="SAPBEXchaText 7" xfId="30232"/>
    <cellStyle name="SAPBEXchaText 8" xfId="30233"/>
    <cellStyle name="SAPBEXchaText 9" xfId="30234"/>
    <cellStyle name="SAPBEXchaText_Sheet3" xfId="30235"/>
    <cellStyle name="SAPBEXexcBad7" xfId="30236"/>
    <cellStyle name="SAPBEXexcBad7 10" xfId="30237"/>
    <cellStyle name="SAPBEXexcBad7 11" xfId="30238"/>
    <cellStyle name="SAPBEXexcBad7 2" xfId="30239"/>
    <cellStyle name="SAPBEXexcBad7 2 2" xfId="30240"/>
    <cellStyle name="SAPBEXexcBad7 2 2 2" xfId="30241"/>
    <cellStyle name="SAPBEXexcBad7 2 2_Sheet3" xfId="30242"/>
    <cellStyle name="SAPBEXexcBad7 2 3" xfId="30243"/>
    <cellStyle name="SAPBEXexcBad7 2_Sheet3" xfId="30244"/>
    <cellStyle name="SAPBEXexcBad7 3" xfId="30245"/>
    <cellStyle name="SAPBEXexcBad7 4" xfId="30246"/>
    <cellStyle name="SAPBEXexcBad7 5" xfId="30247"/>
    <cellStyle name="SAPBEXexcBad7 6" xfId="30248"/>
    <cellStyle name="SAPBEXexcBad7 7" xfId="30249"/>
    <cellStyle name="SAPBEXexcBad7 8" xfId="30250"/>
    <cellStyle name="SAPBEXexcBad7 9" xfId="30251"/>
    <cellStyle name="SAPBEXexcBad7_Sheet3" xfId="30252"/>
    <cellStyle name="SAPBEXexcBad8" xfId="30253"/>
    <cellStyle name="SAPBEXexcBad8 10" xfId="30254"/>
    <cellStyle name="SAPBEXexcBad8 11" xfId="30255"/>
    <cellStyle name="SAPBEXexcBad8 2" xfId="30256"/>
    <cellStyle name="SAPBEXexcBad8 2 2" xfId="30257"/>
    <cellStyle name="SAPBEXexcBad8 2 2 2" xfId="30258"/>
    <cellStyle name="SAPBEXexcBad8 2 2_Sheet3" xfId="30259"/>
    <cellStyle name="SAPBEXexcBad8 2 3" xfId="30260"/>
    <cellStyle name="SAPBEXexcBad8 2_Sheet3" xfId="30261"/>
    <cellStyle name="SAPBEXexcBad8 3" xfId="30262"/>
    <cellStyle name="SAPBEXexcBad8 4" xfId="30263"/>
    <cellStyle name="SAPBEXexcBad8 5" xfId="30264"/>
    <cellStyle name="SAPBEXexcBad8 6" xfId="30265"/>
    <cellStyle name="SAPBEXexcBad8 7" xfId="30266"/>
    <cellStyle name="SAPBEXexcBad8 8" xfId="30267"/>
    <cellStyle name="SAPBEXexcBad8 9" xfId="30268"/>
    <cellStyle name="SAPBEXexcBad8_Sheet3" xfId="30269"/>
    <cellStyle name="SAPBEXexcBad9" xfId="30270"/>
    <cellStyle name="SAPBEXexcBad9 10" xfId="30271"/>
    <cellStyle name="SAPBEXexcBad9 11" xfId="30272"/>
    <cellStyle name="SAPBEXexcBad9 2" xfId="30273"/>
    <cellStyle name="SAPBEXexcBad9 2 2" xfId="30274"/>
    <cellStyle name="SAPBEXexcBad9 2 2 2" xfId="30275"/>
    <cellStyle name="SAPBEXexcBad9 2 2_Sheet3" xfId="30276"/>
    <cellStyle name="SAPBEXexcBad9 2 3" xfId="30277"/>
    <cellStyle name="SAPBEXexcBad9 2_Sheet3" xfId="30278"/>
    <cellStyle name="SAPBEXexcBad9 3" xfId="30279"/>
    <cellStyle name="SAPBEXexcBad9 4" xfId="30280"/>
    <cellStyle name="SAPBEXexcBad9 5" xfId="30281"/>
    <cellStyle name="SAPBEXexcBad9 6" xfId="30282"/>
    <cellStyle name="SAPBEXexcBad9 7" xfId="30283"/>
    <cellStyle name="SAPBEXexcBad9 8" xfId="30284"/>
    <cellStyle name="SAPBEXexcBad9 9" xfId="30285"/>
    <cellStyle name="SAPBEXexcBad9_Sheet3" xfId="30286"/>
    <cellStyle name="SAPBEXexcCritical4" xfId="30287"/>
    <cellStyle name="SAPBEXexcCritical4 10" xfId="30288"/>
    <cellStyle name="SAPBEXexcCritical4 11" xfId="30289"/>
    <cellStyle name="SAPBEXexcCritical4 2" xfId="30290"/>
    <cellStyle name="SAPBEXexcCritical4 2 2" xfId="30291"/>
    <cellStyle name="SAPBEXexcCritical4 2 2 2" xfId="30292"/>
    <cellStyle name="SAPBEXexcCritical4 2 2_Sheet3" xfId="30293"/>
    <cellStyle name="SAPBEXexcCritical4 2 3" xfId="30294"/>
    <cellStyle name="SAPBEXexcCritical4 2_Sheet3" xfId="30295"/>
    <cellStyle name="SAPBEXexcCritical4 3" xfId="30296"/>
    <cellStyle name="SAPBEXexcCritical4 4" xfId="30297"/>
    <cellStyle name="SAPBEXexcCritical4 5" xfId="30298"/>
    <cellStyle name="SAPBEXexcCritical4 6" xfId="30299"/>
    <cellStyle name="SAPBEXexcCritical4 7" xfId="30300"/>
    <cellStyle name="SAPBEXexcCritical4 8" xfId="30301"/>
    <cellStyle name="SAPBEXexcCritical4 9" xfId="30302"/>
    <cellStyle name="SAPBEXexcCritical4_Sheet3" xfId="30303"/>
    <cellStyle name="SAPBEXexcCritical5" xfId="30304"/>
    <cellStyle name="SAPBEXexcCritical5 10" xfId="30305"/>
    <cellStyle name="SAPBEXexcCritical5 11" xfId="30306"/>
    <cellStyle name="SAPBEXexcCritical5 2" xfId="30307"/>
    <cellStyle name="SAPBEXexcCritical5 2 2" xfId="30308"/>
    <cellStyle name="SAPBEXexcCritical5 2 2 2" xfId="30309"/>
    <cellStyle name="SAPBEXexcCritical5 2 2_Sheet3" xfId="30310"/>
    <cellStyle name="SAPBEXexcCritical5 2 3" xfId="30311"/>
    <cellStyle name="SAPBEXexcCritical5 2_Sheet3" xfId="30312"/>
    <cellStyle name="SAPBEXexcCritical5 3" xfId="30313"/>
    <cellStyle name="SAPBEXexcCritical5 4" xfId="30314"/>
    <cellStyle name="SAPBEXexcCritical5 5" xfId="30315"/>
    <cellStyle name="SAPBEXexcCritical5 6" xfId="30316"/>
    <cellStyle name="SAPBEXexcCritical5 7" xfId="30317"/>
    <cellStyle name="SAPBEXexcCritical5 8" xfId="30318"/>
    <cellStyle name="SAPBEXexcCritical5 9" xfId="30319"/>
    <cellStyle name="SAPBEXexcCritical5_Sheet3" xfId="30320"/>
    <cellStyle name="SAPBEXexcCritical6" xfId="30321"/>
    <cellStyle name="SAPBEXexcCritical6 10" xfId="30322"/>
    <cellStyle name="SAPBEXexcCritical6 11" xfId="30323"/>
    <cellStyle name="SAPBEXexcCritical6 2" xfId="30324"/>
    <cellStyle name="SAPBEXexcCritical6 2 2" xfId="30325"/>
    <cellStyle name="SAPBEXexcCritical6 2 2 2" xfId="30326"/>
    <cellStyle name="SAPBEXexcCritical6 2 2_Sheet3" xfId="30327"/>
    <cellStyle name="SAPBEXexcCritical6 2 3" xfId="30328"/>
    <cellStyle name="SAPBEXexcCritical6 2_Sheet3" xfId="30329"/>
    <cellStyle name="SAPBEXexcCritical6 3" xfId="30330"/>
    <cellStyle name="SAPBEXexcCritical6 4" xfId="30331"/>
    <cellStyle name="SAPBEXexcCritical6 5" xfId="30332"/>
    <cellStyle name="SAPBEXexcCritical6 6" xfId="30333"/>
    <cellStyle name="SAPBEXexcCritical6 7" xfId="30334"/>
    <cellStyle name="SAPBEXexcCritical6 8" xfId="30335"/>
    <cellStyle name="SAPBEXexcCritical6 9" xfId="30336"/>
    <cellStyle name="SAPBEXexcCritical6_Sheet3" xfId="30337"/>
    <cellStyle name="SAPBEXexcGood1" xfId="30338"/>
    <cellStyle name="SAPBEXexcGood1 10" xfId="30339"/>
    <cellStyle name="SAPBEXexcGood1 11" xfId="30340"/>
    <cellStyle name="SAPBEXexcGood1 2" xfId="30341"/>
    <cellStyle name="SAPBEXexcGood1 2 2" xfId="30342"/>
    <cellStyle name="SAPBEXexcGood1 2 2 2" xfId="30343"/>
    <cellStyle name="SAPBEXexcGood1 2 2_Sheet3" xfId="30344"/>
    <cellStyle name="SAPBEXexcGood1 2 3" xfId="30345"/>
    <cellStyle name="SAPBEXexcGood1 2_Sheet3" xfId="30346"/>
    <cellStyle name="SAPBEXexcGood1 3" xfId="30347"/>
    <cellStyle name="SAPBEXexcGood1 4" xfId="30348"/>
    <cellStyle name="SAPBEXexcGood1 5" xfId="30349"/>
    <cellStyle name="SAPBEXexcGood1 6" xfId="30350"/>
    <cellStyle name="SAPBEXexcGood1 7" xfId="30351"/>
    <cellStyle name="SAPBEXexcGood1 8" xfId="30352"/>
    <cellStyle name="SAPBEXexcGood1 9" xfId="30353"/>
    <cellStyle name="SAPBEXexcGood1_Sheet3" xfId="30354"/>
    <cellStyle name="SAPBEXexcGood2" xfId="30355"/>
    <cellStyle name="SAPBEXexcGood2 10" xfId="30356"/>
    <cellStyle name="SAPBEXexcGood2 11" xfId="30357"/>
    <cellStyle name="SAPBEXexcGood2 2" xfId="30358"/>
    <cellStyle name="SAPBEXexcGood2 2 2" xfId="30359"/>
    <cellStyle name="SAPBEXexcGood2 2 2 2" xfId="30360"/>
    <cellStyle name="SAPBEXexcGood2 2 2_Sheet3" xfId="30361"/>
    <cellStyle name="SAPBEXexcGood2 2 3" xfId="30362"/>
    <cellStyle name="SAPBEXexcGood2 2_Sheet3" xfId="30363"/>
    <cellStyle name="SAPBEXexcGood2 3" xfId="30364"/>
    <cellStyle name="SAPBEXexcGood2 4" xfId="30365"/>
    <cellStyle name="SAPBEXexcGood2 5" xfId="30366"/>
    <cellStyle name="SAPBEXexcGood2 6" xfId="30367"/>
    <cellStyle name="SAPBEXexcGood2 7" xfId="30368"/>
    <cellStyle name="SAPBEXexcGood2 8" xfId="30369"/>
    <cellStyle name="SAPBEXexcGood2 9" xfId="30370"/>
    <cellStyle name="SAPBEXexcGood2_Sheet3" xfId="30371"/>
    <cellStyle name="SAPBEXexcGood3" xfId="30372"/>
    <cellStyle name="SAPBEXexcGood3 10" xfId="30373"/>
    <cellStyle name="SAPBEXexcGood3 11" xfId="30374"/>
    <cellStyle name="SAPBEXexcGood3 2" xfId="30375"/>
    <cellStyle name="SAPBEXexcGood3 2 2" xfId="30376"/>
    <cellStyle name="SAPBEXexcGood3 2 2 2" xfId="30377"/>
    <cellStyle name="SAPBEXexcGood3 2 2_Sheet3" xfId="30378"/>
    <cellStyle name="SAPBEXexcGood3 2 3" xfId="30379"/>
    <cellStyle name="SAPBEXexcGood3 2_Sheet3" xfId="30380"/>
    <cellStyle name="SAPBEXexcGood3 3" xfId="30381"/>
    <cellStyle name="SAPBEXexcGood3 4" xfId="30382"/>
    <cellStyle name="SAPBEXexcGood3 5" xfId="30383"/>
    <cellStyle name="SAPBEXexcGood3 6" xfId="30384"/>
    <cellStyle name="SAPBEXexcGood3 7" xfId="30385"/>
    <cellStyle name="SAPBEXexcGood3 8" xfId="30386"/>
    <cellStyle name="SAPBEXexcGood3 9" xfId="30387"/>
    <cellStyle name="SAPBEXexcGood3_Sheet3" xfId="30388"/>
    <cellStyle name="SAPBEXfilterDrill" xfId="30389"/>
    <cellStyle name="SAPBEXfilterDrill 2" xfId="30390"/>
    <cellStyle name="SAPBEXfilterDrill 2 2" xfId="30391"/>
    <cellStyle name="SAPBEXfilterDrill 2 2 2" xfId="30392"/>
    <cellStyle name="SAPBEXfilterDrill 2 2_Sheet3" xfId="30393"/>
    <cellStyle name="SAPBEXfilterDrill 2 3" xfId="30394"/>
    <cellStyle name="SAPBEXfilterDrill 2_Sheet3" xfId="30395"/>
    <cellStyle name="SAPBEXfilterDrill 3" xfId="30396"/>
    <cellStyle name="SAPBEXfilterDrill 4" xfId="30397"/>
    <cellStyle name="SAPBEXfilterDrill 5" xfId="30398"/>
    <cellStyle name="SAPBEXfilterDrill 6" xfId="30399"/>
    <cellStyle name="SAPBEXfilterDrill 7" xfId="30400"/>
    <cellStyle name="SAPBEXfilterDrill 8" xfId="30401"/>
    <cellStyle name="SAPBEXfilterDrill_Sheet3" xfId="30402"/>
    <cellStyle name="SAPBEXfilterItem" xfId="30403"/>
    <cellStyle name="SAPBEXfilterItem 2" xfId="30404"/>
    <cellStyle name="SAPBEXfilterItem 2 2" xfId="30405"/>
    <cellStyle name="SAPBEXfilterItem 2 2 2" xfId="30406"/>
    <cellStyle name="SAPBEXfilterItem 2 2_Sheet3" xfId="30407"/>
    <cellStyle name="SAPBEXfilterItem 2 3" xfId="30408"/>
    <cellStyle name="SAPBEXfilterItem 2_Sheet3" xfId="30409"/>
    <cellStyle name="SAPBEXfilterItem 3" xfId="30410"/>
    <cellStyle name="SAPBEXfilterItem 4" xfId="30411"/>
    <cellStyle name="SAPBEXfilterItem 5" xfId="30412"/>
    <cellStyle name="SAPBEXfilterItem 6" xfId="30413"/>
    <cellStyle name="SAPBEXfilterItem 7" xfId="30414"/>
    <cellStyle name="SAPBEXfilterItem 8" xfId="30415"/>
    <cellStyle name="SAPBEXfilterItem_Sheet3" xfId="30416"/>
    <cellStyle name="SAPBEXfilterText" xfId="30417"/>
    <cellStyle name="SAPBEXfilterText 2" xfId="30418"/>
    <cellStyle name="SAPBEXfilterText 2 2" xfId="30419"/>
    <cellStyle name="SAPBEXfilterText 2 2 2" xfId="30420"/>
    <cellStyle name="SAPBEXfilterText 2 2_Sheet3" xfId="30421"/>
    <cellStyle name="SAPBEXfilterText 2 3" xfId="30422"/>
    <cellStyle name="SAPBEXfilterText 2_Sheet3" xfId="30423"/>
    <cellStyle name="SAPBEXfilterText 3" xfId="30424"/>
    <cellStyle name="SAPBEXfilterText 4" xfId="30425"/>
    <cellStyle name="SAPBEXfilterText 5" xfId="30426"/>
    <cellStyle name="SAPBEXfilterText 6" xfId="30427"/>
    <cellStyle name="SAPBEXfilterText 7" xfId="30428"/>
    <cellStyle name="SAPBEXfilterText 8" xfId="30429"/>
    <cellStyle name="SAPBEXfilterText_Sheet3" xfId="30430"/>
    <cellStyle name="SAPBEXformats" xfId="30431"/>
    <cellStyle name="SAPBEXformats 10" xfId="30432"/>
    <cellStyle name="SAPBEXformats 11" xfId="30433"/>
    <cellStyle name="SAPBEXformats 2" xfId="30434"/>
    <cellStyle name="SAPBEXformats 2 10" xfId="30435"/>
    <cellStyle name="SAPBEXformats 2 2" xfId="30436"/>
    <cellStyle name="SAPBEXformats 2 2 2" xfId="30437"/>
    <cellStyle name="SAPBEXformats 2 2_Sheet3" xfId="30438"/>
    <cellStyle name="SAPBEXformats 2 3" xfId="30439"/>
    <cellStyle name="SAPBEXformats 2 4" xfId="30440"/>
    <cellStyle name="SAPBEXformats 2 5" xfId="30441"/>
    <cellStyle name="SAPBEXformats 2 6" xfId="30442"/>
    <cellStyle name="SAPBEXformats 2 7" xfId="30443"/>
    <cellStyle name="SAPBEXformats 2 8" xfId="30444"/>
    <cellStyle name="SAPBEXformats 2 9" xfId="30445"/>
    <cellStyle name="SAPBEXformats 2_Sheet3" xfId="30446"/>
    <cellStyle name="SAPBEXformats 3" xfId="30447"/>
    <cellStyle name="SAPBEXformats 4" xfId="30448"/>
    <cellStyle name="SAPBEXformats 5" xfId="30449"/>
    <cellStyle name="SAPBEXformats 6" xfId="30450"/>
    <cellStyle name="SAPBEXformats 7" xfId="30451"/>
    <cellStyle name="SAPBEXformats 8" xfId="30452"/>
    <cellStyle name="SAPBEXformats 9" xfId="30453"/>
    <cellStyle name="SAPBEXformats_Sheet3" xfId="30454"/>
    <cellStyle name="SAPBEXheaderItem" xfId="30455"/>
    <cellStyle name="SAPBEXheaderItem 10" xfId="30456"/>
    <cellStyle name="SAPBEXheaderItem 11" xfId="30457"/>
    <cellStyle name="SAPBEXheaderItem 12" xfId="30458"/>
    <cellStyle name="SAPBEXheaderItem 13" xfId="30459"/>
    <cellStyle name="SAPBEXheaderItem 14" xfId="30460"/>
    <cellStyle name="SAPBEXheaderItem 15" xfId="30461"/>
    <cellStyle name="SAPBEXheaderItem 16" xfId="30462"/>
    <cellStyle name="SAPBEXheaderItem 17" xfId="30463"/>
    <cellStyle name="SAPBEXheaderItem 18" xfId="30464"/>
    <cellStyle name="SAPBEXheaderItem 19" xfId="30465"/>
    <cellStyle name="SAPBEXheaderItem 2" xfId="30466"/>
    <cellStyle name="SAPBEXheaderItem 2 2" xfId="30467"/>
    <cellStyle name="SAPBEXheaderItem 2 2 2" xfId="30468"/>
    <cellStyle name="SAPBEXheaderItem 2 2_Sheet3" xfId="30469"/>
    <cellStyle name="SAPBEXheaderItem 2 3" xfId="30470"/>
    <cellStyle name="SAPBEXheaderItem 2 4" xfId="30471"/>
    <cellStyle name="SAPBEXheaderItem 2 5" xfId="30472"/>
    <cellStyle name="SAPBEXheaderItem 2 6" xfId="30473"/>
    <cellStyle name="SAPBEXheaderItem 2 7" xfId="30474"/>
    <cellStyle name="SAPBEXheaderItem 2 8" xfId="30475"/>
    <cellStyle name="SAPBEXheaderItem 2_Sheet3" xfId="30476"/>
    <cellStyle name="SAPBEXheaderItem 20" xfId="30477"/>
    <cellStyle name="SAPBEXheaderItem 21" xfId="30478"/>
    <cellStyle name="SAPBEXheaderItem 22" xfId="30479"/>
    <cellStyle name="SAPBEXheaderItem 23" xfId="30480"/>
    <cellStyle name="SAPBEXheaderItem 24" xfId="30481"/>
    <cellStyle name="SAPBEXheaderItem 25" xfId="30482"/>
    <cellStyle name="SAPBEXheaderItem 26" xfId="30483"/>
    <cellStyle name="SAPBEXheaderItem 27" xfId="30484"/>
    <cellStyle name="SAPBEXheaderItem 28" xfId="30485"/>
    <cellStyle name="SAPBEXheaderItem 29" xfId="30486"/>
    <cellStyle name="SAPBEXheaderItem 3" xfId="30487"/>
    <cellStyle name="SAPBEXheaderItem 3 2" xfId="30488"/>
    <cellStyle name="SAPBEXheaderItem 30" xfId="30489"/>
    <cellStyle name="SAPBEXheaderItem 31" xfId="30490"/>
    <cellStyle name="SAPBEXheaderItem 32" xfId="30491"/>
    <cellStyle name="SAPBEXheaderItem 33" xfId="30492"/>
    <cellStyle name="SAPBEXheaderItem 34" xfId="30493"/>
    <cellStyle name="SAPBEXheaderItem 35" xfId="30494"/>
    <cellStyle name="SAPBEXheaderItem 36" xfId="30495"/>
    <cellStyle name="SAPBEXheaderItem 37" xfId="30496"/>
    <cellStyle name="SAPBEXheaderItem 38" xfId="30497"/>
    <cellStyle name="SAPBEXheaderItem 39" xfId="30498"/>
    <cellStyle name="SAPBEXheaderItem 4" xfId="30499"/>
    <cellStyle name="SAPBEXheaderItem 40" xfId="30500"/>
    <cellStyle name="SAPBEXheaderItem 41" xfId="30501"/>
    <cellStyle name="SAPBEXheaderItem 42" xfId="30502"/>
    <cellStyle name="SAPBEXheaderItem 43" xfId="30503"/>
    <cellStyle name="SAPBEXheaderItem 44" xfId="30504"/>
    <cellStyle name="SAPBEXheaderItem 45" xfId="30505"/>
    <cellStyle name="SAPBEXheaderItem 46" xfId="30506"/>
    <cellStyle name="SAPBEXheaderItem 47" xfId="30507"/>
    <cellStyle name="SAPBEXheaderItem 48" xfId="30508"/>
    <cellStyle name="SAPBEXheaderItem 5" xfId="30509"/>
    <cellStyle name="SAPBEXheaderItem 6" xfId="30510"/>
    <cellStyle name="SAPBEXheaderItem 7" xfId="30511"/>
    <cellStyle name="SAPBEXheaderItem 8" xfId="30512"/>
    <cellStyle name="SAPBEXheaderItem 9" xfId="30513"/>
    <cellStyle name="SAPBEXheaderItem_Sheet3" xfId="30514"/>
    <cellStyle name="SAPBEXheaderText" xfId="30515"/>
    <cellStyle name="SAPBEXheaderText 10" xfId="30516"/>
    <cellStyle name="SAPBEXheaderText 11" xfId="30517"/>
    <cellStyle name="SAPBEXheaderText 12" xfId="30518"/>
    <cellStyle name="SAPBEXheaderText 13" xfId="30519"/>
    <cellStyle name="SAPBEXheaderText 14" xfId="30520"/>
    <cellStyle name="SAPBEXheaderText 15" xfId="30521"/>
    <cellStyle name="SAPBEXheaderText 16" xfId="30522"/>
    <cellStyle name="SAPBEXheaderText 17" xfId="30523"/>
    <cellStyle name="SAPBEXheaderText 18" xfId="30524"/>
    <cellStyle name="SAPBEXheaderText 19" xfId="30525"/>
    <cellStyle name="SAPBEXheaderText 2" xfId="30526"/>
    <cellStyle name="SAPBEXheaderText 2 2" xfId="30527"/>
    <cellStyle name="SAPBEXheaderText 2 2 2" xfId="30528"/>
    <cellStyle name="SAPBEXheaderText 2 2_Sheet3" xfId="30529"/>
    <cellStyle name="SAPBEXheaderText 2 3" xfId="30530"/>
    <cellStyle name="SAPBEXheaderText 2 4" xfId="30531"/>
    <cellStyle name="SAPBEXheaderText 2 5" xfId="30532"/>
    <cellStyle name="SAPBEXheaderText 2 6" xfId="30533"/>
    <cellStyle name="SAPBEXheaderText 2 7" xfId="30534"/>
    <cellStyle name="SAPBEXheaderText 2 8" xfId="30535"/>
    <cellStyle name="SAPBEXheaderText 2_Sheet3" xfId="30536"/>
    <cellStyle name="SAPBEXheaderText 20" xfId="30537"/>
    <cellStyle name="SAPBEXheaderText 21" xfId="30538"/>
    <cellStyle name="SAPBEXheaderText 22" xfId="30539"/>
    <cellStyle name="SAPBEXheaderText 23" xfId="30540"/>
    <cellStyle name="SAPBEXheaderText 24" xfId="30541"/>
    <cellStyle name="SAPBEXheaderText 25" xfId="30542"/>
    <cellStyle name="SAPBEXheaderText 26" xfId="30543"/>
    <cellStyle name="SAPBEXheaderText 27" xfId="30544"/>
    <cellStyle name="SAPBEXheaderText 28" xfId="30545"/>
    <cellStyle name="SAPBEXheaderText 29" xfId="30546"/>
    <cellStyle name="SAPBEXheaderText 3" xfId="30547"/>
    <cellStyle name="SAPBEXheaderText 3 2" xfId="30548"/>
    <cellStyle name="SAPBEXheaderText 30" xfId="30549"/>
    <cellStyle name="SAPBEXheaderText 31" xfId="30550"/>
    <cellStyle name="SAPBEXheaderText 32" xfId="30551"/>
    <cellStyle name="SAPBEXheaderText 33" xfId="30552"/>
    <cellStyle name="SAPBEXheaderText 34" xfId="30553"/>
    <cellStyle name="SAPBEXheaderText 35" xfId="30554"/>
    <cellStyle name="SAPBEXheaderText 36" xfId="30555"/>
    <cellStyle name="SAPBEXheaderText 37" xfId="30556"/>
    <cellStyle name="SAPBEXheaderText 38" xfId="30557"/>
    <cellStyle name="SAPBEXheaderText 39" xfId="30558"/>
    <cellStyle name="SAPBEXheaderText 4" xfId="30559"/>
    <cellStyle name="SAPBEXheaderText 40" xfId="30560"/>
    <cellStyle name="SAPBEXheaderText 41" xfId="30561"/>
    <cellStyle name="SAPBEXheaderText 42" xfId="30562"/>
    <cellStyle name="SAPBEXheaderText 43" xfId="30563"/>
    <cellStyle name="SAPBEXheaderText 44" xfId="30564"/>
    <cellStyle name="SAPBEXheaderText 45" xfId="30565"/>
    <cellStyle name="SAPBEXheaderText 46" xfId="30566"/>
    <cellStyle name="SAPBEXheaderText 47" xfId="30567"/>
    <cellStyle name="SAPBEXheaderText 48" xfId="30568"/>
    <cellStyle name="SAPBEXheaderText 5" xfId="30569"/>
    <cellStyle name="SAPBEXheaderText 6" xfId="30570"/>
    <cellStyle name="SAPBEXheaderText 7" xfId="30571"/>
    <cellStyle name="SAPBEXheaderText 8" xfId="30572"/>
    <cellStyle name="SAPBEXheaderText 9" xfId="30573"/>
    <cellStyle name="SAPBEXheaderText_Sheet3" xfId="30574"/>
    <cellStyle name="SAPBEXHLevel0" xfId="30575"/>
    <cellStyle name="SAPBEXHLevel0 10" xfId="30576"/>
    <cellStyle name="SAPBEXHLevel0 11" xfId="30577"/>
    <cellStyle name="SAPBEXHLevel0 2" xfId="30578"/>
    <cellStyle name="SAPBEXHLevel0 2 10" xfId="30579"/>
    <cellStyle name="SAPBEXHLevel0 2 11" xfId="30580"/>
    <cellStyle name="SAPBEXHLevel0 2 2" xfId="30581"/>
    <cellStyle name="SAPBEXHLevel0 2 2 2" xfId="30582"/>
    <cellStyle name="SAPBEXHLevel0 2 2_Sheet3" xfId="30583"/>
    <cellStyle name="SAPBEXHLevel0 2 3" xfId="30584"/>
    <cellStyle name="SAPBEXHLevel0 2 4" xfId="30585"/>
    <cellStyle name="SAPBEXHLevel0 2 5" xfId="30586"/>
    <cellStyle name="SAPBEXHLevel0 2 6" xfId="30587"/>
    <cellStyle name="SAPBEXHLevel0 2 7" xfId="30588"/>
    <cellStyle name="SAPBEXHLevel0 2 8" xfId="30589"/>
    <cellStyle name="SAPBEXHLevel0 2 9" xfId="30590"/>
    <cellStyle name="SAPBEXHLevel0 2_Sheet3" xfId="30591"/>
    <cellStyle name="SAPBEXHLevel0 3" xfId="30592"/>
    <cellStyle name="SAPBEXHLevel0 4" xfId="30593"/>
    <cellStyle name="SAPBEXHLevel0 5" xfId="30594"/>
    <cellStyle name="SAPBEXHLevel0 6" xfId="30595"/>
    <cellStyle name="SAPBEXHLevel0 7" xfId="30596"/>
    <cellStyle name="SAPBEXHLevel0 8" xfId="30597"/>
    <cellStyle name="SAPBEXHLevel0 9" xfId="30598"/>
    <cellStyle name="SAPBEXHLevel0_Sheet3" xfId="30599"/>
    <cellStyle name="SAPBEXHLevel0X" xfId="30600"/>
    <cellStyle name="SAPBEXHLevel0X 10" xfId="30601"/>
    <cellStyle name="SAPBEXHLevel0X 11" xfId="30602"/>
    <cellStyle name="SAPBEXHLevel0X 2" xfId="30603"/>
    <cellStyle name="SAPBEXHLevel0X 2 10" xfId="30604"/>
    <cellStyle name="SAPBEXHLevel0X 2 11" xfId="30605"/>
    <cellStyle name="SAPBEXHLevel0X 2 2" xfId="30606"/>
    <cellStyle name="SAPBEXHLevel0X 2 2 2" xfId="30607"/>
    <cellStyle name="SAPBEXHLevel0X 2 2_Sheet3" xfId="30608"/>
    <cellStyle name="SAPBEXHLevel0X 2 3" xfId="30609"/>
    <cellStyle name="SAPBEXHLevel0X 2 4" xfId="30610"/>
    <cellStyle name="SAPBEXHLevel0X 2 5" xfId="30611"/>
    <cellStyle name="SAPBEXHLevel0X 2 6" xfId="30612"/>
    <cellStyle name="SAPBEXHLevel0X 2 7" xfId="30613"/>
    <cellStyle name="SAPBEXHLevel0X 2 8" xfId="30614"/>
    <cellStyle name="SAPBEXHLevel0X 2 9" xfId="30615"/>
    <cellStyle name="SAPBEXHLevel0X 2_Sheet3" xfId="30616"/>
    <cellStyle name="SAPBEXHLevel0X 3" xfId="30617"/>
    <cellStyle name="SAPBEXHLevel0X 4" xfId="30618"/>
    <cellStyle name="SAPBEXHLevel0X 5" xfId="30619"/>
    <cellStyle name="SAPBEXHLevel0X 6" xfId="30620"/>
    <cellStyle name="SAPBEXHLevel0X 7" xfId="30621"/>
    <cellStyle name="SAPBEXHLevel0X 8" xfId="30622"/>
    <cellStyle name="SAPBEXHLevel0X 9" xfId="30623"/>
    <cellStyle name="SAPBEXHLevel0X_Sheet3" xfId="30624"/>
    <cellStyle name="SAPBEXHLevel1" xfId="30625"/>
    <cellStyle name="SAPBEXHLevel1 10" xfId="30626"/>
    <cellStyle name="SAPBEXHLevel1 11" xfId="30627"/>
    <cellStyle name="SAPBEXHLevel1 2" xfId="30628"/>
    <cellStyle name="SAPBEXHLevel1 2 10" xfId="30629"/>
    <cellStyle name="SAPBEXHLevel1 2 11" xfId="30630"/>
    <cellStyle name="SAPBEXHLevel1 2 2" xfId="30631"/>
    <cellStyle name="SAPBEXHLevel1 2 2 2" xfId="30632"/>
    <cellStyle name="SAPBEXHLevel1 2 2_Sheet3" xfId="30633"/>
    <cellStyle name="SAPBEXHLevel1 2 3" xfId="30634"/>
    <cellStyle name="SAPBEXHLevel1 2 4" xfId="30635"/>
    <cellStyle name="SAPBEXHLevel1 2 5" xfId="30636"/>
    <cellStyle name="SAPBEXHLevel1 2 6" xfId="30637"/>
    <cellStyle name="SAPBEXHLevel1 2 7" xfId="30638"/>
    <cellStyle name="SAPBEXHLevel1 2 8" xfId="30639"/>
    <cellStyle name="SAPBEXHLevel1 2 9" xfId="30640"/>
    <cellStyle name="SAPBEXHLevel1 2_Sheet3" xfId="30641"/>
    <cellStyle name="SAPBEXHLevel1 3" xfId="30642"/>
    <cellStyle name="SAPBEXHLevel1 4" xfId="30643"/>
    <cellStyle name="SAPBEXHLevel1 5" xfId="30644"/>
    <cellStyle name="SAPBEXHLevel1 6" xfId="30645"/>
    <cellStyle name="SAPBEXHLevel1 7" xfId="30646"/>
    <cellStyle name="SAPBEXHLevel1 8" xfId="30647"/>
    <cellStyle name="SAPBEXHLevel1 9" xfId="30648"/>
    <cellStyle name="SAPBEXHLevel1_Sheet3" xfId="30649"/>
    <cellStyle name="SAPBEXHLevel1X" xfId="30650"/>
    <cellStyle name="SAPBEXHLevel1X 10" xfId="30651"/>
    <cellStyle name="SAPBEXHLevel1X 11" xfId="30652"/>
    <cellStyle name="SAPBEXHLevel1X 2" xfId="30653"/>
    <cellStyle name="SAPBEXHLevel1X 2 10" xfId="30654"/>
    <cellStyle name="SAPBEXHLevel1X 2 11" xfId="30655"/>
    <cellStyle name="SAPBEXHLevel1X 2 2" xfId="30656"/>
    <cellStyle name="SAPBEXHLevel1X 2 2 2" xfId="30657"/>
    <cellStyle name="SAPBEXHLevel1X 2 2_Sheet3" xfId="30658"/>
    <cellStyle name="SAPBEXHLevel1X 2 3" xfId="30659"/>
    <cellStyle name="SAPBEXHLevel1X 2 4" xfId="30660"/>
    <cellStyle name="SAPBEXHLevel1X 2 5" xfId="30661"/>
    <cellStyle name="SAPBEXHLevel1X 2 6" xfId="30662"/>
    <cellStyle name="SAPBEXHLevel1X 2 7" xfId="30663"/>
    <cellStyle name="SAPBEXHLevel1X 2 8" xfId="30664"/>
    <cellStyle name="SAPBEXHLevel1X 2 9" xfId="30665"/>
    <cellStyle name="SAPBEXHLevel1X 2_Sheet3" xfId="30666"/>
    <cellStyle name="SAPBEXHLevel1X 3" xfId="30667"/>
    <cellStyle name="SAPBEXHLevel1X 4" xfId="30668"/>
    <cellStyle name="SAPBEXHLevel1X 5" xfId="30669"/>
    <cellStyle name="SAPBEXHLevel1X 6" xfId="30670"/>
    <cellStyle name="SAPBEXHLevel1X 7" xfId="30671"/>
    <cellStyle name="SAPBEXHLevel1X 8" xfId="30672"/>
    <cellStyle name="SAPBEXHLevel1X 9" xfId="30673"/>
    <cellStyle name="SAPBEXHLevel1X_Sheet3" xfId="30674"/>
    <cellStyle name="SAPBEXHLevel2" xfId="30675"/>
    <cellStyle name="SAPBEXHLevel2 10" xfId="30676"/>
    <cellStyle name="SAPBEXHLevel2 11" xfId="30677"/>
    <cellStyle name="SAPBEXHLevel2 2" xfId="30678"/>
    <cellStyle name="SAPBEXHLevel2 2 10" xfId="30679"/>
    <cellStyle name="SAPBEXHLevel2 2 11" xfId="30680"/>
    <cellStyle name="SAPBEXHLevel2 2 2" xfId="30681"/>
    <cellStyle name="SAPBEXHLevel2 2 2 2" xfId="30682"/>
    <cellStyle name="SAPBEXHLevel2 2 2_Sheet3" xfId="30683"/>
    <cellStyle name="SAPBEXHLevel2 2 3" xfId="30684"/>
    <cellStyle name="SAPBEXHLevel2 2 4" xfId="30685"/>
    <cellStyle name="SAPBEXHLevel2 2 5" xfId="30686"/>
    <cellStyle name="SAPBEXHLevel2 2 6" xfId="30687"/>
    <cellStyle name="SAPBEXHLevel2 2 7" xfId="30688"/>
    <cellStyle name="SAPBEXHLevel2 2 8" xfId="30689"/>
    <cellStyle name="SAPBEXHLevel2 2 9" xfId="30690"/>
    <cellStyle name="SAPBEXHLevel2 2_Sheet3" xfId="30691"/>
    <cellStyle name="SAPBEXHLevel2 3" xfId="30692"/>
    <cellStyle name="SAPBEXHLevel2 4" xfId="30693"/>
    <cellStyle name="SAPBEXHLevel2 5" xfId="30694"/>
    <cellStyle name="SAPBEXHLevel2 6" xfId="30695"/>
    <cellStyle name="SAPBEXHLevel2 7" xfId="30696"/>
    <cellStyle name="SAPBEXHLevel2 8" xfId="30697"/>
    <cellStyle name="SAPBEXHLevel2 9" xfId="30698"/>
    <cellStyle name="SAPBEXHLevel2_Sheet3" xfId="30699"/>
    <cellStyle name="SAPBEXHLevel2X" xfId="30700"/>
    <cellStyle name="SAPBEXHLevel2X 10" xfId="30701"/>
    <cellStyle name="SAPBEXHLevel2X 11" xfId="30702"/>
    <cellStyle name="SAPBEXHLevel2X 2" xfId="30703"/>
    <cellStyle name="SAPBEXHLevel2X 2 10" xfId="30704"/>
    <cellStyle name="SAPBEXHLevel2X 2 11" xfId="30705"/>
    <cellStyle name="SAPBEXHLevel2X 2 2" xfId="30706"/>
    <cellStyle name="SAPBEXHLevel2X 2 2 2" xfId="30707"/>
    <cellStyle name="SAPBEXHLevel2X 2 2_Sheet3" xfId="30708"/>
    <cellStyle name="SAPBEXHLevel2X 2 3" xfId="30709"/>
    <cellStyle name="SAPBEXHLevel2X 2 4" xfId="30710"/>
    <cellStyle name="SAPBEXHLevel2X 2 5" xfId="30711"/>
    <cellStyle name="SAPBEXHLevel2X 2 6" xfId="30712"/>
    <cellStyle name="SAPBEXHLevel2X 2 7" xfId="30713"/>
    <cellStyle name="SAPBEXHLevel2X 2 8" xfId="30714"/>
    <cellStyle name="SAPBEXHLevel2X 2 9" xfId="30715"/>
    <cellStyle name="SAPBEXHLevel2X 2_Sheet3" xfId="30716"/>
    <cellStyle name="SAPBEXHLevel2X 3" xfId="30717"/>
    <cellStyle name="SAPBEXHLevel2X 4" xfId="30718"/>
    <cellStyle name="SAPBEXHLevel2X 5" xfId="30719"/>
    <cellStyle name="SAPBEXHLevel2X 6" xfId="30720"/>
    <cellStyle name="SAPBEXHLevel2X 7" xfId="30721"/>
    <cellStyle name="SAPBEXHLevel2X 8" xfId="30722"/>
    <cellStyle name="SAPBEXHLevel2X 9" xfId="30723"/>
    <cellStyle name="SAPBEXHLevel2X_Sheet3" xfId="30724"/>
    <cellStyle name="SAPBEXHLevel3" xfId="30725"/>
    <cellStyle name="SAPBEXHLevel3 10" xfId="30726"/>
    <cellStyle name="SAPBEXHLevel3 11" xfId="30727"/>
    <cellStyle name="SAPBEXHLevel3 2" xfId="30728"/>
    <cellStyle name="SAPBEXHLevel3 2 10" xfId="30729"/>
    <cellStyle name="SAPBEXHLevel3 2 11" xfId="30730"/>
    <cellStyle name="SAPBEXHLevel3 2 2" xfId="30731"/>
    <cellStyle name="SAPBEXHLevel3 2 2 2" xfId="30732"/>
    <cellStyle name="SAPBEXHLevel3 2 2_Sheet3" xfId="30733"/>
    <cellStyle name="SAPBEXHLevel3 2 3" xfId="30734"/>
    <cellStyle name="SAPBEXHLevel3 2 4" xfId="30735"/>
    <cellStyle name="SAPBEXHLevel3 2 5" xfId="30736"/>
    <cellStyle name="SAPBEXHLevel3 2 6" xfId="30737"/>
    <cellStyle name="SAPBEXHLevel3 2 7" xfId="30738"/>
    <cellStyle name="SAPBEXHLevel3 2 8" xfId="30739"/>
    <cellStyle name="SAPBEXHLevel3 2 9" xfId="30740"/>
    <cellStyle name="SAPBEXHLevel3 2_Sheet3" xfId="30741"/>
    <cellStyle name="SAPBEXHLevel3 3" xfId="30742"/>
    <cellStyle name="SAPBEXHLevel3 4" xfId="30743"/>
    <cellStyle name="SAPBEXHLevel3 5" xfId="30744"/>
    <cellStyle name="SAPBEXHLevel3 6" xfId="30745"/>
    <cellStyle name="SAPBEXHLevel3 7" xfId="30746"/>
    <cellStyle name="SAPBEXHLevel3 8" xfId="30747"/>
    <cellStyle name="SAPBEXHLevel3 9" xfId="30748"/>
    <cellStyle name="SAPBEXHLevel3_Sheet3" xfId="30749"/>
    <cellStyle name="SAPBEXHLevel3X" xfId="30750"/>
    <cellStyle name="SAPBEXHLevel3X 10" xfId="30751"/>
    <cellStyle name="SAPBEXHLevel3X 11" xfId="30752"/>
    <cellStyle name="SAPBEXHLevel3X 2" xfId="30753"/>
    <cellStyle name="SAPBEXHLevel3X 2 10" xfId="30754"/>
    <cellStyle name="SAPBEXHLevel3X 2 11" xfId="30755"/>
    <cellStyle name="SAPBEXHLevel3X 2 2" xfId="30756"/>
    <cellStyle name="SAPBEXHLevel3X 2 2 2" xfId="30757"/>
    <cellStyle name="SAPBEXHLevel3X 2 2_Sheet3" xfId="30758"/>
    <cellStyle name="SAPBEXHLevel3X 2 3" xfId="30759"/>
    <cellStyle name="SAPBEXHLevel3X 2 4" xfId="30760"/>
    <cellStyle name="SAPBEXHLevel3X 2 5" xfId="30761"/>
    <cellStyle name="SAPBEXHLevel3X 2 6" xfId="30762"/>
    <cellStyle name="SAPBEXHLevel3X 2 7" xfId="30763"/>
    <cellStyle name="SAPBEXHLevel3X 2 8" xfId="30764"/>
    <cellStyle name="SAPBEXHLevel3X 2 9" xfId="30765"/>
    <cellStyle name="SAPBEXHLevel3X 2_Sheet3" xfId="30766"/>
    <cellStyle name="SAPBEXHLevel3X 3" xfId="30767"/>
    <cellStyle name="SAPBEXHLevel3X 4" xfId="30768"/>
    <cellStyle name="SAPBEXHLevel3X 5" xfId="30769"/>
    <cellStyle name="SAPBEXHLevel3X 6" xfId="30770"/>
    <cellStyle name="SAPBEXHLevel3X 7" xfId="30771"/>
    <cellStyle name="SAPBEXHLevel3X 8" xfId="30772"/>
    <cellStyle name="SAPBEXHLevel3X 9" xfId="30773"/>
    <cellStyle name="SAPBEXHLevel3X_Sheet3" xfId="30774"/>
    <cellStyle name="SAPBEXinputData" xfId="30775"/>
    <cellStyle name="SAPBEXinputData 2" xfId="30776"/>
    <cellStyle name="SAPBEXinputData 2 2" xfId="30777"/>
    <cellStyle name="SAPBEXinputData 2 3" xfId="30778"/>
    <cellStyle name="SAPBEXinputData 2_Sheet3" xfId="30779"/>
    <cellStyle name="SAPBEXinputData 3" xfId="30780"/>
    <cellStyle name="SAPBEXinputData 4" xfId="30781"/>
    <cellStyle name="SAPBEXinputData_Sheet3" xfId="30782"/>
    <cellStyle name="SAPBEXItemHeader" xfId="30783"/>
    <cellStyle name="SAPBEXItemHeader 2" xfId="30784"/>
    <cellStyle name="SAPBEXItemHeader_Sheet3" xfId="30785"/>
    <cellStyle name="SAPBEXresData" xfId="30786"/>
    <cellStyle name="SAPBEXresData 10" xfId="30787"/>
    <cellStyle name="SAPBEXresData 11" xfId="30788"/>
    <cellStyle name="SAPBEXresData 2" xfId="30789"/>
    <cellStyle name="SAPBEXresData 2 2" xfId="30790"/>
    <cellStyle name="SAPBEXresData 2 2 2" xfId="30791"/>
    <cellStyle name="SAPBEXresData 2 2_Sheet3" xfId="30792"/>
    <cellStyle name="SAPBEXresData 2 3" xfId="30793"/>
    <cellStyle name="SAPBEXresData 2_Sheet3" xfId="30794"/>
    <cellStyle name="SAPBEXresData 3" xfId="30795"/>
    <cellStyle name="SAPBEXresData 4" xfId="30796"/>
    <cellStyle name="SAPBEXresData 5" xfId="30797"/>
    <cellStyle name="SAPBEXresData 6" xfId="30798"/>
    <cellStyle name="SAPBEXresData 7" xfId="30799"/>
    <cellStyle name="SAPBEXresData 8" xfId="30800"/>
    <cellStyle name="SAPBEXresData 9" xfId="30801"/>
    <cellStyle name="SAPBEXresData_Sheet3" xfId="30802"/>
    <cellStyle name="SAPBEXresDataEmph" xfId="30803"/>
    <cellStyle name="SAPBEXresDataEmph 10" xfId="30804"/>
    <cellStyle name="SAPBEXresDataEmph 11" xfId="30805"/>
    <cellStyle name="SAPBEXresDataEmph 2" xfId="30806"/>
    <cellStyle name="SAPBEXresDataEmph 2 2" xfId="30807"/>
    <cellStyle name="SAPBEXresDataEmph 2 2 2" xfId="30808"/>
    <cellStyle name="SAPBEXresDataEmph 2 2_Sheet3" xfId="30809"/>
    <cellStyle name="SAPBEXresDataEmph 2 3" xfId="30810"/>
    <cellStyle name="SAPBEXresDataEmph 2_Sheet3" xfId="30811"/>
    <cellStyle name="SAPBEXresDataEmph 3" xfId="30812"/>
    <cellStyle name="SAPBEXresDataEmph 4" xfId="30813"/>
    <cellStyle name="SAPBEXresDataEmph 5" xfId="30814"/>
    <cellStyle name="SAPBEXresDataEmph 6" xfId="30815"/>
    <cellStyle name="SAPBEXresDataEmph 7" xfId="30816"/>
    <cellStyle name="SAPBEXresDataEmph 8" xfId="30817"/>
    <cellStyle name="SAPBEXresDataEmph 9" xfId="30818"/>
    <cellStyle name="SAPBEXresDataEmph_Sheet3" xfId="30819"/>
    <cellStyle name="SAPBEXresItem" xfId="30820"/>
    <cellStyle name="SAPBEXresItem 10" xfId="30821"/>
    <cellStyle name="SAPBEXresItem 11" xfId="30822"/>
    <cellStyle name="SAPBEXresItem 2" xfId="30823"/>
    <cellStyle name="SAPBEXresItem 2 2" xfId="30824"/>
    <cellStyle name="SAPBEXresItem 2 2 2" xfId="30825"/>
    <cellStyle name="SAPBEXresItem 2 2_Sheet3" xfId="30826"/>
    <cellStyle name="SAPBEXresItem 2 3" xfId="30827"/>
    <cellStyle name="SAPBEXresItem 2_Sheet3" xfId="30828"/>
    <cellStyle name="SAPBEXresItem 3" xfId="30829"/>
    <cellStyle name="SAPBEXresItem 4" xfId="30830"/>
    <cellStyle name="SAPBEXresItem 5" xfId="30831"/>
    <cellStyle name="SAPBEXresItem 6" xfId="30832"/>
    <cellStyle name="SAPBEXresItem 7" xfId="30833"/>
    <cellStyle name="SAPBEXresItem 8" xfId="30834"/>
    <cellStyle name="SAPBEXresItem 9" xfId="30835"/>
    <cellStyle name="SAPBEXresItem_Sheet3" xfId="30836"/>
    <cellStyle name="SAPBEXresItemX" xfId="30837"/>
    <cellStyle name="SAPBEXresItemX 10" xfId="30838"/>
    <cellStyle name="SAPBEXresItemX 11" xfId="30839"/>
    <cellStyle name="SAPBEXresItemX 2" xfId="30840"/>
    <cellStyle name="SAPBEXresItemX 2 2" xfId="30841"/>
    <cellStyle name="SAPBEXresItemX 2 2 2" xfId="30842"/>
    <cellStyle name="SAPBEXresItemX 2 2_Sheet3" xfId="30843"/>
    <cellStyle name="SAPBEXresItemX 2 3" xfId="30844"/>
    <cellStyle name="SAPBEXresItemX 2_Sheet3" xfId="30845"/>
    <cellStyle name="SAPBEXresItemX 3" xfId="30846"/>
    <cellStyle name="SAPBEXresItemX 4" xfId="30847"/>
    <cellStyle name="SAPBEXresItemX 5" xfId="30848"/>
    <cellStyle name="SAPBEXresItemX 6" xfId="30849"/>
    <cellStyle name="SAPBEXresItemX 7" xfId="30850"/>
    <cellStyle name="SAPBEXresItemX 8" xfId="30851"/>
    <cellStyle name="SAPBEXresItemX 9" xfId="30852"/>
    <cellStyle name="SAPBEXresItemX_Sheet3" xfId="30853"/>
    <cellStyle name="SAPBEXstdData" xfId="30854"/>
    <cellStyle name="SAPBEXstdData 10" xfId="30855"/>
    <cellStyle name="SAPBEXstdData 11" xfId="30856"/>
    <cellStyle name="SAPBEXstdData 2" xfId="30857"/>
    <cellStyle name="SAPBEXstdData 2 10" xfId="30858"/>
    <cellStyle name="SAPBEXstdData 2 2" xfId="30859"/>
    <cellStyle name="SAPBEXstdData 2 2 2" xfId="30860"/>
    <cellStyle name="SAPBEXstdData 2 2_Sheet3" xfId="30861"/>
    <cellStyle name="SAPBEXstdData 2 3" xfId="30862"/>
    <cellStyle name="SAPBEXstdData 2 4" xfId="30863"/>
    <cellStyle name="SAPBEXstdData 2 5" xfId="30864"/>
    <cellStyle name="SAPBEXstdData 2 6" xfId="30865"/>
    <cellStyle name="SAPBEXstdData 2 7" xfId="30866"/>
    <cellStyle name="SAPBEXstdData 2 8" xfId="30867"/>
    <cellStyle name="SAPBEXstdData 2 9" xfId="30868"/>
    <cellStyle name="SAPBEXstdData 2_Sheet3" xfId="30869"/>
    <cellStyle name="SAPBEXstdData 3" xfId="30870"/>
    <cellStyle name="SAPBEXstdData 3 2" xfId="30871"/>
    <cellStyle name="SAPBEXstdData 3 2 2" xfId="30872"/>
    <cellStyle name="SAPBEXstdData 3 2_Sheet3" xfId="30873"/>
    <cellStyle name="SAPBEXstdData 3 3" xfId="30874"/>
    <cellStyle name="SAPBEXstdData 3_Sheet3" xfId="30875"/>
    <cellStyle name="SAPBEXstdData 4" xfId="30876"/>
    <cellStyle name="SAPBEXstdData 4 2" xfId="30877"/>
    <cellStyle name="SAPBEXstdData 4_Sheet3" xfId="30878"/>
    <cellStyle name="SAPBEXstdData 5" xfId="30879"/>
    <cellStyle name="SAPBEXstdData 6" xfId="30880"/>
    <cellStyle name="SAPBEXstdData 6 2" xfId="30881"/>
    <cellStyle name="SAPBEXstdData 6 2 2" xfId="30882"/>
    <cellStyle name="SAPBEXstdData 6 2_Sheet3" xfId="30883"/>
    <cellStyle name="SAPBEXstdData 6_Sheet3" xfId="30884"/>
    <cellStyle name="SAPBEXstdData 7" xfId="30885"/>
    <cellStyle name="SAPBEXstdData 8" xfId="30886"/>
    <cellStyle name="SAPBEXstdData 9" xfId="30887"/>
    <cellStyle name="SAPBEXstdData_Sheet3" xfId="30888"/>
    <cellStyle name="SAPBEXstdDataEmph" xfId="30889"/>
    <cellStyle name="SAPBEXstdDataEmph 10" xfId="30890"/>
    <cellStyle name="SAPBEXstdDataEmph 11" xfId="30891"/>
    <cellStyle name="SAPBEXstdDataEmph 2" xfId="30892"/>
    <cellStyle name="SAPBEXstdDataEmph 2 2" xfId="30893"/>
    <cellStyle name="SAPBEXstdDataEmph 2 2 2" xfId="30894"/>
    <cellStyle name="SAPBEXstdDataEmph 2 2_Sheet3" xfId="30895"/>
    <cellStyle name="SAPBEXstdDataEmph 2 3" xfId="30896"/>
    <cellStyle name="SAPBEXstdDataEmph 2_Sheet3" xfId="30897"/>
    <cellStyle name="SAPBEXstdDataEmph 3" xfId="30898"/>
    <cellStyle name="SAPBEXstdDataEmph 4" xfId="30899"/>
    <cellStyle name="SAPBEXstdDataEmph 5" xfId="30900"/>
    <cellStyle name="SAPBEXstdDataEmph 6" xfId="30901"/>
    <cellStyle name="SAPBEXstdDataEmph 7" xfId="30902"/>
    <cellStyle name="SAPBEXstdDataEmph 8" xfId="30903"/>
    <cellStyle name="SAPBEXstdDataEmph 9" xfId="30904"/>
    <cellStyle name="SAPBEXstdDataEmph_Sheet3" xfId="30905"/>
    <cellStyle name="SAPBEXstdItem" xfId="30906"/>
    <cellStyle name="SAPBEXstdItem 10" xfId="30907"/>
    <cellStyle name="SAPBEXstdItem 11" xfId="30908"/>
    <cellStyle name="SAPBEXstdItem 2" xfId="30909"/>
    <cellStyle name="SAPBEXstdItem 2 10" xfId="30910"/>
    <cellStyle name="SAPBEXstdItem 2 2" xfId="30911"/>
    <cellStyle name="SAPBEXstdItem 2 2 2" xfId="30912"/>
    <cellStyle name="SAPBEXstdItem 2 2_Sheet3" xfId="30913"/>
    <cellStyle name="SAPBEXstdItem 2 3" xfId="30914"/>
    <cellStyle name="SAPBEXstdItem 2 4" xfId="30915"/>
    <cellStyle name="SAPBEXstdItem 2 5" xfId="30916"/>
    <cellStyle name="SAPBEXstdItem 2 6" xfId="30917"/>
    <cellStyle name="SAPBEXstdItem 2 7" xfId="30918"/>
    <cellStyle name="SAPBEXstdItem 2 8" xfId="30919"/>
    <cellStyle name="SAPBEXstdItem 2 9" xfId="30920"/>
    <cellStyle name="SAPBEXstdItem 2_Sheet3" xfId="30921"/>
    <cellStyle name="SAPBEXstdItem 3" xfId="30922"/>
    <cellStyle name="SAPBEXstdItem 4" xfId="30923"/>
    <cellStyle name="SAPBEXstdItem 4 2" xfId="30924"/>
    <cellStyle name="SAPBEXstdItem 4 2 2" xfId="30925"/>
    <cellStyle name="SAPBEXstdItem 4 2_Sheet3" xfId="30926"/>
    <cellStyle name="SAPBEXstdItem 4 3" xfId="30927"/>
    <cellStyle name="SAPBEXstdItem 4 3 2" xfId="30928"/>
    <cellStyle name="SAPBEXstdItem 4 3_Sheet3" xfId="30929"/>
    <cellStyle name="SAPBEXstdItem 4_Sheet3" xfId="30930"/>
    <cellStyle name="SAPBEXstdItem 5" xfId="30931"/>
    <cellStyle name="SAPBEXstdItem 6" xfId="30932"/>
    <cellStyle name="SAPBEXstdItem 7" xfId="30933"/>
    <cellStyle name="SAPBEXstdItem 8" xfId="30934"/>
    <cellStyle name="SAPBEXstdItem 9" xfId="30935"/>
    <cellStyle name="SAPBEXstdItem_Sheet3" xfId="30936"/>
    <cellStyle name="SAPBEXstdItemX" xfId="30937"/>
    <cellStyle name="SAPBEXstdItemX 10" xfId="30938"/>
    <cellStyle name="SAPBEXstdItemX 11" xfId="30939"/>
    <cellStyle name="SAPBEXstdItemX 2" xfId="30940"/>
    <cellStyle name="SAPBEXstdItemX 2 10" xfId="30941"/>
    <cellStyle name="SAPBEXstdItemX 2 2" xfId="30942"/>
    <cellStyle name="SAPBEXstdItemX 2 2 2" xfId="30943"/>
    <cellStyle name="SAPBEXstdItemX 2 2_Sheet3" xfId="30944"/>
    <cellStyle name="SAPBEXstdItemX 2 3" xfId="30945"/>
    <cellStyle name="SAPBEXstdItemX 2 4" xfId="30946"/>
    <cellStyle name="SAPBEXstdItemX 2 5" xfId="30947"/>
    <cellStyle name="SAPBEXstdItemX 2 6" xfId="30948"/>
    <cellStyle name="SAPBEXstdItemX 2 7" xfId="30949"/>
    <cellStyle name="SAPBEXstdItemX 2 8" xfId="30950"/>
    <cellStyle name="SAPBEXstdItemX 2 9" xfId="30951"/>
    <cellStyle name="SAPBEXstdItemX 2_Sheet3" xfId="30952"/>
    <cellStyle name="SAPBEXstdItemX 3" xfId="30953"/>
    <cellStyle name="SAPBEXstdItemX 4" xfId="30954"/>
    <cellStyle name="SAPBEXstdItemX 5" xfId="30955"/>
    <cellStyle name="SAPBEXstdItemX 6" xfId="30956"/>
    <cellStyle name="SAPBEXstdItemX 7" xfId="30957"/>
    <cellStyle name="SAPBEXstdItemX 8" xfId="30958"/>
    <cellStyle name="SAPBEXstdItemX 9" xfId="30959"/>
    <cellStyle name="SAPBEXstdItemX_Sheet3" xfId="30960"/>
    <cellStyle name="SAPBEXtitle" xfId="30961"/>
    <cellStyle name="SAPBEXtitle 2" xfId="30962"/>
    <cellStyle name="SAPBEXtitle 2 2" xfId="30963"/>
    <cellStyle name="SAPBEXtitle 2 2 2" xfId="30964"/>
    <cellStyle name="SAPBEXtitle 2 2_Sheet3" xfId="30965"/>
    <cellStyle name="SAPBEXtitle 2 3" xfId="30966"/>
    <cellStyle name="SAPBEXtitle 2_Sheet3" xfId="30967"/>
    <cellStyle name="SAPBEXtitle 3" xfId="30968"/>
    <cellStyle name="SAPBEXtitle 4" xfId="30969"/>
    <cellStyle name="SAPBEXtitle 5" xfId="30970"/>
    <cellStyle name="SAPBEXtitle 6" xfId="30971"/>
    <cellStyle name="SAPBEXtitle 7" xfId="30972"/>
    <cellStyle name="SAPBEXtitle 8" xfId="30973"/>
    <cellStyle name="SAPBEXtitle_Sheet3" xfId="30974"/>
    <cellStyle name="SAPBEXunassignedItem" xfId="30975"/>
    <cellStyle name="SAPBEXunassignedItem 2" xfId="30976"/>
    <cellStyle name="SAPBEXunassignedItem_Sheet3" xfId="30977"/>
    <cellStyle name="SAPBEXundefined" xfId="30978"/>
    <cellStyle name="SAPBEXundefined 10" xfId="30979"/>
    <cellStyle name="SAPBEXundefined 11" xfId="30980"/>
    <cellStyle name="SAPBEXundefined 2" xfId="30981"/>
    <cellStyle name="SAPBEXundefined 2 2" xfId="30982"/>
    <cellStyle name="SAPBEXundefined 2 2 2" xfId="30983"/>
    <cellStyle name="SAPBEXundefined 2 2_Sheet3" xfId="30984"/>
    <cellStyle name="SAPBEXundefined 2 3" xfId="30985"/>
    <cellStyle name="SAPBEXundefined 2_Sheet3" xfId="30986"/>
    <cellStyle name="SAPBEXundefined 3" xfId="30987"/>
    <cellStyle name="SAPBEXundefined 4" xfId="30988"/>
    <cellStyle name="SAPBEXundefined 5" xfId="30989"/>
    <cellStyle name="SAPBEXundefined 6" xfId="30990"/>
    <cellStyle name="SAPBEXundefined 7" xfId="30991"/>
    <cellStyle name="SAPBEXundefined 8" xfId="30992"/>
    <cellStyle name="SAPBEXundefined 9" xfId="30993"/>
    <cellStyle name="SAPBEXundefined_Sheet3" xfId="30994"/>
    <cellStyle name="shade" xfId="30995"/>
    <cellStyle name="Shade 10" xfId="30996"/>
    <cellStyle name="shade 2" xfId="30997"/>
    <cellStyle name="shade 2 2" xfId="30998"/>
    <cellStyle name="shade 2 2 2" xfId="30999"/>
    <cellStyle name="shade 2 2 2 2" xfId="31000"/>
    <cellStyle name="shade 2 2 2_Sheet3" xfId="31001"/>
    <cellStyle name="shade 2 2 3" xfId="31002"/>
    <cellStyle name="shade 2 2_Sheet3" xfId="31003"/>
    <cellStyle name="shade 2 3" xfId="31004"/>
    <cellStyle name="shade 2 3 2" xfId="31005"/>
    <cellStyle name="shade 2 3 2 2" xfId="31006"/>
    <cellStyle name="shade 2 3 2_Sheet3" xfId="31007"/>
    <cellStyle name="shade 2 3 3" xfId="31008"/>
    <cellStyle name="shade 2 3_Sheet3" xfId="31009"/>
    <cellStyle name="shade 2 4" xfId="31010"/>
    <cellStyle name="shade 2_Sheet3" xfId="31011"/>
    <cellStyle name="shade 3" xfId="31012"/>
    <cellStyle name="shade 3 2" xfId="31013"/>
    <cellStyle name="shade 3 2 2" xfId="31014"/>
    <cellStyle name="shade 3 2_Sheet3" xfId="31015"/>
    <cellStyle name="shade 3 3" xfId="31016"/>
    <cellStyle name="shade 3_Sheet3" xfId="31017"/>
    <cellStyle name="shade 4" xfId="31018"/>
    <cellStyle name="shade 4 2" xfId="31019"/>
    <cellStyle name="shade 4 2 2" xfId="31020"/>
    <cellStyle name="shade 4 2 2 2" xfId="31021"/>
    <cellStyle name="shade 4 2 2_Sheet3" xfId="31022"/>
    <cellStyle name="shade 4 2 3" xfId="31023"/>
    <cellStyle name="shade 4 2_Sheet3" xfId="31024"/>
    <cellStyle name="shade 4 3" xfId="31025"/>
    <cellStyle name="shade 4 3 2" xfId="31026"/>
    <cellStyle name="shade 4 3_Sheet3" xfId="31027"/>
    <cellStyle name="shade 4 4" xfId="31028"/>
    <cellStyle name="shade 4_Sheet3" xfId="31029"/>
    <cellStyle name="shade 5" xfId="31030"/>
    <cellStyle name="shade 5 2" xfId="31031"/>
    <cellStyle name="shade 5 2 2" xfId="31032"/>
    <cellStyle name="shade 5 2_Sheet3" xfId="31033"/>
    <cellStyle name="shade 5 3" xfId="31034"/>
    <cellStyle name="shade 5_Sheet3" xfId="31035"/>
    <cellStyle name="shade 6" xfId="31036"/>
    <cellStyle name="shade 6 2" xfId="31037"/>
    <cellStyle name="shade 6 2 2" xfId="31038"/>
    <cellStyle name="shade 6 2_Sheet3" xfId="31039"/>
    <cellStyle name="shade 6 3" xfId="31040"/>
    <cellStyle name="shade 6_Sheet3" xfId="31041"/>
    <cellStyle name="shade 7" xfId="31042"/>
    <cellStyle name="shade 7 2" xfId="31043"/>
    <cellStyle name="shade 7 2 2" xfId="31044"/>
    <cellStyle name="shade 7 2_Sheet3" xfId="31045"/>
    <cellStyle name="shade 7 3" xfId="31046"/>
    <cellStyle name="shade 7_Sheet3" xfId="31047"/>
    <cellStyle name="shade 8" xfId="31048"/>
    <cellStyle name="shade 8 2" xfId="31049"/>
    <cellStyle name="shade 8_Sheet3" xfId="31050"/>
    <cellStyle name="shade 9" xfId="31051"/>
    <cellStyle name="shade_AURORA Total New" xfId="31052"/>
    <cellStyle name="Sheet Title" xfId="31053"/>
    <cellStyle name="Sheet Title 2" xfId="31054"/>
    <cellStyle name="Sheet Title 3" xfId="31055"/>
    <cellStyle name="Sheet Title_Sheet3" xfId="31056"/>
    <cellStyle name="StmtTtl1" xfId="31057"/>
    <cellStyle name="StmtTtl1 2" xfId="31058"/>
    <cellStyle name="StmtTtl1 2 2" xfId="31059"/>
    <cellStyle name="StmtTtl1 2 2 2" xfId="31060"/>
    <cellStyle name="StmtTtl1 2 2 2 2" xfId="31061"/>
    <cellStyle name="StmtTtl1 2 2 2_Sheet3" xfId="31062"/>
    <cellStyle name="StmtTtl1 2 2 3" xfId="31063"/>
    <cellStyle name="StmtTtl1 2 2_Sheet3" xfId="31064"/>
    <cellStyle name="StmtTtl1 2 3" xfId="31065"/>
    <cellStyle name="StmtTtl1 2 3 2" xfId="31066"/>
    <cellStyle name="StmtTtl1 2 3_Sheet3" xfId="31067"/>
    <cellStyle name="StmtTtl1 2 4" xfId="31068"/>
    <cellStyle name="StmtTtl1 2_Sheet3" xfId="31069"/>
    <cellStyle name="StmtTtl1 3" xfId="31070"/>
    <cellStyle name="StmtTtl1 3 2" xfId="31071"/>
    <cellStyle name="StmtTtl1 3 2 2" xfId="31072"/>
    <cellStyle name="StmtTtl1 3 2 2 2" xfId="31073"/>
    <cellStyle name="StmtTtl1 3 2 2_Sheet3" xfId="31074"/>
    <cellStyle name="StmtTtl1 3 2 3" xfId="31075"/>
    <cellStyle name="StmtTtl1 3 2_Sheet3" xfId="31076"/>
    <cellStyle name="StmtTtl1 3 3" xfId="31077"/>
    <cellStyle name="StmtTtl1 3 3 2" xfId="31078"/>
    <cellStyle name="StmtTtl1 3 3_Sheet3" xfId="31079"/>
    <cellStyle name="StmtTtl1 3 4" xfId="31080"/>
    <cellStyle name="StmtTtl1 3_Sheet3" xfId="31081"/>
    <cellStyle name="StmtTtl1 4" xfId="31082"/>
    <cellStyle name="StmtTtl1 4 2" xfId="31083"/>
    <cellStyle name="StmtTtl1 4 2 2" xfId="31084"/>
    <cellStyle name="StmtTtl1 4 2 2 2" xfId="31085"/>
    <cellStyle name="StmtTtl1 4 2 2_Sheet3" xfId="31086"/>
    <cellStyle name="StmtTtl1 4 2 3" xfId="31087"/>
    <cellStyle name="StmtTtl1 4 2_Sheet3" xfId="31088"/>
    <cellStyle name="StmtTtl1 4 3" xfId="31089"/>
    <cellStyle name="StmtTtl1 4 3 2" xfId="31090"/>
    <cellStyle name="StmtTtl1 4 3_Sheet3" xfId="31091"/>
    <cellStyle name="StmtTtl1 4 4" xfId="31092"/>
    <cellStyle name="StmtTtl1 4_Sheet3" xfId="31093"/>
    <cellStyle name="StmtTtl1 5" xfId="31094"/>
    <cellStyle name="StmtTtl1 5 2" xfId="31095"/>
    <cellStyle name="StmtTtl1 5 2 2" xfId="31096"/>
    <cellStyle name="StmtTtl1 5 2_Sheet3" xfId="31097"/>
    <cellStyle name="StmtTtl1 5 3" xfId="31098"/>
    <cellStyle name="StmtTtl1 5 3 2" xfId="31099"/>
    <cellStyle name="StmtTtl1 5 3_Sheet3" xfId="31100"/>
    <cellStyle name="StmtTtl1 5 4" xfId="31101"/>
    <cellStyle name="StmtTtl1 5_Sheet3" xfId="31102"/>
    <cellStyle name="StmtTtl1 6" xfId="31103"/>
    <cellStyle name="StmtTtl1 6 2" xfId="31104"/>
    <cellStyle name="StmtTtl1 6_Sheet3" xfId="31105"/>
    <cellStyle name="StmtTtl1 7" xfId="31106"/>
    <cellStyle name="StmtTtl1_(C) WHE Proforma with ITC cash grant 10 Yr Amort_for deferral_102809" xfId="31107"/>
    <cellStyle name="StmtTtl2" xfId="31108"/>
    <cellStyle name="StmtTtl2 10" xfId="31109"/>
    <cellStyle name="StmtTtl2 11" xfId="31110"/>
    <cellStyle name="StmtTtl2 12" xfId="31111"/>
    <cellStyle name="StmtTtl2 13" xfId="31112"/>
    <cellStyle name="StmtTtl2 14" xfId="31113"/>
    <cellStyle name="StmtTtl2 15" xfId="31114"/>
    <cellStyle name="StmtTtl2 16" xfId="31115"/>
    <cellStyle name="StmtTtl2 17" xfId="31116"/>
    <cellStyle name="StmtTtl2 18" xfId="31117"/>
    <cellStyle name="StmtTtl2 19" xfId="31118"/>
    <cellStyle name="StmtTtl2 2" xfId="31119"/>
    <cellStyle name="StmtTtl2 2 10" xfId="31120"/>
    <cellStyle name="StmtTtl2 2 2" xfId="31121"/>
    <cellStyle name="StmtTtl2 2 2 2" xfId="31122"/>
    <cellStyle name="StmtTtl2 2 2_Sheet3" xfId="31123"/>
    <cellStyle name="StmtTtl2 2 3" xfId="31124"/>
    <cellStyle name="StmtTtl2 2 4" xfId="31125"/>
    <cellStyle name="StmtTtl2 2 5" xfId="31126"/>
    <cellStyle name="StmtTtl2 2 6" xfId="31127"/>
    <cellStyle name="StmtTtl2 2 7" xfId="31128"/>
    <cellStyle name="StmtTtl2 2 8" xfId="31129"/>
    <cellStyle name="StmtTtl2 2 9" xfId="31130"/>
    <cellStyle name="StmtTtl2 2_Sheet3" xfId="31131"/>
    <cellStyle name="StmtTtl2 20" xfId="31132"/>
    <cellStyle name="StmtTtl2 21" xfId="31133"/>
    <cellStyle name="StmtTtl2 22" xfId="31134"/>
    <cellStyle name="StmtTtl2 23" xfId="31135"/>
    <cellStyle name="StmtTtl2 24" xfId="31136"/>
    <cellStyle name="StmtTtl2 25" xfId="31137"/>
    <cellStyle name="StmtTtl2 26" xfId="31138"/>
    <cellStyle name="StmtTtl2 27" xfId="31139"/>
    <cellStyle name="StmtTtl2 28" xfId="31140"/>
    <cellStyle name="StmtTtl2 29" xfId="31141"/>
    <cellStyle name="StmtTtl2 3" xfId="31142"/>
    <cellStyle name="StmtTtl2 3 2" xfId="31143"/>
    <cellStyle name="StmtTtl2 3 2 2" xfId="31144"/>
    <cellStyle name="StmtTtl2 3 2 3" xfId="31145"/>
    <cellStyle name="StmtTtl2 3 2 4" xfId="31146"/>
    <cellStyle name="StmtTtl2 3 2 5" xfId="31147"/>
    <cellStyle name="StmtTtl2 3 2_Sheet3" xfId="31148"/>
    <cellStyle name="StmtTtl2 3 3" xfId="31149"/>
    <cellStyle name="StmtTtl2 3 3 2" xfId="31150"/>
    <cellStyle name="StmtTtl2 3 3_Sheet3" xfId="31151"/>
    <cellStyle name="StmtTtl2 3 4" xfId="31152"/>
    <cellStyle name="StmtTtl2 3 5" xfId="31153"/>
    <cellStyle name="StmtTtl2 3 6" xfId="31154"/>
    <cellStyle name="StmtTtl2 3 7" xfId="31155"/>
    <cellStyle name="StmtTtl2 3_Sheet3" xfId="31156"/>
    <cellStyle name="StmtTtl2 30" xfId="31157"/>
    <cellStyle name="StmtTtl2 31" xfId="31158"/>
    <cellStyle name="StmtTtl2 32" xfId="31159"/>
    <cellStyle name="StmtTtl2 33" xfId="31160"/>
    <cellStyle name="StmtTtl2 34" xfId="31161"/>
    <cellStyle name="StmtTtl2 35" xfId="31162"/>
    <cellStyle name="StmtTtl2 36" xfId="31163"/>
    <cellStyle name="StmtTtl2 37" xfId="31164"/>
    <cellStyle name="StmtTtl2 38" xfId="31165"/>
    <cellStyle name="StmtTtl2 39" xfId="31166"/>
    <cellStyle name="StmtTtl2 4" xfId="31167"/>
    <cellStyle name="StmtTtl2 4 2" xfId="31168"/>
    <cellStyle name="StmtTtl2 4 3" xfId="31169"/>
    <cellStyle name="StmtTtl2 4_Sheet3" xfId="31170"/>
    <cellStyle name="StmtTtl2 40" xfId="31171"/>
    <cellStyle name="StmtTtl2 41" xfId="31172"/>
    <cellStyle name="StmtTtl2 42" xfId="31173"/>
    <cellStyle name="StmtTtl2 43" xfId="31174"/>
    <cellStyle name="StmtTtl2 44" xfId="31175"/>
    <cellStyle name="StmtTtl2 45" xfId="31176"/>
    <cellStyle name="StmtTtl2 46" xfId="31177"/>
    <cellStyle name="StmtTtl2 47" xfId="31178"/>
    <cellStyle name="StmtTtl2 5" xfId="31179"/>
    <cellStyle name="StmtTtl2 5 2" xfId="31180"/>
    <cellStyle name="StmtTtl2 6" xfId="31181"/>
    <cellStyle name="StmtTtl2 7" xfId="31182"/>
    <cellStyle name="StmtTtl2 8" xfId="31183"/>
    <cellStyle name="StmtTtl2 9" xfId="31184"/>
    <cellStyle name="StmtTtl2_Sheet3" xfId="31185"/>
    <cellStyle name="STYL1 - Style1" xfId="31186"/>
    <cellStyle name="STYL1 - Style1 2" xfId="31187"/>
    <cellStyle name="STYL1 - Style1 2 2" xfId="31188"/>
    <cellStyle name="STYL1 - Style1 2 2 2" xfId="31189"/>
    <cellStyle name="STYL1 - Style1 2 2_Sheet3" xfId="31190"/>
    <cellStyle name="STYL1 - Style1 2 3" xfId="31191"/>
    <cellStyle name="STYL1 - Style1 2_Sheet3" xfId="31192"/>
    <cellStyle name="STYL1 - Style1 3" xfId="31193"/>
    <cellStyle name="STYL1 - Style1 3 2" xfId="31194"/>
    <cellStyle name="STYL1 - Style1 3_Sheet3" xfId="31195"/>
    <cellStyle name="STYL1 - Style1 4" xfId="31196"/>
    <cellStyle name="STYL1 - Style1_Sheet3" xfId="31197"/>
    <cellStyle name="Style 1" xfId="31198"/>
    <cellStyle name="Style 1 10" xfId="31199"/>
    <cellStyle name="Style 1 10 2" xfId="31200"/>
    <cellStyle name="Style 1 10 2 2" xfId="31201"/>
    <cellStyle name="Style 1 10 2_Sheet3" xfId="31202"/>
    <cellStyle name="Style 1 10 3" xfId="31203"/>
    <cellStyle name="Style 1 10 3 2" xfId="31204"/>
    <cellStyle name="Style 1 10 3_Sheet3" xfId="31205"/>
    <cellStyle name="Style 1 10 4" xfId="31206"/>
    <cellStyle name="Style 1 10_Sheet3" xfId="31207"/>
    <cellStyle name="Style 1 11" xfId="31208"/>
    <cellStyle name="Style 1 11 2" xfId="31209"/>
    <cellStyle name="Style 1 11 2 2" xfId="31210"/>
    <cellStyle name="Style 1 11 2_Sheet3" xfId="31211"/>
    <cellStyle name="Style 1 11 3" xfId="31212"/>
    <cellStyle name="Style 1 11_Sheet3" xfId="31213"/>
    <cellStyle name="Style 1 12" xfId="31214"/>
    <cellStyle name="Style 1 12 2" xfId="31215"/>
    <cellStyle name="Style 1 12 2 2" xfId="31216"/>
    <cellStyle name="Style 1 12 2_Sheet3" xfId="31217"/>
    <cellStyle name="Style 1 12 3" xfId="31218"/>
    <cellStyle name="Style 1 12 3 2" xfId="31219"/>
    <cellStyle name="Style 1 12 3_Sheet3" xfId="31220"/>
    <cellStyle name="Style 1 12 4" xfId="31221"/>
    <cellStyle name="Style 1 12_Sheet3" xfId="31222"/>
    <cellStyle name="Style 1 13" xfId="31223"/>
    <cellStyle name="Style 1 13 2" xfId="31224"/>
    <cellStyle name="Style 1 13_Sheet3" xfId="31225"/>
    <cellStyle name="Style 1 14" xfId="31226"/>
    <cellStyle name="Style 1 2" xfId="31227"/>
    <cellStyle name="Style 1 2 2" xfId="31228"/>
    <cellStyle name="Style 1 2 2 2" xfId="31229"/>
    <cellStyle name="Style 1 2 2 2 2" xfId="31230"/>
    <cellStyle name="Style 1 2 2 2 2 2" xfId="31231"/>
    <cellStyle name="Style 1 2 2 2 2_Sheet3" xfId="31232"/>
    <cellStyle name="Style 1 2 2 2 3" xfId="31233"/>
    <cellStyle name="Style 1 2 2 2_Sheet3" xfId="31234"/>
    <cellStyle name="Style 1 2 2 3" xfId="31235"/>
    <cellStyle name="Style 1 2 2 3 2" xfId="31236"/>
    <cellStyle name="Style 1 2 2 3_Sheet3" xfId="31237"/>
    <cellStyle name="Style 1 2 2 4" xfId="31238"/>
    <cellStyle name="Style 1 2 2 4 2" xfId="31239"/>
    <cellStyle name="Style 1 2 2 4_Sheet3" xfId="31240"/>
    <cellStyle name="Style 1 2 2 5" xfId="31241"/>
    <cellStyle name="Style 1 2 2_Sheet3" xfId="31242"/>
    <cellStyle name="Style 1 2 3" xfId="31243"/>
    <cellStyle name="Style 1 2 3 2" xfId="31244"/>
    <cellStyle name="Style 1 2 3 2 2" xfId="31245"/>
    <cellStyle name="Style 1 2 3 2_Sheet3" xfId="31246"/>
    <cellStyle name="Style 1 2 3 3" xfId="31247"/>
    <cellStyle name="Style 1 2 3 3 2" xfId="31248"/>
    <cellStyle name="Style 1 2 3 3_Sheet3" xfId="31249"/>
    <cellStyle name="Style 1 2 3 4" xfId="31250"/>
    <cellStyle name="Style 1 2 3_Sheet3" xfId="31251"/>
    <cellStyle name="Style 1 2 4" xfId="31252"/>
    <cellStyle name="Style 1 2 4 2" xfId="31253"/>
    <cellStyle name="Style 1 2 4 2 2" xfId="31254"/>
    <cellStyle name="Style 1 2 4 2_Sheet3" xfId="31255"/>
    <cellStyle name="Style 1 2 4 3" xfId="31256"/>
    <cellStyle name="Style 1 2 4_Sheet3" xfId="31257"/>
    <cellStyle name="Style 1 2 5" xfId="31258"/>
    <cellStyle name="Style 1 2 5 2" xfId="31259"/>
    <cellStyle name="Style 1 2 5 2 2" xfId="31260"/>
    <cellStyle name="Style 1 2 5 2_Sheet3" xfId="31261"/>
    <cellStyle name="Style 1 2 5 3" xfId="31262"/>
    <cellStyle name="Style 1 2 5_Sheet3" xfId="31263"/>
    <cellStyle name="Style 1 2 6" xfId="31264"/>
    <cellStyle name="Style 1 2 6 2" xfId="31265"/>
    <cellStyle name="Style 1 2 6_Sheet3" xfId="31266"/>
    <cellStyle name="Style 1 2 7" xfId="31267"/>
    <cellStyle name="Style 1 2 7 2" xfId="31268"/>
    <cellStyle name="Style 1 2 7_Sheet3" xfId="31269"/>
    <cellStyle name="Style 1 2 8" xfId="31270"/>
    <cellStyle name="Style 1 2 8 2" xfId="31271"/>
    <cellStyle name="Style 1 2 8_Sheet3" xfId="31272"/>
    <cellStyle name="Style 1 2_4 31E Reg Asset  Liab and EXH D" xfId="31273"/>
    <cellStyle name="Style 1 3" xfId="31274"/>
    <cellStyle name="Style 1 3 2" xfId="31275"/>
    <cellStyle name="Style 1 3 2 2" xfId="31276"/>
    <cellStyle name="Style 1 3 2 2 2" xfId="31277"/>
    <cellStyle name="Style 1 3 2 2 2 2" xfId="31278"/>
    <cellStyle name="Style 1 3 2 2 2_Sheet3" xfId="31279"/>
    <cellStyle name="Style 1 3 2 2 3" xfId="31280"/>
    <cellStyle name="Style 1 3 2 2 3 2" xfId="31281"/>
    <cellStyle name="Style 1 3 2 2 3_Sheet3" xfId="31282"/>
    <cellStyle name="Style 1 3 2 2 4" xfId="31283"/>
    <cellStyle name="Style 1 3 2 2_Sheet3" xfId="31284"/>
    <cellStyle name="Style 1 3 2 3" xfId="31285"/>
    <cellStyle name="Style 1 3 2 3 2" xfId="31286"/>
    <cellStyle name="Style 1 3 2 3 2 2" xfId="31287"/>
    <cellStyle name="Style 1 3 2 3 2_Sheet3" xfId="31288"/>
    <cellStyle name="Style 1 3 2 3 3" xfId="31289"/>
    <cellStyle name="Style 1 3 2 3_Sheet3" xfId="31290"/>
    <cellStyle name="Style 1 3 2 4" xfId="31291"/>
    <cellStyle name="Style 1 3 2_Sheet3" xfId="31292"/>
    <cellStyle name="Style 1 3 3" xfId="31293"/>
    <cellStyle name="Style 1 3 3 2" xfId="31294"/>
    <cellStyle name="Style 1 3 3 2 2" xfId="31295"/>
    <cellStyle name="Style 1 3 3 2 2 2" xfId="31296"/>
    <cellStyle name="Style 1 3 3 2 2_Sheet3" xfId="31297"/>
    <cellStyle name="Style 1 3 3 2 3" xfId="31298"/>
    <cellStyle name="Style 1 3 3 2_Sheet3" xfId="31299"/>
    <cellStyle name="Style 1 3 3 3" xfId="31300"/>
    <cellStyle name="Style 1 3 3 3 2" xfId="31301"/>
    <cellStyle name="Style 1 3 3 3_Sheet3" xfId="31302"/>
    <cellStyle name="Style 1 3 3 4" xfId="31303"/>
    <cellStyle name="Style 1 3 3_Sheet3" xfId="31304"/>
    <cellStyle name="Style 1 3 4" xfId="31305"/>
    <cellStyle name="Style 1 3 4 2" xfId="31306"/>
    <cellStyle name="Style 1 3 4 2 2" xfId="31307"/>
    <cellStyle name="Style 1 3 4 2_Sheet3" xfId="31308"/>
    <cellStyle name="Style 1 3 4 3" xfId="31309"/>
    <cellStyle name="Style 1 3 4 3 2" xfId="31310"/>
    <cellStyle name="Style 1 3 4 3_Sheet3" xfId="31311"/>
    <cellStyle name="Style 1 3 4 4" xfId="31312"/>
    <cellStyle name="Style 1 3 4_Sheet3" xfId="31313"/>
    <cellStyle name="Style 1 3 5" xfId="31314"/>
    <cellStyle name="Style 1 3 5 2" xfId="31315"/>
    <cellStyle name="Style 1 3 5 2 2" xfId="31316"/>
    <cellStyle name="Style 1 3 5 2_Sheet3" xfId="31317"/>
    <cellStyle name="Style 1 3 5 3" xfId="31318"/>
    <cellStyle name="Style 1 3 5_Sheet3" xfId="31319"/>
    <cellStyle name="Style 1 3 6" xfId="31320"/>
    <cellStyle name="Style 1 3_Sheet3" xfId="31321"/>
    <cellStyle name="Style 1 4" xfId="31322"/>
    <cellStyle name="Style 1 4 2" xfId="31323"/>
    <cellStyle name="Style 1 4 2 2" xfId="31324"/>
    <cellStyle name="Style 1 4 2 2 2" xfId="31325"/>
    <cellStyle name="Style 1 4 2 2_Sheet3" xfId="31326"/>
    <cellStyle name="Style 1 4 2 3" xfId="31327"/>
    <cellStyle name="Style 1 4 2_Sheet3" xfId="31328"/>
    <cellStyle name="Style 1 4 3" xfId="31329"/>
    <cellStyle name="Style 1 4 3 2" xfId="31330"/>
    <cellStyle name="Style 1 4 3 2 2" xfId="31331"/>
    <cellStyle name="Style 1 4 3 2_Sheet3" xfId="31332"/>
    <cellStyle name="Style 1 4 3 3" xfId="31333"/>
    <cellStyle name="Style 1 4 3_Sheet3" xfId="31334"/>
    <cellStyle name="Style 1 4 4" xfId="31335"/>
    <cellStyle name="Style 1 4 4 2" xfId="31336"/>
    <cellStyle name="Style 1 4 4_Sheet3" xfId="31337"/>
    <cellStyle name="Style 1 4 5" xfId="31338"/>
    <cellStyle name="Style 1 4 5 2" xfId="31339"/>
    <cellStyle name="Style 1 4 5_Sheet3" xfId="31340"/>
    <cellStyle name="Style 1 4 6" xfId="31341"/>
    <cellStyle name="Style 1 4_Sheet3" xfId="31342"/>
    <cellStyle name="Style 1 5" xfId="31343"/>
    <cellStyle name="Style 1 5 2" xfId="31344"/>
    <cellStyle name="Style 1 5 2 2" xfId="31345"/>
    <cellStyle name="Style 1 5 2 2 2" xfId="31346"/>
    <cellStyle name="Style 1 5 2 2_Sheet3" xfId="31347"/>
    <cellStyle name="Style 1 5 2 3" xfId="31348"/>
    <cellStyle name="Style 1 5 2_Sheet3" xfId="31349"/>
    <cellStyle name="Style 1 5 3" xfId="31350"/>
    <cellStyle name="Style 1 5 3 2" xfId="31351"/>
    <cellStyle name="Style 1 5 3 2 2" xfId="31352"/>
    <cellStyle name="Style 1 5 3 2_Sheet3" xfId="31353"/>
    <cellStyle name="Style 1 5 3 3" xfId="31354"/>
    <cellStyle name="Style 1 5 3 3 2" xfId="31355"/>
    <cellStyle name="Style 1 5 3 3_Sheet3" xfId="31356"/>
    <cellStyle name="Style 1 5 3 4" xfId="31357"/>
    <cellStyle name="Style 1 5 3_Sheet3" xfId="31358"/>
    <cellStyle name="Style 1 5 4" xfId="31359"/>
    <cellStyle name="Style 1 5 4 2" xfId="31360"/>
    <cellStyle name="Style 1 5 4 2 2" xfId="31361"/>
    <cellStyle name="Style 1 5 4 2_Sheet3" xfId="31362"/>
    <cellStyle name="Style 1 5 4 3" xfId="31363"/>
    <cellStyle name="Style 1 5 4_Sheet3" xfId="31364"/>
    <cellStyle name="Style 1 5 5" xfId="31365"/>
    <cellStyle name="Style 1 5 5 2" xfId="31366"/>
    <cellStyle name="Style 1 5 5_Sheet3" xfId="31367"/>
    <cellStyle name="Style 1 5 6" xfId="31368"/>
    <cellStyle name="Style 1 5_Sheet3" xfId="31369"/>
    <cellStyle name="Style 1 6" xfId="31370"/>
    <cellStyle name="Style 1 6 2" xfId="31371"/>
    <cellStyle name="Style 1 6 2 2" xfId="31372"/>
    <cellStyle name="Style 1 6 2 2 2" xfId="31373"/>
    <cellStyle name="Style 1 6 2 2 2 2" xfId="31374"/>
    <cellStyle name="Style 1 6 2 2 2_Sheet3" xfId="31375"/>
    <cellStyle name="Style 1 6 2 2 3" xfId="31376"/>
    <cellStyle name="Style 1 6 2 2_Sheet3" xfId="31377"/>
    <cellStyle name="Style 1 6 2 3" xfId="31378"/>
    <cellStyle name="Style 1 6 2 3 2" xfId="31379"/>
    <cellStyle name="Style 1 6 2 3_Sheet3" xfId="31380"/>
    <cellStyle name="Style 1 6 2 4" xfId="31381"/>
    <cellStyle name="Style 1 6 2_Sheet3" xfId="31382"/>
    <cellStyle name="Style 1 6 3" xfId="31383"/>
    <cellStyle name="Style 1 6 3 2" xfId="31384"/>
    <cellStyle name="Style 1 6 3 2 2" xfId="31385"/>
    <cellStyle name="Style 1 6 3 2 2 2" xfId="31386"/>
    <cellStyle name="Style 1 6 3 2 2_Sheet3" xfId="31387"/>
    <cellStyle name="Style 1 6 3 2 3" xfId="31388"/>
    <cellStyle name="Style 1 6 3 2_Sheet3" xfId="31389"/>
    <cellStyle name="Style 1 6 3 3" xfId="31390"/>
    <cellStyle name="Style 1 6 3_Sheet3" xfId="31391"/>
    <cellStyle name="Style 1 6 4" xfId="31392"/>
    <cellStyle name="Style 1 6 4 2" xfId="31393"/>
    <cellStyle name="Style 1 6 4 2 2" xfId="31394"/>
    <cellStyle name="Style 1 6 4 2 2 2" xfId="31395"/>
    <cellStyle name="Style 1 6 4 2 2_Sheet3" xfId="31396"/>
    <cellStyle name="Style 1 6 4 2 3" xfId="31397"/>
    <cellStyle name="Style 1 6 4 2_Sheet3" xfId="31398"/>
    <cellStyle name="Style 1 6 4 3" xfId="31399"/>
    <cellStyle name="Style 1 6 4_Sheet3" xfId="31400"/>
    <cellStyle name="Style 1 6 5" xfId="31401"/>
    <cellStyle name="Style 1 6 5 2" xfId="31402"/>
    <cellStyle name="Style 1 6 5 2 2" xfId="31403"/>
    <cellStyle name="Style 1 6 5 2 2 2" xfId="31404"/>
    <cellStyle name="Style 1 6 5 2 2_Sheet3" xfId="31405"/>
    <cellStyle name="Style 1 6 5 2 3" xfId="31406"/>
    <cellStyle name="Style 1 6 5 2_Sheet3" xfId="31407"/>
    <cellStyle name="Style 1 6 5 3" xfId="31408"/>
    <cellStyle name="Style 1 6 5_Sheet3" xfId="31409"/>
    <cellStyle name="Style 1 6 6" xfId="31410"/>
    <cellStyle name="Style 1 6 6 2" xfId="31411"/>
    <cellStyle name="Style 1 6 6 2 2" xfId="31412"/>
    <cellStyle name="Style 1 6 6 2_Sheet3" xfId="31413"/>
    <cellStyle name="Style 1 6 6 3" xfId="31414"/>
    <cellStyle name="Style 1 6 6_Sheet3" xfId="31415"/>
    <cellStyle name="Style 1 6 7" xfId="31416"/>
    <cellStyle name="Style 1 6 7 2" xfId="31417"/>
    <cellStyle name="Style 1 6 7_Sheet3" xfId="31418"/>
    <cellStyle name="Style 1 6 8" xfId="31419"/>
    <cellStyle name="Style 1 6_Sheet3" xfId="31420"/>
    <cellStyle name="Style 1 7" xfId="31421"/>
    <cellStyle name="Style 1 7 2" xfId="31422"/>
    <cellStyle name="Style 1 7 2 2" xfId="31423"/>
    <cellStyle name="Style 1 7 2_Sheet3" xfId="31424"/>
    <cellStyle name="Style 1 7 3" xfId="31425"/>
    <cellStyle name="Style 1 7 3 2" xfId="31426"/>
    <cellStyle name="Style 1 7 3_Sheet3" xfId="31427"/>
    <cellStyle name="Style 1 7 4" xfId="31428"/>
    <cellStyle name="Style 1 7_Sheet3" xfId="31429"/>
    <cellStyle name="Style 1 8" xfId="31430"/>
    <cellStyle name="Style 1 8 2" xfId="31431"/>
    <cellStyle name="Style 1 8 2 2" xfId="31432"/>
    <cellStyle name="Style 1 8 2_Sheet3" xfId="31433"/>
    <cellStyle name="Style 1 8 3" xfId="31434"/>
    <cellStyle name="Style 1 8 3 2" xfId="31435"/>
    <cellStyle name="Style 1 8 3_Sheet3" xfId="31436"/>
    <cellStyle name="Style 1 8 4" xfId="31437"/>
    <cellStyle name="Style 1 8_Sheet3" xfId="31438"/>
    <cellStyle name="Style 1 9" xfId="31439"/>
    <cellStyle name="Style 1 9 2" xfId="31440"/>
    <cellStyle name="Style 1 9 2 2" xfId="31441"/>
    <cellStyle name="Style 1 9 2_Sheet3" xfId="31442"/>
    <cellStyle name="Style 1 9 3" xfId="31443"/>
    <cellStyle name="Style 1 9 3 2" xfId="31444"/>
    <cellStyle name="Style 1 9 3_Sheet3" xfId="31445"/>
    <cellStyle name="Style 1 9 4" xfId="31446"/>
    <cellStyle name="Style 1 9_Sheet3" xfId="31447"/>
    <cellStyle name="Style 1_ Price Inputs" xfId="31448"/>
    <cellStyle name="Style 21" xfId="31449"/>
    <cellStyle name="Style 21 10" xfId="31450"/>
    <cellStyle name="Style 21 11" xfId="31451"/>
    <cellStyle name="Style 21 12" xfId="31452"/>
    <cellStyle name="Style 21 13" xfId="31453"/>
    <cellStyle name="Style 21 14" xfId="31454"/>
    <cellStyle name="Style 21 15" xfId="31455"/>
    <cellStyle name="Style 21 16" xfId="31456"/>
    <cellStyle name="Style 21 2" xfId="31457"/>
    <cellStyle name="Style 21 2 2" xfId="31458"/>
    <cellStyle name="Style 21 2_Sheet3" xfId="31459"/>
    <cellStyle name="Style 21 3" xfId="31460"/>
    <cellStyle name="Style 21 4" xfId="31461"/>
    <cellStyle name="Style 21 4 10" xfId="31462"/>
    <cellStyle name="Style 21 4 11" xfId="31463"/>
    <cellStyle name="Style 21 4 12" xfId="31464"/>
    <cellStyle name="Style 21 4 13" xfId="31465"/>
    <cellStyle name="Style 21 4 14" xfId="31466"/>
    <cellStyle name="Style 21 4 15" xfId="31467"/>
    <cellStyle name="Style 21 4 16" xfId="31468"/>
    <cellStyle name="Style 21 4 2" xfId="31469"/>
    <cellStyle name="Style 21 4 3" xfId="31470"/>
    <cellStyle name="Style 21 4 4" xfId="31471"/>
    <cellStyle name="Style 21 4 5" xfId="31472"/>
    <cellStyle name="Style 21 4 6" xfId="31473"/>
    <cellStyle name="Style 21 4 7" xfId="31474"/>
    <cellStyle name="Style 21 4 8" xfId="31475"/>
    <cellStyle name="Style 21 4 9" xfId="31476"/>
    <cellStyle name="Style 21 4_Sheet3" xfId="31477"/>
    <cellStyle name="Style 21 5" xfId="31478"/>
    <cellStyle name="Style 21 6" xfId="31479"/>
    <cellStyle name="Style 21 7" xfId="31480"/>
    <cellStyle name="Style 21 8" xfId="31481"/>
    <cellStyle name="Style 21 9" xfId="31482"/>
    <cellStyle name="Style 21_Sheet3" xfId="31483"/>
    <cellStyle name="Style 22" xfId="31484"/>
    <cellStyle name="Style 22 10" xfId="31485"/>
    <cellStyle name="Style 22 11" xfId="31486"/>
    <cellStyle name="Style 22 12" xfId="31487"/>
    <cellStyle name="Style 22 13" xfId="31488"/>
    <cellStyle name="Style 22 14" xfId="31489"/>
    <cellStyle name="Style 22 15" xfId="31490"/>
    <cellStyle name="Style 22 16" xfId="31491"/>
    <cellStyle name="Style 22 2" xfId="31492"/>
    <cellStyle name="Style 22 2 2" xfId="31493"/>
    <cellStyle name="Style 22 2_Sheet3" xfId="31494"/>
    <cellStyle name="Style 22 3" xfId="31495"/>
    <cellStyle name="Style 22 4" xfId="31496"/>
    <cellStyle name="Style 22 4 10" xfId="31497"/>
    <cellStyle name="Style 22 4 11" xfId="31498"/>
    <cellStyle name="Style 22 4 12" xfId="31499"/>
    <cellStyle name="Style 22 4 13" xfId="31500"/>
    <cellStyle name="Style 22 4 14" xfId="31501"/>
    <cellStyle name="Style 22 4 15" xfId="31502"/>
    <cellStyle name="Style 22 4 16" xfId="31503"/>
    <cellStyle name="Style 22 4 2" xfId="31504"/>
    <cellStyle name="Style 22 4 3" xfId="31505"/>
    <cellStyle name="Style 22 4 4" xfId="31506"/>
    <cellStyle name="Style 22 4 5" xfId="31507"/>
    <cellStyle name="Style 22 4 6" xfId="31508"/>
    <cellStyle name="Style 22 4 7" xfId="31509"/>
    <cellStyle name="Style 22 4 8" xfId="31510"/>
    <cellStyle name="Style 22 4 9" xfId="31511"/>
    <cellStyle name="Style 22 4_Sheet3" xfId="31512"/>
    <cellStyle name="Style 22 5" xfId="31513"/>
    <cellStyle name="Style 22 6" xfId="31514"/>
    <cellStyle name="Style 22 7" xfId="31515"/>
    <cellStyle name="Style 22 8" xfId="31516"/>
    <cellStyle name="Style 22 9" xfId="31517"/>
    <cellStyle name="Style 22_Sheet3" xfId="31518"/>
    <cellStyle name="Style 23" xfId="31519"/>
    <cellStyle name="Style 23 2" xfId="31520"/>
    <cellStyle name="Style 23 2 2" xfId="31521"/>
    <cellStyle name="Style 23 2_Sheet3" xfId="31522"/>
    <cellStyle name="Style 23 3" xfId="31523"/>
    <cellStyle name="Style 23_Sheet3" xfId="31524"/>
    <cellStyle name="Style 24" xfId="31525"/>
    <cellStyle name="Style 24 2" xfId="31526"/>
    <cellStyle name="Style 24 2 2" xfId="31527"/>
    <cellStyle name="Style 24 2 3" xfId="31528"/>
    <cellStyle name="Style 24 2 3 2" xfId="31529"/>
    <cellStyle name="Style 24 2 3 3" xfId="31530"/>
    <cellStyle name="Style 24 2 3_Sheet3" xfId="31531"/>
    <cellStyle name="Style 24 2 4" xfId="31532"/>
    <cellStyle name="Style 24 2 5" xfId="31533"/>
    <cellStyle name="Style 24 2 6" xfId="31534"/>
    <cellStyle name="Style 24 2_Sheet3" xfId="31535"/>
    <cellStyle name="Style 24 3" xfId="31536"/>
    <cellStyle name="Style 24 4" xfId="31537"/>
    <cellStyle name="Style 24 4 2" xfId="31538"/>
    <cellStyle name="Style 24 4 3" xfId="31539"/>
    <cellStyle name="Style 24 4_Sheet3" xfId="31540"/>
    <cellStyle name="Style 24 5" xfId="31541"/>
    <cellStyle name="Style 24 6" xfId="31542"/>
    <cellStyle name="Style 24 7" xfId="31543"/>
    <cellStyle name="Style 24_Sheet3" xfId="31544"/>
    <cellStyle name="Style 25" xfId="31545"/>
    <cellStyle name="Style 25 2" xfId="31546"/>
    <cellStyle name="Style 25 2 2" xfId="31547"/>
    <cellStyle name="Style 25 2_Sheet3" xfId="31548"/>
    <cellStyle name="Style 25 3" xfId="31549"/>
    <cellStyle name="Style 25_Sheet3" xfId="31550"/>
    <cellStyle name="Style 26" xfId="31551"/>
    <cellStyle name="Style 26 2" xfId="31552"/>
    <cellStyle name="Style 26 2 2" xfId="31553"/>
    <cellStyle name="Style 26 2_Sheet3" xfId="31554"/>
    <cellStyle name="Style 26 3" xfId="31555"/>
    <cellStyle name="Style 26_Sheet3" xfId="31556"/>
    <cellStyle name="Style 27" xfId="31557"/>
    <cellStyle name="Style 27 2" xfId="31558"/>
    <cellStyle name="Style 27 2 2" xfId="31559"/>
    <cellStyle name="Style 27 2_Sheet3" xfId="31560"/>
    <cellStyle name="Style 27 3" xfId="31561"/>
    <cellStyle name="Style 27_Sheet3" xfId="31562"/>
    <cellStyle name="Style 28" xfId="31563"/>
    <cellStyle name="Style 28 2" xfId="31564"/>
    <cellStyle name="Style 28 2 2" xfId="31565"/>
    <cellStyle name="Style 28 2_Sheet3" xfId="31566"/>
    <cellStyle name="Style 28 3" xfId="31567"/>
    <cellStyle name="Style 28_Sheet3" xfId="31568"/>
    <cellStyle name="Style 29" xfId="31569"/>
    <cellStyle name="Style 29 2" xfId="31570"/>
    <cellStyle name="Style 29 2 2" xfId="31571"/>
    <cellStyle name="Style 29 2_Sheet3" xfId="31572"/>
    <cellStyle name="Style 29 3" xfId="31573"/>
    <cellStyle name="Style 29 3 2" xfId="31574"/>
    <cellStyle name="Style 29 3_Sheet3" xfId="31575"/>
    <cellStyle name="Style 29 4" xfId="31576"/>
    <cellStyle name="Style 29_Sheet3" xfId="31577"/>
    <cellStyle name="Style 30" xfId="31578"/>
    <cellStyle name="Style 30 2" xfId="31579"/>
    <cellStyle name="Style 30 2 2" xfId="31580"/>
    <cellStyle name="Style 30 2_Sheet3" xfId="31581"/>
    <cellStyle name="Style 30 3" xfId="31582"/>
    <cellStyle name="Style 30 3 2" xfId="31583"/>
    <cellStyle name="Style 30 3_Sheet3" xfId="31584"/>
    <cellStyle name="Style 30 4" xfId="31585"/>
    <cellStyle name="Style 30_Sheet3" xfId="31586"/>
    <cellStyle name="Style 31" xfId="31587"/>
    <cellStyle name="Style 31 2" xfId="31588"/>
    <cellStyle name="Style 31 2 2" xfId="31589"/>
    <cellStyle name="Style 31 2_Sheet3" xfId="31590"/>
    <cellStyle name="Style 31 3" xfId="31591"/>
    <cellStyle name="Style 31_Sheet3" xfId="31592"/>
    <cellStyle name="Style 32" xfId="31593"/>
    <cellStyle name="Style 32 2" xfId="31594"/>
    <cellStyle name="Style 32 2 2" xfId="31595"/>
    <cellStyle name="Style 32 2_Sheet3" xfId="31596"/>
    <cellStyle name="Style 32 3" xfId="31597"/>
    <cellStyle name="Style 32_Sheet3" xfId="31598"/>
    <cellStyle name="Style 33" xfId="31599"/>
    <cellStyle name="Style 33 2" xfId="31600"/>
    <cellStyle name="Style 33 2 2" xfId="31601"/>
    <cellStyle name="Style 33 2_Sheet3" xfId="31602"/>
    <cellStyle name="Style 33 3" xfId="31603"/>
    <cellStyle name="Style 33 3 2" xfId="31604"/>
    <cellStyle name="Style 33 3_Sheet3" xfId="31605"/>
    <cellStyle name="Style 33 4" xfId="31606"/>
    <cellStyle name="Style 33_Sheet3" xfId="31607"/>
    <cellStyle name="Style 34" xfId="31608"/>
    <cellStyle name="Style 34 2" xfId="31609"/>
    <cellStyle name="Style 34 2 2" xfId="31610"/>
    <cellStyle name="Style 34 2_Sheet3" xfId="31611"/>
    <cellStyle name="Style 34 3" xfId="31612"/>
    <cellStyle name="Style 34 3 2" xfId="31613"/>
    <cellStyle name="Style 34 3_Sheet3" xfId="31614"/>
    <cellStyle name="Style 34 4" xfId="31615"/>
    <cellStyle name="Style 34_Sheet3" xfId="31616"/>
    <cellStyle name="Style 35" xfId="31617"/>
    <cellStyle name="Style 35 2" xfId="31618"/>
    <cellStyle name="Style 35 2 2" xfId="31619"/>
    <cellStyle name="Style 35 2_Sheet3" xfId="31620"/>
    <cellStyle name="Style 35 3" xfId="31621"/>
    <cellStyle name="Style 35 3 2" xfId="31622"/>
    <cellStyle name="Style 35 3_Sheet3" xfId="31623"/>
    <cellStyle name="Style 35 4" xfId="31624"/>
    <cellStyle name="Style 35_Sheet3" xfId="31625"/>
    <cellStyle name="Style 36" xfId="31626"/>
    <cellStyle name="Style 36 2" xfId="31627"/>
    <cellStyle name="Style 36 2 2" xfId="31628"/>
    <cellStyle name="Style 36 2_Sheet3" xfId="31629"/>
    <cellStyle name="Style 36 3" xfId="31630"/>
    <cellStyle name="Style 36 3 2" xfId="31631"/>
    <cellStyle name="Style 36 3_Sheet3" xfId="31632"/>
    <cellStyle name="Style 36 4" xfId="31633"/>
    <cellStyle name="Style 36_Sheet3" xfId="31634"/>
    <cellStyle name="Style 39" xfId="31635"/>
    <cellStyle name="Style 39 2" xfId="31636"/>
    <cellStyle name="Style 39 2 2" xfId="31637"/>
    <cellStyle name="Style 39 2_Sheet3" xfId="31638"/>
    <cellStyle name="Style 39 3" xfId="31639"/>
    <cellStyle name="Style 39 3 2" xfId="31640"/>
    <cellStyle name="Style 39 3_Sheet3" xfId="31641"/>
    <cellStyle name="Style 39 4" xfId="31642"/>
    <cellStyle name="Style 39_Sheet3" xfId="31643"/>
    <cellStyle name="STYLE1" xfId="31644"/>
    <cellStyle name="STYLE1 2" xfId="31645"/>
    <cellStyle name="STYLE1_Sheet3" xfId="31646"/>
    <cellStyle name="STYLE2" xfId="31647"/>
    <cellStyle name="STYLE2 2" xfId="31648"/>
    <cellStyle name="STYLE2_Sheet3" xfId="31649"/>
    <cellStyle name="STYLE3" xfId="31650"/>
    <cellStyle name="STYLE3 2" xfId="31651"/>
    <cellStyle name="STYLE3_Sheet3" xfId="31652"/>
    <cellStyle name="STYLE4" xfId="31653"/>
    <cellStyle name="STYLE5" xfId="31654"/>
    <cellStyle name="SUB HEADING" xfId="31655"/>
    <cellStyle name="SubHeading" xfId="31656"/>
    <cellStyle name="SubsidTitle" xfId="31657"/>
    <cellStyle name="sub-tl - Style3" xfId="31658"/>
    <cellStyle name="subtot - Style5" xfId="31659"/>
    <cellStyle name="subtot - Style5 2" xfId="31660"/>
    <cellStyle name="subtot - Style5_Sheet3" xfId="31661"/>
    <cellStyle name="Subtotal" xfId="31662"/>
    <cellStyle name="Sub-total" xfId="31663"/>
    <cellStyle name="Subtotal 2" xfId="31664"/>
    <cellStyle name="Sub-total 2" xfId="31665"/>
    <cellStyle name="Subtotal 2 2" xfId="31666"/>
    <cellStyle name="Sub-total 2 2" xfId="31667"/>
    <cellStyle name="Subtotal 2 2 2" xfId="31668"/>
    <cellStyle name="Sub-total 2 2 2" xfId="31669"/>
    <cellStyle name="Subtotal 2 2 2_Sheet3" xfId="31670"/>
    <cellStyle name="Sub-total 2 2 2_Sheet3" xfId="31671"/>
    <cellStyle name="Subtotal 2 2_Sheet3" xfId="31672"/>
    <cellStyle name="Sub-total 2 2_Sheet3" xfId="31673"/>
    <cellStyle name="Subtotal 2 3" xfId="31674"/>
    <cellStyle name="Sub-total 2 3" xfId="31675"/>
    <cellStyle name="Subtotal 2 3 2" xfId="31676"/>
    <cellStyle name="Sub-total 2 3 2" xfId="31677"/>
    <cellStyle name="Subtotal 2 3 2_Sheet3" xfId="31678"/>
    <cellStyle name="Sub-total 2 3 2_Sheet3" xfId="31679"/>
    <cellStyle name="Subtotal 2 3_Sheet3" xfId="31680"/>
    <cellStyle name="Sub-total 2 3_Sheet3" xfId="31681"/>
    <cellStyle name="Subtotal 2 4" xfId="31682"/>
    <cellStyle name="Sub-total 2 4" xfId="31683"/>
    <cellStyle name="Subtotal 2 4_Sheet3" xfId="31684"/>
    <cellStyle name="Sub-total 2 4_Sheet3" xfId="31685"/>
    <cellStyle name="Subtotal 2_Sheet3" xfId="31686"/>
    <cellStyle name="Sub-total 2_Sheet3" xfId="31687"/>
    <cellStyle name="Subtotal 3" xfId="31688"/>
    <cellStyle name="Sub-total 3" xfId="31689"/>
    <cellStyle name="Subtotal 3 2" xfId="31690"/>
    <cellStyle name="Sub-total 3 2" xfId="31691"/>
    <cellStyle name="Subtotal 3 2 2" xfId="31692"/>
    <cellStyle name="Sub-total 3 2 2" xfId="31693"/>
    <cellStyle name="Subtotal 3 2 2_Sheet3" xfId="31694"/>
    <cellStyle name="Sub-total 3 2 2_Sheet3" xfId="31695"/>
    <cellStyle name="Subtotal 3 2_Sheet3" xfId="31696"/>
    <cellStyle name="Sub-total 3 2_Sheet3" xfId="31697"/>
    <cellStyle name="Subtotal 3 3" xfId="31698"/>
    <cellStyle name="Sub-total 3 3" xfId="31699"/>
    <cellStyle name="Subtotal 3 3 2" xfId="31700"/>
    <cellStyle name="Sub-total 3 3 2" xfId="31701"/>
    <cellStyle name="Subtotal 3 3 2_Sheet3" xfId="31702"/>
    <cellStyle name="Sub-total 3 3 2_Sheet3" xfId="31703"/>
    <cellStyle name="Subtotal 3 3_Sheet3" xfId="31704"/>
    <cellStyle name="Sub-total 3 3_Sheet3" xfId="31705"/>
    <cellStyle name="Subtotal 3 4" xfId="31706"/>
    <cellStyle name="Sub-total 3 4" xfId="31707"/>
    <cellStyle name="Subtotal 3 4_Sheet3" xfId="31708"/>
    <cellStyle name="Sub-total 3 4_Sheet3" xfId="31709"/>
    <cellStyle name="Subtotal 3_Sheet3" xfId="31710"/>
    <cellStyle name="Sub-total 3_Sheet3" xfId="31711"/>
    <cellStyle name="Subtotal 4" xfId="31712"/>
    <cellStyle name="Sub-total 4" xfId="31713"/>
    <cellStyle name="Subtotal 4 2" xfId="31714"/>
    <cellStyle name="Sub-total 4 2" xfId="31715"/>
    <cellStyle name="Subtotal 4 2 2" xfId="31716"/>
    <cellStyle name="Sub-total 4 2 2" xfId="31717"/>
    <cellStyle name="Subtotal 4 2 2_Sheet3" xfId="31718"/>
    <cellStyle name="Sub-total 4 2 2_Sheet3" xfId="31719"/>
    <cellStyle name="Subtotal 4 2_Sheet3" xfId="31720"/>
    <cellStyle name="Sub-total 4 2_Sheet3" xfId="31721"/>
    <cellStyle name="Subtotal 4 3" xfId="31722"/>
    <cellStyle name="Sub-total 4 3" xfId="31723"/>
    <cellStyle name="Subtotal 4 3 2" xfId="31724"/>
    <cellStyle name="Sub-total 4 3 2" xfId="31725"/>
    <cellStyle name="Subtotal 4 3 2_Sheet3" xfId="31726"/>
    <cellStyle name="Sub-total 4 3 2_Sheet3" xfId="31727"/>
    <cellStyle name="Subtotal 4 3_Sheet3" xfId="31728"/>
    <cellStyle name="Sub-total 4 3_Sheet3" xfId="31729"/>
    <cellStyle name="Subtotal 4 4" xfId="31730"/>
    <cellStyle name="Sub-total 4 4" xfId="31731"/>
    <cellStyle name="Subtotal 4 4_Sheet3" xfId="31732"/>
    <cellStyle name="Sub-total 4 4_Sheet3" xfId="31733"/>
    <cellStyle name="Subtotal 4_Sheet3" xfId="31734"/>
    <cellStyle name="Sub-total 4_Sheet3" xfId="31735"/>
    <cellStyle name="Subtotal 5" xfId="31736"/>
    <cellStyle name="Sub-total 5" xfId="31737"/>
    <cellStyle name="Subtotal 5 2" xfId="31738"/>
    <cellStyle name="Sub-total 5 2" xfId="31739"/>
    <cellStyle name="Subtotal 5 2 2" xfId="31740"/>
    <cellStyle name="Sub-total 5 2 2" xfId="31741"/>
    <cellStyle name="Subtotal 5 2 2_Sheet3" xfId="31742"/>
    <cellStyle name="Sub-total 5 2 2_Sheet3" xfId="31743"/>
    <cellStyle name="Subtotal 5 2_Sheet3" xfId="31744"/>
    <cellStyle name="Sub-total 5 2_Sheet3" xfId="31745"/>
    <cellStyle name="Subtotal 5 3" xfId="31746"/>
    <cellStyle name="Sub-total 5 3" xfId="31747"/>
    <cellStyle name="Subtotal 5 3 2" xfId="31748"/>
    <cellStyle name="Sub-total 5 3 2" xfId="31749"/>
    <cellStyle name="Subtotal 5 3 2_Sheet3" xfId="31750"/>
    <cellStyle name="Sub-total 5 3 2_Sheet3" xfId="31751"/>
    <cellStyle name="Subtotal 5 3_Sheet3" xfId="31752"/>
    <cellStyle name="Sub-total 5 3_Sheet3" xfId="31753"/>
    <cellStyle name="Subtotal 5 4" xfId="31754"/>
    <cellStyle name="Sub-total 5 4" xfId="31755"/>
    <cellStyle name="Subtotal 5 4_Sheet3" xfId="31756"/>
    <cellStyle name="Sub-total 5 4_Sheet3" xfId="31757"/>
    <cellStyle name="Subtotal 5_Sheet3" xfId="31758"/>
    <cellStyle name="Sub-total 5_Sheet3" xfId="31759"/>
    <cellStyle name="Subtotal 6" xfId="31760"/>
    <cellStyle name="Sub-total 6" xfId="31761"/>
    <cellStyle name="Subtotal 6 2" xfId="31762"/>
    <cellStyle name="Sub-total 6 2" xfId="31763"/>
    <cellStyle name="Subtotal 6 2 2" xfId="31764"/>
    <cellStyle name="Sub-total 6 2 2" xfId="31765"/>
    <cellStyle name="Subtotal 6 2 2_Sheet3" xfId="31766"/>
    <cellStyle name="Sub-total 6 2 2_Sheet3" xfId="31767"/>
    <cellStyle name="Subtotal 6 2_Sheet3" xfId="31768"/>
    <cellStyle name="Sub-total 6 2_Sheet3" xfId="31769"/>
    <cellStyle name="Subtotal 6 3" xfId="31770"/>
    <cellStyle name="Sub-total 6 3" xfId="31771"/>
    <cellStyle name="Subtotal 6 3 2" xfId="31772"/>
    <cellStyle name="Sub-total 6 3 2" xfId="31773"/>
    <cellStyle name="Subtotal 6 3 2_Sheet3" xfId="31774"/>
    <cellStyle name="Sub-total 6 3 2_Sheet3" xfId="31775"/>
    <cellStyle name="Subtotal 6 3_Sheet3" xfId="31776"/>
    <cellStyle name="Sub-total 6 3_Sheet3" xfId="31777"/>
    <cellStyle name="Subtotal 6 4" xfId="31778"/>
    <cellStyle name="Sub-total 6 4" xfId="31779"/>
    <cellStyle name="Subtotal 6 4_Sheet3" xfId="31780"/>
    <cellStyle name="Sub-total 6 4_Sheet3" xfId="31781"/>
    <cellStyle name="Subtotal 6_Sheet3" xfId="31782"/>
    <cellStyle name="Sub-total 6_Sheet3" xfId="31783"/>
    <cellStyle name="Subtotal 7" xfId="31784"/>
    <cellStyle name="Sub-total 7" xfId="31785"/>
    <cellStyle name="Subtotal 7 2" xfId="31786"/>
    <cellStyle name="Sub-total 7 2" xfId="31787"/>
    <cellStyle name="Subtotal 7 2_Sheet3" xfId="31788"/>
    <cellStyle name="Sub-total 7 2_Sheet3" xfId="31789"/>
    <cellStyle name="Subtotal 7_Sheet3" xfId="31790"/>
    <cellStyle name="Sub-total 7_Sheet3" xfId="31791"/>
    <cellStyle name="Subtotal 8" xfId="31792"/>
    <cellStyle name="Sub-total 8" xfId="31793"/>
    <cellStyle name="Subtotal 8_Sheet3" xfId="31794"/>
    <cellStyle name="Sub-total 8_Sheet3" xfId="31795"/>
    <cellStyle name="Subtotal_Sheet3" xfId="31796"/>
    <cellStyle name="Sub-total_Sheet3" xfId="31797"/>
    <cellStyle name="Table Data" xfId="31798"/>
    <cellStyle name="Table Headings Bold" xfId="31799"/>
    <cellStyle name="Table Headings Bold 2" xfId="31800"/>
    <cellStyle name="Table Headings Bold_Sheet3" xfId="31801"/>
    <cellStyle name="TableBody" xfId="31802"/>
    <cellStyle name="TableBody 10" xfId="31803"/>
    <cellStyle name="TableBody 10 2" xfId="31804"/>
    <cellStyle name="TableBody 10 3" xfId="31805"/>
    <cellStyle name="TableBody 10_Sheet3" xfId="31806"/>
    <cellStyle name="TableBody 11" xfId="31807"/>
    <cellStyle name="TableBody 11 2" xfId="31808"/>
    <cellStyle name="TableBody 11 2 2" xfId="31809"/>
    <cellStyle name="TableBody 11 2 2 2" xfId="31810"/>
    <cellStyle name="TableBody 11 2 2 3" xfId="31811"/>
    <cellStyle name="TableBody 11 2 2_Sheet3" xfId="31812"/>
    <cellStyle name="TableBody 11 2 3" xfId="31813"/>
    <cellStyle name="TableBody 11 2 4" xfId="31814"/>
    <cellStyle name="TableBody 11 2_Sheet3" xfId="31815"/>
    <cellStyle name="TableBody 11 3" xfId="31816"/>
    <cellStyle name="TableBody 11 4" xfId="31817"/>
    <cellStyle name="TableBody 11_Sheet3" xfId="31818"/>
    <cellStyle name="TableBody 12" xfId="31819"/>
    <cellStyle name="TableBody 12 2" xfId="31820"/>
    <cellStyle name="TableBody 12 3" xfId="31821"/>
    <cellStyle name="TableBody 12_Sheet3" xfId="31822"/>
    <cellStyle name="TableBody 13" xfId="31823"/>
    <cellStyle name="TableBody 13 2" xfId="31824"/>
    <cellStyle name="TableBody 13 3" xfId="31825"/>
    <cellStyle name="TableBody 13_Sheet3" xfId="31826"/>
    <cellStyle name="TableBody 14" xfId="31827"/>
    <cellStyle name="TableBody 15" xfId="31828"/>
    <cellStyle name="TableBody 2" xfId="31829"/>
    <cellStyle name="TableBody 2 2" xfId="31830"/>
    <cellStyle name="TableBody 2 2 2" xfId="31831"/>
    <cellStyle name="TableBody 2 2 2 2" xfId="31832"/>
    <cellStyle name="TableBody 2 2 2 2 2" xfId="31833"/>
    <cellStyle name="TableBody 2 2 2 2 3" xfId="31834"/>
    <cellStyle name="TableBody 2 2 2 2_Sheet3" xfId="31835"/>
    <cellStyle name="TableBody 2 2 2 3" xfId="31836"/>
    <cellStyle name="TableBody 2 2 2 4" xfId="31837"/>
    <cellStyle name="TableBody 2 2 2_Sheet3" xfId="31838"/>
    <cellStyle name="TableBody 2 2 3" xfId="31839"/>
    <cellStyle name="TableBody 2 2 4" xfId="31840"/>
    <cellStyle name="TableBody 2 2_Sheet3" xfId="31841"/>
    <cellStyle name="TableBody 2 3" xfId="31842"/>
    <cellStyle name="TableBody 2 3 2" xfId="31843"/>
    <cellStyle name="TableBody 2 3 3" xfId="31844"/>
    <cellStyle name="TableBody 2 3_Sheet3" xfId="31845"/>
    <cellStyle name="TableBody 2 4" xfId="31846"/>
    <cellStyle name="TableBody 2 4 2" xfId="31847"/>
    <cellStyle name="TableBody 2 4 3" xfId="31848"/>
    <cellStyle name="TableBody 2 4_Sheet3" xfId="31849"/>
    <cellStyle name="TableBody 2 5" xfId="31850"/>
    <cellStyle name="TableBody 2 6" xfId="31851"/>
    <cellStyle name="TableBody 2_Sheet3" xfId="31852"/>
    <cellStyle name="TableBody 3" xfId="31853"/>
    <cellStyle name="TableBody 3 2" xfId="31854"/>
    <cellStyle name="TableBody 3 3" xfId="31855"/>
    <cellStyle name="TableBody 3_Sheet3" xfId="31856"/>
    <cellStyle name="TableBody 4" xfId="31857"/>
    <cellStyle name="TableBody 4 2" xfId="31858"/>
    <cellStyle name="TableBody 4 3" xfId="31859"/>
    <cellStyle name="TableBody 4_Sheet3" xfId="31860"/>
    <cellStyle name="TableBody 5" xfId="31861"/>
    <cellStyle name="TableBody 5 2" xfId="31862"/>
    <cellStyle name="TableBody 5 3" xfId="31863"/>
    <cellStyle name="TableBody 5_Sheet3" xfId="31864"/>
    <cellStyle name="TableBody 6" xfId="31865"/>
    <cellStyle name="TableBody 6 2" xfId="31866"/>
    <cellStyle name="TableBody 6 3" xfId="31867"/>
    <cellStyle name="TableBody 6_Sheet3" xfId="31868"/>
    <cellStyle name="TableBody 7" xfId="31869"/>
    <cellStyle name="TableBody 7 2" xfId="31870"/>
    <cellStyle name="TableBody 7 3" xfId="31871"/>
    <cellStyle name="TableBody 7_Sheet3" xfId="31872"/>
    <cellStyle name="TableBody 8" xfId="31873"/>
    <cellStyle name="TableBody 8 2" xfId="31874"/>
    <cellStyle name="TableBody 8 3" xfId="31875"/>
    <cellStyle name="TableBody 8_Sheet3" xfId="31876"/>
    <cellStyle name="TableBody 9" xfId="31877"/>
    <cellStyle name="TableBody 9 2" xfId="31878"/>
    <cellStyle name="TableBody 9 3" xfId="31879"/>
    <cellStyle name="TableBody 9_Sheet3" xfId="31880"/>
    <cellStyle name="TableBody_Sheet3" xfId="31881"/>
    <cellStyle name="taples Plaza" xfId="31882"/>
    <cellStyle name="TextEntry" xfId="31883"/>
    <cellStyle name="TextEntry 10" xfId="31884"/>
    <cellStyle name="TextEntry 10 2" xfId="31885"/>
    <cellStyle name="TextEntry 10 3" xfId="31886"/>
    <cellStyle name="TextEntry 10_Sheet3" xfId="31887"/>
    <cellStyle name="TextEntry 11" xfId="31888"/>
    <cellStyle name="TextEntry 11 2" xfId="31889"/>
    <cellStyle name="TextEntry 11 2 2" xfId="31890"/>
    <cellStyle name="TextEntry 11 2 2 2" xfId="31891"/>
    <cellStyle name="TextEntry 11 2 2 3" xfId="31892"/>
    <cellStyle name="TextEntry 11 2 2_Sheet3" xfId="31893"/>
    <cellStyle name="TextEntry 11 2 3" xfId="31894"/>
    <cellStyle name="TextEntry 11 2 4" xfId="31895"/>
    <cellStyle name="TextEntry 11 2_Sheet3" xfId="31896"/>
    <cellStyle name="TextEntry 11 3" xfId="31897"/>
    <cellStyle name="TextEntry 11 4" xfId="31898"/>
    <cellStyle name="TextEntry 11_Sheet3" xfId="31899"/>
    <cellStyle name="TextEntry 12" xfId="31900"/>
    <cellStyle name="TextEntry 12 2" xfId="31901"/>
    <cellStyle name="TextEntry 12 3" xfId="31902"/>
    <cellStyle name="TextEntry 12_Sheet3" xfId="31903"/>
    <cellStyle name="TextEntry 13" xfId="31904"/>
    <cellStyle name="TextEntry 13 2" xfId="31905"/>
    <cellStyle name="TextEntry 13 3" xfId="31906"/>
    <cellStyle name="TextEntry 13_Sheet3" xfId="31907"/>
    <cellStyle name="TextEntry 14" xfId="31908"/>
    <cellStyle name="TextEntry 15" xfId="31909"/>
    <cellStyle name="TextEntry 2" xfId="31910"/>
    <cellStyle name="TextEntry 2 2" xfId="31911"/>
    <cellStyle name="TextEntry 2 2 2" xfId="31912"/>
    <cellStyle name="TextEntry 2 2 2 2" xfId="31913"/>
    <cellStyle name="TextEntry 2 2 2 2 2" xfId="31914"/>
    <cellStyle name="TextEntry 2 2 2 2 3" xfId="31915"/>
    <cellStyle name="TextEntry 2 2 2 2_Sheet3" xfId="31916"/>
    <cellStyle name="TextEntry 2 2 2 3" xfId="31917"/>
    <cellStyle name="TextEntry 2 2 2 4" xfId="31918"/>
    <cellStyle name="TextEntry 2 2 2_Sheet3" xfId="31919"/>
    <cellStyle name="TextEntry 2 2 3" xfId="31920"/>
    <cellStyle name="TextEntry 2 2 4" xfId="31921"/>
    <cellStyle name="TextEntry 2 2_Sheet3" xfId="31922"/>
    <cellStyle name="TextEntry 2 3" xfId="31923"/>
    <cellStyle name="TextEntry 2 3 2" xfId="31924"/>
    <cellStyle name="TextEntry 2 3 3" xfId="31925"/>
    <cellStyle name="TextEntry 2 3_Sheet3" xfId="31926"/>
    <cellStyle name="TextEntry 2 4" xfId="31927"/>
    <cellStyle name="TextEntry 2 4 2" xfId="31928"/>
    <cellStyle name="TextEntry 2 4 3" xfId="31929"/>
    <cellStyle name="TextEntry 2 4_Sheet3" xfId="31930"/>
    <cellStyle name="TextEntry 2 5" xfId="31931"/>
    <cellStyle name="TextEntry 2 6" xfId="31932"/>
    <cellStyle name="TextEntry 2_Sheet3" xfId="31933"/>
    <cellStyle name="TextEntry 3" xfId="31934"/>
    <cellStyle name="TextEntry 3 2" xfId="31935"/>
    <cellStyle name="TextEntry 3 3" xfId="31936"/>
    <cellStyle name="TextEntry 3_Sheet3" xfId="31937"/>
    <cellStyle name="TextEntry 4" xfId="31938"/>
    <cellStyle name="TextEntry 4 2" xfId="31939"/>
    <cellStyle name="TextEntry 4 3" xfId="31940"/>
    <cellStyle name="TextEntry 4_Sheet3" xfId="31941"/>
    <cellStyle name="TextEntry 5" xfId="31942"/>
    <cellStyle name="TextEntry 5 2" xfId="31943"/>
    <cellStyle name="TextEntry 5 3" xfId="31944"/>
    <cellStyle name="TextEntry 5_Sheet3" xfId="31945"/>
    <cellStyle name="TextEntry 6" xfId="31946"/>
    <cellStyle name="TextEntry 6 2" xfId="31947"/>
    <cellStyle name="TextEntry 6 3" xfId="31948"/>
    <cellStyle name="TextEntry 6_Sheet3" xfId="31949"/>
    <cellStyle name="TextEntry 7" xfId="31950"/>
    <cellStyle name="TextEntry 7 2" xfId="31951"/>
    <cellStyle name="TextEntry 7 3" xfId="31952"/>
    <cellStyle name="TextEntry 7_Sheet3" xfId="31953"/>
    <cellStyle name="TextEntry 8" xfId="31954"/>
    <cellStyle name="TextEntry 8 2" xfId="31955"/>
    <cellStyle name="TextEntry 8 3" xfId="31956"/>
    <cellStyle name="TextEntry 8_Sheet3" xfId="31957"/>
    <cellStyle name="TextEntry 9" xfId="31958"/>
    <cellStyle name="TextEntry 9 2" xfId="31959"/>
    <cellStyle name="TextEntry 9 3" xfId="31960"/>
    <cellStyle name="TextEntry 9_Sheet3" xfId="31961"/>
    <cellStyle name="TextEntry_Sheet3" xfId="31962"/>
    <cellStyle name="Tickmark" xfId="31963"/>
    <cellStyle name="Title 10" xfId="31964"/>
    <cellStyle name="Title 10 2" xfId="31965"/>
    <cellStyle name="Title 10 3" xfId="31966"/>
    <cellStyle name="Title 10 4" xfId="31967"/>
    <cellStyle name="Title 11" xfId="31968"/>
    <cellStyle name="Title 12" xfId="31969"/>
    <cellStyle name="Title 13" xfId="31970"/>
    <cellStyle name="Title 2" xfId="31971"/>
    <cellStyle name="Title 2 10" xfId="31972"/>
    <cellStyle name="Title 2 2" xfId="31973"/>
    <cellStyle name="Title 2 2 2" xfId="31974"/>
    <cellStyle name="Title 2 2 2 2" xfId="31975"/>
    <cellStyle name="Title 2 2 2_Sheet3" xfId="31976"/>
    <cellStyle name="Title 2 2 3" xfId="31977"/>
    <cellStyle name="Title 2 2 3 2" xfId="31978"/>
    <cellStyle name="Title 2 2 3 2 2" xfId="31979"/>
    <cellStyle name="Title 2 2 3 2_Sheet3" xfId="31980"/>
    <cellStyle name="Title 2 2 3 3" xfId="31981"/>
    <cellStyle name="Title 2 2 3_Sheet3" xfId="31982"/>
    <cellStyle name="Title 2 2 4" xfId="31983"/>
    <cellStyle name="Title 2 2 4 2" xfId="31984"/>
    <cellStyle name="Title 2 2 4_Sheet3" xfId="31985"/>
    <cellStyle name="Title 2 2 5" xfId="31986"/>
    <cellStyle name="Title 2 2_Sheet3" xfId="31987"/>
    <cellStyle name="Title 2 3" xfId="31988"/>
    <cellStyle name="Title 2 3 2" xfId="31989"/>
    <cellStyle name="Title 2 3 2 2" xfId="31990"/>
    <cellStyle name="Title 2 3 2_Sheet3" xfId="31991"/>
    <cellStyle name="Title 2 3 3" xfId="31992"/>
    <cellStyle name="Title 2 3 3 2" xfId="31993"/>
    <cellStyle name="Title 2 3 3_Sheet3" xfId="31994"/>
    <cellStyle name="Title 2 3 4" xfId="31995"/>
    <cellStyle name="Title 2 3_Sheet3" xfId="31996"/>
    <cellStyle name="Title 2 4" xfId="31997"/>
    <cellStyle name="Title 2 4 2" xfId="31998"/>
    <cellStyle name="Title 2 4 2 2" xfId="31999"/>
    <cellStyle name="Title 2 4 2_Sheet3" xfId="32000"/>
    <cellStyle name="Title 2 4 3" xfId="32001"/>
    <cellStyle name="Title 2 4_Sheet3" xfId="32002"/>
    <cellStyle name="Title 2 5" xfId="32003"/>
    <cellStyle name="Title 2 5 2" xfId="32004"/>
    <cellStyle name="Title 2 5_Sheet3" xfId="32005"/>
    <cellStyle name="Title 2 6" xfId="32006"/>
    <cellStyle name="Title 2 6 2" xfId="32007"/>
    <cellStyle name="Title 2 6_Sheet3" xfId="32008"/>
    <cellStyle name="Title 2 7" xfId="32009"/>
    <cellStyle name="Title 2 8" xfId="32010"/>
    <cellStyle name="Title 2 9" xfId="32011"/>
    <cellStyle name="Title 2_Sheet3" xfId="32012"/>
    <cellStyle name="Title 3" xfId="32013"/>
    <cellStyle name="Title 3 10" xfId="32014"/>
    <cellStyle name="Title 3 2" xfId="32015"/>
    <cellStyle name="Title 3 2 2" xfId="32016"/>
    <cellStyle name="Title 3 2_Sheet3" xfId="32017"/>
    <cellStyle name="Title 3 3" xfId="32018"/>
    <cellStyle name="Title 3 3 2" xfId="32019"/>
    <cellStyle name="Title 3 3 2 2" xfId="32020"/>
    <cellStyle name="Title 3 3 2_Sheet3" xfId="32021"/>
    <cellStyle name="Title 3 3 3" xfId="32022"/>
    <cellStyle name="Title 3 3_Sheet3" xfId="32023"/>
    <cellStyle name="Title 3 4" xfId="32024"/>
    <cellStyle name="Title 3 4 2" xfId="32025"/>
    <cellStyle name="Title 3 4_Sheet3" xfId="32026"/>
    <cellStyle name="Title 3 5" xfId="32027"/>
    <cellStyle name="Title 3 6" xfId="32028"/>
    <cellStyle name="Title 3 7" xfId="32029"/>
    <cellStyle name="Title 3 8" xfId="32030"/>
    <cellStyle name="Title 3 9" xfId="32031"/>
    <cellStyle name="Title 3_Sheet3" xfId="32032"/>
    <cellStyle name="Title 4" xfId="32033"/>
    <cellStyle name="Title 4 2" xfId="32034"/>
    <cellStyle name="Title 4 2 2" xfId="32035"/>
    <cellStyle name="Title 4 2_Sheet3" xfId="32036"/>
    <cellStyle name="Title 4 3" xfId="32037"/>
    <cellStyle name="Title 4 3 2" xfId="32038"/>
    <cellStyle name="Title 4 3_Sheet3" xfId="32039"/>
    <cellStyle name="Title 4 4" xfId="32040"/>
    <cellStyle name="Title 4 5" xfId="32041"/>
    <cellStyle name="Title 4 6" xfId="32042"/>
    <cellStyle name="Title 4 7" xfId="32043"/>
    <cellStyle name="Title 4 8" xfId="32044"/>
    <cellStyle name="Title 4 9" xfId="32045"/>
    <cellStyle name="Title 4_Sheet3" xfId="32046"/>
    <cellStyle name="Title 5" xfId="32047"/>
    <cellStyle name="Title 5 2" xfId="32048"/>
    <cellStyle name="Title 5 2 2" xfId="32049"/>
    <cellStyle name="Title 5 2_Sheet3" xfId="32050"/>
    <cellStyle name="Title 5 3" xfId="32051"/>
    <cellStyle name="Title 5 3 2" xfId="32052"/>
    <cellStyle name="Title 5 3_Sheet3" xfId="32053"/>
    <cellStyle name="Title 5 4" xfId="32054"/>
    <cellStyle name="Title 5 5" xfId="32055"/>
    <cellStyle name="Title 5 6" xfId="32056"/>
    <cellStyle name="Title 5 7" xfId="32057"/>
    <cellStyle name="Title 5 8" xfId="32058"/>
    <cellStyle name="Title 5 9" xfId="32059"/>
    <cellStyle name="Title 5_Sheet3" xfId="32060"/>
    <cellStyle name="Title 6" xfId="32061"/>
    <cellStyle name="Title 6 2" xfId="32062"/>
    <cellStyle name="Title 6 2 2" xfId="32063"/>
    <cellStyle name="Title 6 2_Sheet3" xfId="32064"/>
    <cellStyle name="Title 6 3" xfId="32065"/>
    <cellStyle name="Title 6 4" xfId="32066"/>
    <cellStyle name="Title 6 5" xfId="32067"/>
    <cellStyle name="Title 6 6" xfId="32068"/>
    <cellStyle name="Title 6 7" xfId="32069"/>
    <cellStyle name="Title 6 8" xfId="32070"/>
    <cellStyle name="Title 6_Sheet3" xfId="32071"/>
    <cellStyle name="Title 7" xfId="32072"/>
    <cellStyle name="Title 7 2" xfId="32073"/>
    <cellStyle name="Title 7 3" xfId="32074"/>
    <cellStyle name="Title 7_Sheet3" xfId="32075"/>
    <cellStyle name="Title 8" xfId="32076"/>
    <cellStyle name="Title 9" xfId="32077"/>
    <cellStyle name="Title: Major" xfId="32078"/>
    <cellStyle name="Title: Major 2" xfId="32079"/>
    <cellStyle name="Title: Major 2 2" xfId="32080"/>
    <cellStyle name="Title: Major 2 2 2" xfId="32081"/>
    <cellStyle name="Title: Major 2 2_Sheet3" xfId="32082"/>
    <cellStyle name="Title: Major 2 3" xfId="32083"/>
    <cellStyle name="Title: Major 2_Sheet3" xfId="32084"/>
    <cellStyle name="Title: Major 3" xfId="32085"/>
    <cellStyle name="Title: Major 3 2" xfId="32086"/>
    <cellStyle name="Title: Major 3 2 2" xfId="32087"/>
    <cellStyle name="Title: Major 3 2_Sheet3" xfId="32088"/>
    <cellStyle name="Title: Major 3 3" xfId="32089"/>
    <cellStyle name="Title: Major 3_Sheet3" xfId="32090"/>
    <cellStyle name="Title: Major 4" xfId="32091"/>
    <cellStyle name="Title: Major 4 2" xfId="32092"/>
    <cellStyle name="Title: Major 4_Sheet3" xfId="32093"/>
    <cellStyle name="Title: Major 5" xfId="32094"/>
    <cellStyle name="Title: Major_Sheet3" xfId="32095"/>
    <cellStyle name="Title: Minor" xfId="32096"/>
    <cellStyle name="Title: Minor 2" xfId="32097"/>
    <cellStyle name="Title: Minor 2 2" xfId="32098"/>
    <cellStyle name="Title: Minor 2 2 2" xfId="32099"/>
    <cellStyle name="Title: Minor 2 2_Sheet3" xfId="32100"/>
    <cellStyle name="Title: Minor 2 3" xfId="32101"/>
    <cellStyle name="Title: Minor 2_Sheet3" xfId="32102"/>
    <cellStyle name="Title: Minor 3" xfId="32103"/>
    <cellStyle name="Title: Minor 3 2" xfId="32104"/>
    <cellStyle name="Title: Minor 3_Sheet3" xfId="32105"/>
    <cellStyle name="Title: Minor 4" xfId="32106"/>
    <cellStyle name="Title: Minor_Sheet3" xfId="32107"/>
    <cellStyle name="Title: Worksheet" xfId="32108"/>
    <cellStyle name="Title: Worksheet 2" xfId="32109"/>
    <cellStyle name="Title: Worksheet 2 2" xfId="32110"/>
    <cellStyle name="Title: Worksheet 2 2 2" xfId="32111"/>
    <cellStyle name="Title: Worksheet 2 2_Sheet3" xfId="32112"/>
    <cellStyle name="Title: Worksheet 2 3" xfId="32113"/>
    <cellStyle name="Title: Worksheet 2_Sheet3" xfId="32114"/>
    <cellStyle name="Title: Worksheet 3" xfId="32115"/>
    <cellStyle name="Title: Worksheet 3 2" xfId="32116"/>
    <cellStyle name="Title: Worksheet 3_Sheet3" xfId="32117"/>
    <cellStyle name="Title: Worksheet 4" xfId="32118"/>
    <cellStyle name="Title: Worksheet_Sheet3" xfId="32119"/>
    <cellStyle name="Titles" xfId="32120"/>
    <cellStyle name="Total 10" xfId="32121"/>
    <cellStyle name="Total 10 2" xfId="32122"/>
    <cellStyle name="Total 10 3" xfId="32123"/>
    <cellStyle name="Total 10 4" xfId="32124"/>
    <cellStyle name="Total 11" xfId="32125"/>
    <cellStyle name="Total 12" xfId="32126"/>
    <cellStyle name="Total 13" xfId="32127"/>
    <cellStyle name="Total 14" xfId="32128"/>
    <cellStyle name="Total 2" xfId="32129"/>
    <cellStyle name="Total 2 10" xfId="32130"/>
    <cellStyle name="Total 2 2" xfId="32131"/>
    <cellStyle name="Total 2 2 10" xfId="32132"/>
    <cellStyle name="Total 2 2 11" xfId="32133"/>
    <cellStyle name="Total 2 2 2" xfId="32134"/>
    <cellStyle name="Total 2 2 2 2" xfId="32135"/>
    <cellStyle name="Total 2 2 2_Sheet3" xfId="32136"/>
    <cellStyle name="Total 2 2 3" xfId="32137"/>
    <cellStyle name="Total 2 2 3 2" xfId="32138"/>
    <cellStyle name="Total 2 2 3 2 2" xfId="32139"/>
    <cellStyle name="Total 2 2 3 2_Sheet3" xfId="32140"/>
    <cellStyle name="Total 2 2 3 3" xfId="32141"/>
    <cellStyle name="Total 2 2 3_Sheet3" xfId="32142"/>
    <cellStyle name="Total 2 2 4" xfId="32143"/>
    <cellStyle name="Total 2 2 4 2" xfId="32144"/>
    <cellStyle name="Total 2 2 4_Sheet3" xfId="32145"/>
    <cellStyle name="Total 2 2 5" xfId="32146"/>
    <cellStyle name="Total 2 2 6" xfId="32147"/>
    <cellStyle name="Total 2 2 7" xfId="32148"/>
    <cellStyle name="Total 2 2 8" xfId="32149"/>
    <cellStyle name="Total 2 2 9" xfId="32150"/>
    <cellStyle name="Total 2 2_Sheet3" xfId="32151"/>
    <cellStyle name="Total 2 3" xfId="32152"/>
    <cellStyle name="Total 2 3 10" xfId="32153"/>
    <cellStyle name="Total 2 3 2" xfId="32154"/>
    <cellStyle name="Total 2 3 2 2" xfId="32155"/>
    <cellStyle name="Total 2 3 2_Sheet3" xfId="32156"/>
    <cellStyle name="Total 2 3 3" xfId="32157"/>
    <cellStyle name="Total 2 3 3 2" xfId="32158"/>
    <cellStyle name="Total 2 3 3_Sheet3" xfId="32159"/>
    <cellStyle name="Total 2 3 4" xfId="32160"/>
    <cellStyle name="Total 2 3 4 2" xfId="32161"/>
    <cellStyle name="Total 2 3 4_Sheet3" xfId="32162"/>
    <cellStyle name="Total 2 3 5" xfId="32163"/>
    <cellStyle name="Total 2 3 6" xfId="32164"/>
    <cellStyle name="Total 2 3 7" xfId="32165"/>
    <cellStyle name="Total 2 3 8" xfId="32166"/>
    <cellStyle name="Total 2 3 9" xfId="32167"/>
    <cellStyle name="Total 2 3_Sheet3" xfId="32168"/>
    <cellStyle name="Total 2 4" xfId="32169"/>
    <cellStyle name="Total 2 4 10" xfId="32170"/>
    <cellStyle name="Total 2 4 2" xfId="32171"/>
    <cellStyle name="Total 2 4 2 2" xfId="32172"/>
    <cellStyle name="Total 2 4 2_Sheet3" xfId="32173"/>
    <cellStyle name="Total 2 4 3" xfId="32174"/>
    <cellStyle name="Total 2 4 4" xfId="32175"/>
    <cellStyle name="Total 2 4 5" xfId="32176"/>
    <cellStyle name="Total 2 4 6" xfId="32177"/>
    <cellStyle name="Total 2 4 7" xfId="32178"/>
    <cellStyle name="Total 2 4 8" xfId="32179"/>
    <cellStyle name="Total 2 4 9" xfId="32180"/>
    <cellStyle name="Total 2 4_Sheet3" xfId="32181"/>
    <cellStyle name="Total 2 5" xfId="32182"/>
    <cellStyle name="Total 2 5 2" xfId="32183"/>
    <cellStyle name="Total 2 5_Sheet3" xfId="32184"/>
    <cellStyle name="Total 2 6" xfId="32185"/>
    <cellStyle name="Total 2 7" xfId="32186"/>
    <cellStyle name="Total 2 8" xfId="32187"/>
    <cellStyle name="Total 2 9" xfId="32188"/>
    <cellStyle name="Total 2_Sheet3" xfId="32189"/>
    <cellStyle name="Total 3" xfId="32190"/>
    <cellStyle name="Total 3 2" xfId="32191"/>
    <cellStyle name="Total 3 2 2" xfId="32192"/>
    <cellStyle name="Total 3 2 2 2" xfId="32193"/>
    <cellStyle name="Total 3 2 2_Sheet3" xfId="32194"/>
    <cellStyle name="Total 3 2 3" xfId="32195"/>
    <cellStyle name="Total 3 2 3 2" xfId="32196"/>
    <cellStyle name="Total 3 2 3_Sheet3" xfId="32197"/>
    <cellStyle name="Total 3 2 4" xfId="32198"/>
    <cellStyle name="Total 3 2_Sheet3" xfId="32199"/>
    <cellStyle name="Total 3 3" xfId="32200"/>
    <cellStyle name="Total 3 3 2" xfId="32201"/>
    <cellStyle name="Total 3 3_Sheet3" xfId="32202"/>
    <cellStyle name="Total 3 4" xfId="32203"/>
    <cellStyle name="Total 3_Sheet3" xfId="32204"/>
    <cellStyle name="Total 4" xfId="32205"/>
    <cellStyle name="Total 4 2" xfId="32206"/>
    <cellStyle name="Total 4 2 2" xfId="32207"/>
    <cellStyle name="Total 4 2_Sheet3" xfId="32208"/>
    <cellStyle name="Total 4 3" xfId="32209"/>
    <cellStyle name="Total 4 3 2" xfId="32210"/>
    <cellStyle name="Total 4 3_Sheet3" xfId="32211"/>
    <cellStyle name="Total 4 4" xfId="32212"/>
    <cellStyle name="Total 4_Sheet3" xfId="32213"/>
    <cellStyle name="Total 5" xfId="32214"/>
    <cellStyle name="Total 5 2" xfId="32215"/>
    <cellStyle name="Total 5 2 2" xfId="32216"/>
    <cellStyle name="Total 5 2_Sheet3" xfId="32217"/>
    <cellStyle name="Total 5 3" xfId="32218"/>
    <cellStyle name="Total 5 3 2" xfId="32219"/>
    <cellStyle name="Total 5 3_Sheet3" xfId="32220"/>
    <cellStyle name="Total 5 4" xfId="32221"/>
    <cellStyle name="Total 5 5" xfId="32222"/>
    <cellStyle name="Total 5 6" xfId="32223"/>
    <cellStyle name="Total 5 7" xfId="32224"/>
    <cellStyle name="Total 5 8" xfId="32225"/>
    <cellStyle name="Total 5 9" xfId="32226"/>
    <cellStyle name="Total 5_Sheet3" xfId="32227"/>
    <cellStyle name="Total 6" xfId="32228"/>
    <cellStyle name="Total 6 2" xfId="32229"/>
    <cellStyle name="Total 6 3" xfId="32230"/>
    <cellStyle name="Total 6_Sheet3" xfId="32231"/>
    <cellStyle name="Total 7" xfId="32232"/>
    <cellStyle name="Total 7 2" xfId="32233"/>
    <cellStyle name="Total 8" xfId="32234"/>
    <cellStyle name="Total 8 2" xfId="32235"/>
    <cellStyle name="Total 9" xfId="32236"/>
    <cellStyle name="Total 9 2" xfId="32237"/>
    <cellStyle name="Total 9 3" xfId="32238"/>
    <cellStyle name="Total 9_Sheet3" xfId="32239"/>
    <cellStyle name="Total4 - Style4" xfId="32240"/>
    <cellStyle name="Total4 - Style4 2" xfId="32241"/>
    <cellStyle name="Total4 - Style4 2 2" xfId="32242"/>
    <cellStyle name="Total4 - Style4 2 2 2" xfId="32243"/>
    <cellStyle name="Total4 - Style4 2 2_Sheet3" xfId="32244"/>
    <cellStyle name="Total4 - Style4 2 3" xfId="32245"/>
    <cellStyle name="Total4 - Style4 2_Sheet3" xfId="32246"/>
    <cellStyle name="Total4 - Style4 3" xfId="32247"/>
    <cellStyle name="Total4 - Style4 3 2" xfId="32248"/>
    <cellStyle name="Total4 - Style4 3_Sheet3" xfId="32249"/>
    <cellStyle name="Total4 - Style4 4" xfId="32250"/>
    <cellStyle name="Total4 - Style4_Sheet3" xfId="32251"/>
    <cellStyle name="Totals" xfId="32252"/>
    <cellStyle name="Totals [0]" xfId="32253"/>
    <cellStyle name="Totals [2]" xfId="32254"/>
    <cellStyle name="Totals_FWB Summary" xfId="32255"/>
    <cellStyle name="UnProtectedCalc" xfId="32256"/>
    <cellStyle name="UnProtectedCalc 2" xfId="32257"/>
    <cellStyle name="UnProtectedCalc 2 2" xfId="32258"/>
    <cellStyle name="UnProtectedCalc 2 3" xfId="32259"/>
    <cellStyle name="UnProtectedCalc 2 4" xfId="32260"/>
    <cellStyle name="UnProtectedCalc 2 5" xfId="32261"/>
    <cellStyle name="UnProtectedCalc 2 6" xfId="32262"/>
    <cellStyle name="UnProtectedCalc 2 7" xfId="32263"/>
    <cellStyle name="UnProtectedCalc 2 8" xfId="32264"/>
    <cellStyle name="UnProtectedCalc 2 9" xfId="32265"/>
    <cellStyle name="UnProtectedCalc 2_Sheet3" xfId="32266"/>
    <cellStyle name="UnProtectedCalc_Sheet3" xfId="32267"/>
    <cellStyle name="Warning Text 10" xfId="32268"/>
    <cellStyle name="Warning Text 10 2" xfId="32269"/>
    <cellStyle name="Warning Text 10 3" xfId="32270"/>
    <cellStyle name="Warning Text 10 4" xfId="32271"/>
    <cellStyle name="Warning Text 11" xfId="32272"/>
    <cellStyle name="Warning Text 12" xfId="32273"/>
    <cellStyle name="Warning Text 13" xfId="32274"/>
    <cellStyle name="Warning Text 2" xfId="32275"/>
    <cellStyle name="Warning Text 2 2" xfId="32276"/>
    <cellStyle name="Warning Text 2 2 2" xfId="32277"/>
    <cellStyle name="Warning Text 2 2 2 2" xfId="32278"/>
    <cellStyle name="Warning Text 2 2 2_Sheet3" xfId="32279"/>
    <cellStyle name="Warning Text 2 2 3" xfId="32280"/>
    <cellStyle name="Warning Text 2 2 3 2" xfId="32281"/>
    <cellStyle name="Warning Text 2 2 3 2 2" xfId="32282"/>
    <cellStyle name="Warning Text 2 2 3 2_Sheet3" xfId="32283"/>
    <cellStyle name="Warning Text 2 2 3 3" xfId="32284"/>
    <cellStyle name="Warning Text 2 2 3_Sheet3" xfId="32285"/>
    <cellStyle name="Warning Text 2 2 4" xfId="32286"/>
    <cellStyle name="Warning Text 2 2 4 2" xfId="32287"/>
    <cellStyle name="Warning Text 2 2 4_Sheet3" xfId="32288"/>
    <cellStyle name="Warning Text 2 2 5" xfId="32289"/>
    <cellStyle name="Warning Text 2 2_Sheet3" xfId="32290"/>
    <cellStyle name="Warning Text 2 3" xfId="32291"/>
    <cellStyle name="Warning Text 2 3 2" xfId="32292"/>
    <cellStyle name="Warning Text 2 3 2 2" xfId="32293"/>
    <cellStyle name="Warning Text 2 3 2_Sheet3" xfId="32294"/>
    <cellStyle name="Warning Text 2 3 3" xfId="32295"/>
    <cellStyle name="Warning Text 2 3_Sheet3" xfId="32296"/>
    <cellStyle name="Warning Text 2 4" xfId="32297"/>
    <cellStyle name="Warning Text 2 4 2" xfId="32298"/>
    <cellStyle name="Warning Text 2 4 2 2" xfId="32299"/>
    <cellStyle name="Warning Text 2 4 2_Sheet3" xfId="32300"/>
    <cellStyle name="Warning Text 2 4 3" xfId="32301"/>
    <cellStyle name="Warning Text 2 4_Sheet3" xfId="32302"/>
    <cellStyle name="Warning Text 2 5" xfId="32303"/>
    <cellStyle name="Warning Text 2 5 2" xfId="32304"/>
    <cellStyle name="Warning Text 2 5_Sheet3" xfId="32305"/>
    <cellStyle name="Warning Text 2 6" xfId="32306"/>
    <cellStyle name="Warning Text 2_Sheet3" xfId="32307"/>
    <cellStyle name="Warning Text 3" xfId="32308"/>
    <cellStyle name="Warning Text 3 2" xfId="32309"/>
    <cellStyle name="Warning Text 3 2 2" xfId="32310"/>
    <cellStyle name="Warning Text 3 2_Sheet3" xfId="32311"/>
    <cellStyle name="Warning Text 3 3" xfId="32312"/>
    <cellStyle name="Warning Text 3 3 2" xfId="32313"/>
    <cellStyle name="Warning Text 3 3 2 2" xfId="32314"/>
    <cellStyle name="Warning Text 3 3 2_Sheet3" xfId="32315"/>
    <cellStyle name="Warning Text 3 3 3" xfId="32316"/>
    <cellStyle name="Warning Text 3 3_Sheet3" xfId="32317"/>
    <cellStyle name="Warning Text 3 4" xfId="32318"/>
    <cellStyle name="Warning Text 3 4 2" xfId="32319"/>
    <cellStyle name="Warning Text 3 4_Sheet3" xfId="32320"/>
    <cellStyle name="Warning Text 3 5" xfId="32321"/>
    <cellStyle name="Warning Text 3_Sheet3" xfId="32322"/>
    <cellStyle name="Warning Text 4" xfId="32323"/>
    <cellStyle name="Warning Text 4 2" xfId="32324"/>
    <cellStyle name="Warning Text 4 2 2" xfId="32325"/>
    <cellStyle name="Warning Text 4 2_Sheet3" xfId="32326"/>
    <cellStyle name="Warning Text 4 3" xfId="32327"/>
    <cellStyle name="Warning Text 4 3 2" xfId="32328"/>
    <cellStyle name="Warning Text 4 3_Sheet3" xfId="32329"/>
    <cellStyle name="Warning Text 4 4" xfId="32330"/>
    <cellStyle name="Warning Text 4_Sheet3" xfId="32331"/>
    <cellStyle name="Warning Text 5" xfId="32332"/>
    <cellStyle name="Warning Text 5 2" xfId="32333"/>
    <cellStyle name="Warning Text 5 2 2" xfId="32334"/>
    <cellStyle name="Warning Text 5 2_Sheet3" xfId="32335"/>
    <cellStyle name="Warning Text 5 3" xfId="32336"/>
    <cellStyle name="Warning Text 5_Sheet3" xfId="32337"/>
    <cellStyle name="Warning Text 6" xfId="32338"/>
    <cellStyle name="Warning Text 6 2" xfId="32339"/>
    <cellStyle name="Warning Text 6 2 2" xfId="32340"/>
    <cellStyle name="Warning Text 6 2_Sheet3" xfId="32341"/>
    <cellStyle name="Warning Text 6 3" xfId="32342"/>
    <cellStyle name="Warning Text 6 4" xfId="32343"/>
    <cellStyle name="Warning Text 6 5" xfId="32344"/>
    <cellStyle name="Warning Text 6 6" xfId="32345"/>
    <cellStyle name="Warning Text 6 7" xfId="32346"/>
    <cellStyle name="Warning Text 6 8" xfId="32347"/>
    <cellStyle name="Warning Text 6_Sheet3" xfId="32348"/>
    <cellStyle name="Warning Text 7" xfId="32349"/>
    <cellStyle name="Warning Text 7 2" xfId="32350"/>
    <cellStyle name="Warning Text 8" xfId="32351"/>
    <cellStyle name="Warning Text 8 2" xfId="32352"/>
    <cellStyle name="Warning Text 9" xfId="32353"/>
    <cellStyle name="Year" xfId="32354"/>
    <cellStyle name="Year 2" xfId="32355"/>
    <cellStyle name="Year_Sheet3" xfId="32356"/>
  </cellStyles>
  <dxfs count="0"/>
  <tableStyles count="0" defaultTableStyle="TableStyleMedium2" defaultPivotStyle="PivotStyleLight16"/>
  <colors>
    <mruColors>
      <color rgb="FF0000FF"/>
      <color rgb="FF00FFFF"/>
      <color rgb="FFCCFF33"/>
      <color rgb="FF66FF33"/>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114298</xdr:colOff>
      <xdr:row>35</xdr:row>
      <xdr:rowOff>57151</xdr:rowOff>
    </xdr:from>
    <xdr:to>
      <xdr:col>12</xdr:col>
      <xdr:colOff>867834</xdr:colOff>
      <xdr:row>41</xdr:row>
      <xdr:rowOff>66675</xdr:rowOff>
    </xdr:to>
    <xdr:sp macro="" textlink="">
      <xdr:nvSpPr>
        <xdr:cNvPr id="2" name="TextBox 1"/>
        <xdr:cNvSpPr txBox="1"/>
      </xdr:nvSpPr>
      <xdr:spPr>
        <a:xfrm>
          <a:off x="114298" y="6438901"/>
          <a:ext cx="9021236"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 - Note:  major maintenance </a:t>
          </a:r>
          <a:r>
            <a:rPr lang="en-US" sz="1100" baseline="0"/>
            <a:t>work  performed concurrently  that have materially different OEM recommended maintenance intervals have been split into separate events with the same completion date (ex: Gld Steam Major and Summary Inspections).</a:t>
          </a:r>
          <a:endParaRPr lang="en-US" sz="1100"/>
        </a:p>
        <a:p>
          <a:r>
            <a:rPr lang="en-US" sz="1100"/>
            <a:t>**- Note: monthly amortization rates may differ from amount calculated by dividing event cost by amortization period.  This is due to late charges or adjustmentsthat  may be booked after the beginning of the amortization period.  In such cases, the revised monthly rate is recalculated based on the remaining unamortized balance , including  such</a:t>
          </a:r>
          <a:r>
            <a:rPr lang="en-US" sz="1100" baseline="0"/>
            <a:t> </a:t>
          </a:r>
          <a:r>
            <a:rPr lang="en-US" sz="1100"/>
            <a:t>late charges or adjustments,</a:t>
          </a:r>
          <a:r>
            <a:rPr lang="en-US" sz="1100" baseline="0"/>
            <a:t> divided by the remaining amortization period.  The monthly  amortization rates included in the schedule above reflect the most current monthly rate available.</a:t>
          </a:r>
          <a:br>
            <a:rPr lang="en-US" sz="1100" baseline="0"/>
          </a:br>
          <a:r>
            <a:rPr lang="en-US" sz="1100" baseline="0"/>
            <a:t/>
          </a:r>
          <a:br>
            <a:rPr lang="en-US" sz="1100" baseline="0"/>
          </a:br>
          <a:r>
            <a:rPr lang="en-US" sz="1100" baseline="0"/>
            <a:t>(a) - Due to uncertainties in 2016 associated with pending NSR (new source review)  litigation, the scope of the 2016 major maintenance e event was reduced  and a portion of the work was deferred into </a:t>
          </a:r>
          <a:r>
            <a:rPr lang="en-US" sz="1100" baseline="0">
              <a:solidFill>
                <a:schemeClr val="dk1"/>
              </a:solidFill>
              <a:effectLst/>
              <a:latin typeface="+mn-lt"/>
              <a:ea typeface="+mn-ea"/>
              <a:cs typeface="+mn-cs"/>
            </a:rPr>
            <a:t>2017.</a:t>
          </a:r>
          <a:br>
            <a:rPr lang="en-US" sz="1100" baseline="0">
              <a:solidFill>
                <a:schemeClr val="dk1"/>
              </a:solidFill>
              <a:effectLst/>
              <a:latin typeface="+mn-lt"/>
              <a:ea typeface="+mn-ea"/>
              <a:cs typeface="+mn-cs"/>
            </a:rPr>
          </a:b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16</xdr:row>
      <xdr:rowOff>9525</xdr:rowOff>
    </xdr:from>
    <xdr:to>
      <xdr:col>9</xdr:col>
      <xdr:colOff>380118</xdr:colOff>
      <xdr:row>54</xdr:row>
      <xdr:rowOff>123749</xdr:rowOff>
    </xdr:to>
    <xdr:grpSp>
      <xdr:nvGrpSpPr>
        <xdr:cNvPr id="2" name="Group 1"/>
        <xdr:cNvGrpSpPr/>
      </xdr:nvGrpSpPr>
      <xdr:grpSpPr>
        <a:xfrm>
          <a:off x="228600" y="3076575"/>
          <a:ext cx="7104768" cy="7353224"/>
          <a:chOff x="8772525" y="190500"/>
          <a:chExt cx="7104768" cy="7353224"/>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782050" y="190500"/>
            <a:ext cx="7076191" cy="647619"/>
          </a:xfrm>
          <a:prstGeom prst="rect">
            <a:avLst/>
          </a:prstGeom>
        </xdr:spPr>
      </xdr:pic>
      <xdr:pic>
        <xdr:nvPicPr>
          <xdr:cNvPr id="4" name="Picture 3"/>
          <xdr:cNvPicPr>
            <a:picLocks noChangeAspect="1"/>
          </xdr:cNvPicPr>
        </xdr:nvPicPr>
        <xdr:blipFill>
          <a:blip xmlns:r="http://schemas.openxmlformats.org/officeDocument/2006/relationships" r:embed="rId2"/>
          <a:stretch>
            <a:fillRect/>
          </a:stretch>
        </xdr:blipFill>
        <xdr:spPr>
          <a:xfrm>
            <a:off x="8772525" y="828675"/>
            <a:ext cx="7085715" cy="619048"/>
          </a:xfrm>
          <a:prstGeom prst="rect">
            <a:avLst/>
          </a:prstGeom>
        </xdr:spPr>
      </xdr:pic>
      <xdr:pic>
        <xdr:nvPicPr>
          <xdr:cNvPr id="5" name="Picture 4"/>
          <xdr:cNvPicPr>
            <a:picLocks noChangeAspect="1"/>
          </xdr:cNvPicPr>
        </xdr:nvPicPr>
        <xdr:blipFill>
          <a:blip xmlns:r="http://schemas.openxmlformats.org/officeDocument/2006/relationships" r:embed="rId3"/>
          <a:stretch>
            <a:fillRect/>
          </a:stretch>
        </xdr:blipFill>
        <xdr:spPr>
          <a:xfrm>
            <a:off x="8791575" y="1457325"/>
            <a:ext cx="7066667" cy="609524"/>
          </a:xfrm>
          <a:prstGeom prst="rect">
            <a:avLst/>
          </a:prstGeom>
        </xdr:spPr>
      </xdr:pic>
      <xdr:pic>
        <xdr:nvPicPr>
          <xdr:cNvPr id="6" name="Picture 5"/>
          <xdr:cNvPicPr>
            <a:picLocks noChangeAspect="1"/>
          </xdr:cNvPicPr>
        </xdr:nvPicPr>
        <xdr:blipFill>
          <a:blip xmlns:r="http://schemas.openxmlformats.org/officeDocument/2006/relationships" r:embed="rId4"/>
          <a:stretch>
            <a:fillRect/>
          </a:stretch>
        </xdr:blipFill>
        <xdr:spPr>
          <a:xfrm>
            <a:off x="8801100" y="2066925"/>
            <a:ext cx="7066667" cy="628571"/>
          </a:xfrm>
          <a:prstGeom prst="rect">
            <a:avLst/>
          </a:prstGeom>
        </xdr:spPr>
      </xdr:pic>
      <xdr:pic>
        <xdr:nvPicPr>
          <xdr:cNvPr id="7" name="Picture 6"/>
          <xdr:cNvPicPr>
            <a:picLocks noChangeAspect="1"/>
          </xdr:cNvPicPr>
        </xdr:nvPicPr>
        <xdr:blipFill>
          <a:blip xmlns:r="http://schemas.openxmlformats.org/officeDocument/2006/relationships" r:embed="rId5"/>
          <a:stretch>
            <a:fillRect/>
          </a:stretch>
        </xdr:blipFill>
        <xdr:spPr>
          <a:xfrm>
            <a:off x="8810625" y="2686050"/>
            <a:ext cx="7066667" cy="619048"/>
          </a:xfrm>
          <a:prstGeom prst="rect">
            <a:avLst/>
          </a:prstGeom>
        </xdr:spPr>
      </xdr:pic>
      <xdr:pic>
        <xdr:nvPicPr>
          <xdr:cNvPr id="8" name="Picture 7"/>
          <xdr:cNvPicPr>
            <a:picLocks noChangeAspect="1"/>
          </xdr:cNvPicPr>
        </xdr:nvPicPr>
        <xdr:blipFill>
          <a:blip xmlns:r="http://schemas.openxmlformats.org/officeDocument/2006/relationships" r:embed="rId6"/>
          <a:stretch>
            <a:fillRect/>
          </a:stretch>
        </xdr:blipFill>
        <xdr:spPr>
          <a:xfrm>
            <a:off x="8820150" y="3267075"/>
            <a:ext cx="7057143" cy="619048"/>
          </a:xfrm>
          <a:prstGeom prst="rect">
            <a:avLst/>
          </a:prstGeom>
        </xdr:spPr>
      </xdr:pic>
      <xdr:pic>
        <xdr:nvPicPr>
          <xdr:cNvPr id="9" name="Picture 8"/>
          <xdr:cNvPicPr>
            <a:picLocks noChangeAspect="1"/>
          </xdr:cNvPicPr>
        </xdr:nvPicPr>
        <xdr:blipFill>
          <a:blip xmlns:r="http://schemas.openxmlformats.org/officeDocument/2006/relationships" r:embed="rId7"/>
          <a:stretch>
            <a:fillRect/>
          </a:stretch>
        </xdr:blipFill>
        <xdr:spPr>
          <a:xfrm>
            <a:off x="8820150" y="3895725"/>
            <a:ext cx="7047620" cy="600000"/>
          </a:xfrm>
          <a:prstGeom prst="rect">
            <a:avLst/>
          </a:prstGeom>
        </xdr:spPr>
      </xdr:pic>
      <xdr:pic>
        <xdr:nvPicPr>
          <xdr:cNvPr id="10" name="Picture 9"/>
          <xdr:cNvPicPr>
            <a:picLocks noChangeAspect="1"/>
          </xdr:cNvPicPr>
        </xdr:nvPicPr>
        <xdr:blipFill>
          <a:blip xmlns:r="http://schemas.openxmlformats.org/officeDocument/2006/relationships" r:embed="rId8"/>
          <a:stretch>
            <a:fillRect/>
          </a:stretch>
        </xdr:blipFill>
        <xdr:spPr>
          <a:xfrm>
            <a:off x="8801100" y="4476750"/>
            <a:ext cx="7057143" cy="609524"/>
          </a:xfrm>
          <a:prstGeom prst="rect">
            <a:avLst/>
          </a:prstGeom>
        </xdr:spPr>
      </xdr:pic>
      <xdr:pic>
        <xdr:nvPicPr>
          <xdr:cNvPr id="11" name="Picture 10"/>
          <xdr:cNvPicPr>
            <a:picLocks noChangeAspect="1"/>
          </xdr:cNvPicPr>
        </xdr:nvPicPr>
        <xdr:blipFill>
          <a:blip xmlns:r="http://schemas.openxmlformats.org/officeDocument/2006/relationships" r:embed="rId9"/>
          <a:stretch>
            <a:fillRect/>
          </a:stretch>
        </xdr:blipFill>
        <xdr:spPr>
          <a:xfrm>
            <a:off x="8810625" y="5095875"/>
            <a:ext cx="7066667" cy="600000"/>
          </a:xfrm>
          <a:prstGeom prst="rect">
            <a:avLst/>
          </a:prstGeom>
        </xdr:spPr>
      </xdr:pic>
      <xdr:pic>
        <xdr:nvPicPr>
          <xdr:cNvPr id="12" name="Picture 11"/>
          <xdr:cNvPicPr>
            <a:picLocks noChangeAspect="1"/>
          </xdr:cNvPicPr>
        </xdr:nvPicPr>
        <xdr:blipFill>
          <a:blip xmlns:r="http://schemas.openxmlformats.org/officeDocument/2006/relationships" r:embed="rId10"/>
          <a:stretch>
            <a:fillRect/>
          </a:stretch>
        </xdr:blipFill>
        <xdr:spPr>
          <a:xfrm>
            <a:off x="8820150" y="5715000"/>
            <a:ext cx="7047620" cy="609524"/>
          </a:xfrm>
          <a:prstGeom prst="rect">
            <a:avLst/>
          </a:prstGeom>
        </xdr:spPr>
      </xdr:pic>
      <xdr:pic>
        <xdr:nvPicPr>
          <xdr:cNvPr id="13" name="Picture 12"/>
          <xdr:cNvPicPr>
            <a:picLocks noChangeAspect="1"/>
          </xdr:cNvPicPr>
        </xdr:nvPicPr>
        <xdr:blipFill>
          <a:blip xmlns:r="http://schemas.openxmlformats.org/officeDocument/2006/relationships" r:embed="rId11"/>
          <a:stretch>
            <a:fillRect/>
          </a:stretch>
        </xdr:blipFill>
        <xdr:spPr>
          <a:xfrm>
            <a:off x="8810625" y="6324600"/>
            <a:ext cx="7047620" cy="609524"/>
          </a:xfrm>
          <a:prstGeom prst="rect">
            <a:avLst/>
          </a:prstGeom>
        </xdr:spPr>
      </xdr:pic>
      <xdr:pic>
        <xdr:nvPicPr>
          <xdr:cNvPr id="14" name="Picture 13"/>
          <xdr:cNvPicPr>
            <a:picLocks noChangeAspect="1"/>
          </xdr:cNvPicPr>
        </xdr:nvPicPr>
        <xdr:blipFill>
          <a:blip xmlns:r="http://schemas.openxmlformats.org/officeDocument/2006/relationships" r:embed="rId12"/>
          <a:stretch>
            <a:fillRect/>
          </a:stretch>
        </xdr:blipFill>
        <xdr:spPr>
          <a:xfrm>
            <a:off x="8810625" y="6934200"/>
            <a:ext cx="7047620" cy="609524"/>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W-PSE-WP-SEF-3.00-ELECTRIC-ERF-MODEL-TY-JUNE-18ERF-11-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EW-PSE-WP-SEF-5.25E-Pwr-Costs-TYJun18CBR-1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ciency"/>
      <sheetName val="ERF ROR"/>
      <sheetName val="E ERF Conv Factr"/>
      <sheetName val="ERF Main Summary"/>
      <sheetName val="ERF Adj Summary"/>
      <sheetName val="ERF Adj Pages"/>
      <sheetName val="Restating Print Macros"/>
      <sheetName val="Module13"/>
      <sheetName val="Module14"/>
      <sheetName val="Module15"/>
      <sheetName val="Module1"/>
      <sheetName val="EOP Adj Summary"/>
      <sheetName val="EOP Adj Pages"/>
      <sheetName val="Remove Non-ERF"/>
      <sheetName val="CBR Model"/>
      <sheetName val="Summary"/>
      <sheetName val="9.04E Annualize F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7">
          <cell r="ED17">
            <v>116721927.84999999</v>
          </cell>
        </row>
        <row r="24">
          <cell r="ED24">
            <v>191271195.98000002</v>
          </cell>
        </row>
        <row r="25">
          <cell r="ED25">
            <v>500810764.6216436</v>
          </cell>
        </row>
        <row r="26">
          <cell r="ED26">
            <v>116538099.3</v>
          </cell>
        </row>
      </sheetData>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Reconciliations"/>
      <sheetName val="Summary Normlz'd x Month"/>
      <sheetName val="benefits"/>
      <sheetName val="GAAP-only fuel valuation"/>
      <sheetName val="Fixed Cost Deferral=&gt;"/>
      <sheetName val="Summary FPC Deferral"/>
      <sheetName val="FPC Deferral"/>
      <sheetName val="Staff Calc w weather norm"/>
      <sheetName val="Staff Calc UE-180280"/>
      <sheetName val="Load Temp Adj Dec 17CBR"/>
      <sheetName val="Adj PC for Temp Norm=&gt;"/>
      <sheetName val="Summary Normalization"/>
      <sheetName val="Load Impact to Cost &amp; Rev"/>
      <sheetName val="Load Temp Adj"/>
      <sheetName val="2018 Hydro"/>
      <sheetName val="2018 Wind"/>
      <sheetName val="Wind Integration Costs"/>
      <sheetName val="Price"/>
      <sheetName val="PCA Calc=&gt;"/>
      <sheetName val="CBR Jun 18 Sch B"/>
      <sheetName val="Sched B 2017"/>
      <sheetName val="Sched B 2018"/>
    </sheetNames>
    <sheetDataSet>
      <sheetData sheetId="0">
        <row r="14">
          <cell r="C14">
            <v>192974971.49000001</v>
          </cell>
        </row>
        <row r="19">
          <cell r="D19">
            <v>-9134513.7999999989</v>
          </cell>
        </row>
      </sheetData>
      <sheetData sheetId="1">
        <row r="33">
          <cell r="B33">
            <v>5425112.4013887458</v>
          </cell>
        </row>
      </sheetData>
      <sheetData sheetId="2">
        <row r="59">
          <cell r="B59">
            <v>421253</v>
          </cell>
          <cell r="C59">
            <v>421253</v>
          </cell>
          <cell r="D59">
            <v>407664</v>
          </cell>
          <cell r="E59">
            <v>412253</v>
          </cell>
          <cell r="F59">
            <v>408230</v>
          </cell>
          <cell r="G59">
            <v>430253</v>
          </cell>
        </row>
        <row r="66">
          <cell r="B66">
            <v>-603370.64037453895</v>
          </cell>
          <cell r="C66">
            <v>1301671.8350276633</v>
          </cell>
          <cell r="D66">
            <v>-293258.25615275465</v>
          </cell>
          <cell r="E66">
            <v>1700444.0876432669</v>
          </cell>
          <cell r="F66">
            <v>-1153287.7137340978</v>
          </cell>
          <cell r="G66">
            <v>-697052.0703908084</v>
          </cell>
          <cell r="I66">
            <v>689618.53156167408</v>
          </cell>
          <cell r="J66">
            <v>919795.79156167409</v>
          </cell>
          <cell r="K66">
            <v>820409.28156166524</v>
          </cell>
          <cell r="L66">
            <v>1030869.8315616642</v>
          </cell>
          <cell r="M66">
            <v>910444.09156167414</v>
          </cell>
        </row>
        <row r="73">
          <cell r="H73">
            <v>13555246.899999999</v>
          </cell>
          <cell r="I73">
            <v>13524142.07</v>
          </cell>
          <cell r="J73">
            <v>16407344.59</v>
          </cell>
          <cell r="K73">
            <v>9143404.7400000002</v>
          </cell>
          <cell r="L73">
            <v>8650501.1699999999</v>
          </cell>
          <cell r="M73">
            <v>10173815.74</v>
          </cell>
        </row>
        <row r="74">
          <cell r="H74">
            <v>53941986.616570272</v>
          </cell>
          <cell r="I74">
            <v>49302665.825280629</v>
          </cell>
          <cell r="J74">
            <v>41890162.088725835</v>
          </cell>
          <cell r="K74">
            <v>39492190.778985217</v>
          </cell>
          <cell r="L74">
            <v>33527131.580742408</v>
          </cell>
          <cell r="M74">
            <v>32658576.61576844</v>
          </cell>
        </row>
        <row r="75">
          <cell r="H75">
            <v>798827.63156167406</v>
          </cell>
        </row>
        <row r="76">
          <cell r="H76">
            <v>9742316.5899999999</v>
          </cell>
          <cell r="I76">
            <v>9668269.7899999991</v>
          </cell>
          <cell r="J76">
            <v>9531005.0500000007</v>
          </cell>
          <cell r="K76">
            <v>9472831.9199999999</v>
          </cell>
          <cell r="L76">
            <v>9156560.0800000001</v>
          </cell>
          <cell r="M76">
            <v>9392380.5899999999</v>
          </cell>
        </row>
        <row r="77">
          <cell r="H77">
            <v>-5325764.7700000005</v>
          </cell>
          <cell r="I77">
            <v>-9107064.4800000004</v>
          </cell>
          <cell r="J77">
            <v>-8562982.1699999999</v>
          </cell>
          <cell r="K77">
            <v>-5289058.67</v>
          </cell>
          <cell r="L77">
            <v>-3480241.899999999</v>
          </cell>
          <cell r="M77">
            <v>-5531980.8899999997</v>
          </cell>
        </row>
        <row r="78">
          <cell r="H78">
            <v>-1743798.73</v>
          </cell>
          <cell r="I78">
            <v>473555.29</v>
          </cell>
          <cell r="J78">
            <v>601940.29</v>
          </cell>
          <cell r="K78">
            <v>-1057439.8400000001</v>
          </cell>
          <cell r="L78">
            <v>-1853558.52</v>
          </cell>
          <cell r="M78">
            <v>-1801240.75</v>
          </cell>
        </row>
        <row r="79">
          <cell r="H79">
            <v>70968814.23813194</v>
          </cell>
          <cell r="I79">
            <v>64551187.026842289</v>
          </cell>
          <cell r="J79">
            <v>60787265.640287511</v>
          </cell>
          <cell r="K79">
            <v>52582338.210546881</v>
          </cell>
          <cell r="L79">
            <v>47031262.242304064</v>
          </cell>
          <cell r="M79">
            <v>45801995.39733012</v>
          </cell>
        </row>
      </sheetData>
      <sheetData sheetId="3" refreshError="1"/>
      <sheetData sheetId="4" refreshError="1"/>
      <sheetData sheetId="5" refreshError="1"/>
      <sheetData sheetId="6">
        <row r="18">
          <cell r="E18">
            <v>-1363863.5203084061</v>
          </cell>
        </row>
        <row r="19">
          <cell r="E19">
            <v>342883.36997303844</v>
          </cell>
        </row>
        <row r="20">
          <cell r="E20">
            <v>-1033284.2608750731</v>
          </cell>
        </row>
        <row r="21">
          <cell r="E21">
            <v>379472.51093245822</v>
          </cell>
        </row>
        <row r="22">
          <cell r="E22">
            <v>-1773622.8391720252</v>
          </cell>
        </row>
        <row r="23">
          <cell r="E23">
            <v>-1653212.4865806776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zoomScale="110" zoomScaleNormal="110" workbookViewId="0">
      <selection activeCell="C12" sqref="C12"/>
    </sheetView>
  </sheetViews>
  <sheetFormatPr defaultRowHeight="15"/>
  <cols>
    <col min="1" max="1" width="5" bestFit="1" customWidth="1"/>
    <col min="2" max="2" width="53" customWidth="1"/>
    <col min="3" max="3" width="14.28515625" bestFit="1" customWidth="1"/>
    <col min="4" max="4" width="14.5703125" bestFit="1" customWidth="1"/>
    <col min="5" max="5" width="12.85546875" bestFit="1" customWidth="1"/>
    <col min="7" max="8" width="12.5703125" bestFit="1" customWidth="1"/>
    <col min="9" max="9" width="13.42578125" bestFit="1" customWidth="1"/>
  </cols>
  <sheetData>
    <row r="1" spans="1:9">
      <c r="A1" s="1" t="s">
        <v>0</v>
      </c>
      <c r="B1" s="2"/>
      <c r="C1" s="2"/>
      <c r="D1" s="2"/>
      <c r="E1" s="3"/>
      <c r="G1" s="3"/>
      <c r="H1" s="3"/>
    </row>
    <row r="2" spans="1:9">
      <c r="A2" s="4" t="s">
        <v>11</v>
      </c>
      <c r="B2" s="4"/>
      <c r="C2" s="5"/>
      <c r="D2" s="4"/>
      <c r="E2" s="4"/>
      <c r="G2" s="4"/>
      <c r="H2" s="4"/>
    </row>
    <row r="3" spans="1:9">
      <c r="A3" s="45" t="s">
        <v>27</v>
      </c>
      <c r="B3" s="4"/>
      <c r="C3" s="5"/>
      <c r="D3" s="5"/>
      <c r="E3" s="5"/>
      <c r="G3" s="5"/>
      <c r="H3" s="5"/>
    </row>
    <row r="4" spans="1:9">
      <c r="A4" s="6"/>
      <c r="B4" s="6"/>
      <c r="C4" s="6"/>
      <c r="D4" s="7"/>
      <c r="E4" s="7"/>
      <c r="G4" s="7"/>
      <c r="H4" s="7"/>
    </row>
    <row r="5" spans="1:9">
      <c r="A5" s="8" t="s">
        <v>1</v>
      </c>
      <c r="B5" s="9"/>
      <c r="C5" s="10" t="s">
        <v>292</v>
      </c>
      <c r="D5" s="152" t="s">
        <v>13</v>
      </c>
      <c r="E5" s="11" t="s">
        <v>2</v>
      </c>
      <c r="G5" s="5" t="s">
        <v>318</v>
      </c>
      <c r="H5" s="5"/>
      <c r="I5" s="347"/>
    </row>
    <row r="6" spans="1:9">
      <c r="A6" s="150" t="s">
        <v>3</v>
      </c>
      <c r="B6" s="151" t="s">
        <v>4</v>
      </c>
      <c r="C6" s="10" t="s">
        <v>293</v>
      </c>
      <c r="D6" s="152" t="s">
        <v>294</v>
      </c>
      <c r="E6" s="152" t="s">
        <v>5</v>
      </c>
      <c r="G6" s="152" t="s">
        <v>280</v>
      </c>
      <c r="H6" s="152" t="s">
        <v>281</v>
      </c>
      <c r="I6" s="319" t="s">
        <v>290</v>
      </c>
    </row>
    <row r="7" spans="1:9">
      <c r="A7" s="153"/>
      <c r="B7" s="154"/>
      <c r="C7" s="154"/>
      <c r="D7" s="154"/>
      <c r="E7" s="154"/>
      <c r="G7" s="154"/>
      <c r="H7" s="154"/>
      <c r="I7" s="325"/>
    </row>
    <row r="8" spans="1:9">
      <c r="A8" s="12">
        <v>1</v>
      </c>
      <c r="B8" s="18" t="s">
        <v>10</v>
      </c>
      <c r="C8" s="14"/>
      <c r="D8" s="14"/>
      <c r="E8" s="14"/>
      <c r="G8" s="14"/>
      <c r="H8" s="14"/>
      <c r="I8" s="320"/>
    </row>
    <row r="9" spans="1:9">
      <c r="A9" s="12">
        <f>+A8+1</f>
        <v>2</v>
      </c>
      <c r="B9" s="13" t="s">
        <v>12</v>
      </c>
      <c r="C9" s="15">
        <f>+'[7]CBR Model'!$ED$24</f>
        <v>191271195.98000002</v>
      </c>
      <c r="D9" s="15">
        <f>+'Annualized Var  Power Costs'!N9</f>
        <v>208443243.26519346</v>
      </c>
      <c r="E9" s="15">
        <f t="shared" ref="E9:E14" si="0">+D9-C9</f>
        <v>17172047.285193443</v>
      </c>
      <c r="G9" s="15">
        <f>E9</f>
        <v>17172047.285193443</v>
      </c>
      <c r="H9" s="15"/>
      <c r="I9" s="321">
        <f>SUM(G9:H9)</f>
        <v>17172047.285193443</v>
      </c>
    </row>
    <row r="10" spans="1:9">
      <c r="A10" s="12">
        <f t="shared" ref="A10:A27" si="1">+A9+1</f>
        <v>3</v>
      </c>
      <c r="B10" s="13" t="s">
        <v>291</v>
      </c>
      <c r="C10" s="315">
        <f>+'[7]CBR Model'!$ED$25-C11</f>
        <v>495385652.22025484</v>
      </c>
      <c r="D10" s="16">
        <f>+'Annualized Var  Power Costs'!N10</f>
        <v>434843424.46961474</v>
      </c>
      <c r="E10" s="16">
        <f t="shared" si="0"/>
        <v>-60542227.750640094</v>
      </c>
      <c r="G10" s="16">
        <f>+E10</f>
        <v>-60542227.750640094</v>
      </c>
      <c r="H10" s="16"/>
      <c r="I10" s="322">
        <f t="shared" ref="I10:I14" si="2">SUM(G10:H10)</f>
        <v>-60542227.750640094</v>
      </c>
    </row>
    <row r="11" spans="1:9">
      <c r="A11" s="12">
        <f t="shared" si="1"/>
        <v>4</v>
      </c>
      <c r="B11" s="13" t="s">
        <v>295</v>
      </c>
      <c r="C11" s="16">
        <f>+[8]Reconciliations!$B$33</f>
        <v>5425112.4013887458</v>
      </c>
      <c r="D11" s="16">
        <f>+'Annualized Var  Power Costs'!N11</f>
        <v>10526739.627419444</v>
      </c>
      <c r="E11" s="16">
        <f t="shared" si="0"/>
        <v>5101627.226030698</v>
      </c>
      <c r="G11" s="16"/>
      <c r="H11" s="16">
        <f>+E11</f>
        <v>5101627.226030698</v>
      </c>
      <c r="I11" s="322">
        <f t="shared" si="2"/>
        <v>5101627.226030698</v>
      </c>
    </row>
    <row r="12" spans="1:9">
      <c r="A12" s="12">
        <f t="shared" si="1"/>
        <v>5</v>
      </c>
      <c r="B12" s="17" t="s">
        <v>6</v>
      </c>
      <c r="C12" s="16">
        <f>+'[7]CBR Model'!$ED$26</f>
        <v>116538099.3</v>
      </c>
      <c r="D12" s="16">
        <f>+'Annualized Var  Power Costs'!N12</f>
        <v>110806488.07763225</v>
      </c>
      <c r="E12" s="16">
        <f t="shared" si="0"/>
        <v>-5731611.2223677486</v>
      </c>
      <c r="G12" s="16">
        <f>E12</f>
        <v>-5731611.2223677486</v>
      </c>
      <c r="H12" s="16"/>
      <c r="I12" s="322">
        <f t="shared" si="2"/>
        <v>-5731611.2223677486</v>
      </c>
    </row>
    <row r="13" spans="1:9">
      <c r="A13" s="12">
        <f t="shared" si="1"/>
        <v>6</v>
      </c>
      <c r="B13" s="18" t="s">
        <v>289</v>
      </c>
      <c r="C13" s="16">
        <f>-'[7]CBR Model'!$ED$17</f>
        <v>-116721927.84999999</v>
      </c>
      <c r="D13" s="16">
        <f>+'Annualized Var  Power Costs'!N13</f>
        <v>-61442897.548596002</v>
      </c>
      <c r="E13" s="16">
        <f t="shared" si="0"/>
        <v>55279030.301403992</v>
      </c>
      <c r="G13" s="16">
        <f>E13</f>
        <v>55279030.301403992</v>
      </c>
      <c r="H13" s="16"/>
      <c r="I13" s="322">
        <f t="shared" si="2"/>
        <v>55279030.301403992</v>
      </c>
    </row>
    <row r="14" spans="1:9">
      <c r="A14" s="12">
        <f t="shared" si="1"/>
        <v>7</v>
      </c>
      <c r="B14" s="18" t="s">
        <v>8</v>
      </c>
      <c r="C14" s="16">
        <f>+'[8]Lead Sheet'!$D$19</f>
        <v>-9134513.7999999989</v>
      </c>
      <c r="D14" s="16">
        <f>+'Annualized Var  Power Costs'!N14</f>
        <v>-13961272.227181885</v>
      </c>
      <c r="E14" s="16">
        <f t="shared" si="0"/>
        <v>-4826758.4271818865</v>
      </c>
      <c r="G14" s="16">
        <f>E14</f>
        <v>-4826758.4271818865</v>
      </c>
      <c r="H14" s="16"/>
      <c r="I14" s="322">
        <f t="shared" si="2"/>
        <v>-4826758.4271818865</v>
      </c>
    </row>
    <row r="15" spans="1:9">
      <c r="A15" s="12">
        <f t="shared" si="1"/>
        <v>8</v>
      </c>
      <c r="B15" s="14"/>
      <c r="C15" s="19">
        <f>SUM(C9:C14)</f>
        <v>682763618.25164366</v>
      </c>
      <c r="D15" s="19">
        <f>SUM(D9:D14)</f>
        <v>689215725.66408193</v>
      </c>
      <c r="E15" s="19">
        <f>SUM(E9:E14)</f>
        <v>6452107.4124384057</v>
      </c>
      <c r="G15" s="19">
        <f>SUM(G9:G14)</f>
        <v>1350480.1864077058</v>
      </c>
      <c r="H15" s="19">
        <f>SUM(H9:H14)</f>
        <v>5101627.226030698</v>
      </c>
      <c r="I15" s="323">
        <f>SUM(I9:I14)</f>
        <v>6452107.4124384057</v>
      </c>
    </row>
    <row r="16" spans="1:9">
      <c r="A16" s="12">
        <f t="shared" si="1"/>
        <v>9</v>
      </c>
      <c r="B16" s="14"/>
      <c r="C16" s="15"/>
      <c r="D16" s="15"/>
      <c r="E16" s="15"/>
      <c r="G16" s="15"/>
      <c r="H16" s="15"/>
      <c r="I16" s="320"/>
    </row>
    <row r="17" spans="1:9">
      <c r="A17" s="12">
        <f t="shared" si="1"/>
        <v>10</v>
      </c>
      <c r="B17" s="14" t="s">
        <v>279</v>
      </c>
      <c r="C17" s="15">
        <f>+'Test Yr vs As Filed Amort E'!K44</f>
        <v>10766859.979999999</v>
      </c>
      <c r="D17" s="15">
        <f>+'Test Yr vs As Filed Amort E'!L44</f>
        <v>13264558.913095752</v>
      </c>
      <c r="E17" s="16">
        <f t="shared" ref="E17" si="3">+D17-C17</f>
        <v>2497698.9330957532</v>
      </c>
      <c r="G17" s="16"/>
      <c r="H17" s="16">
        <f>E17</f>
        <v>2497698.9330957532</v>
      </c>
      <c r="I17" s="320"/>
    </row>
    <row r="18" spans="1:9">
      <c r="A18" s="12">
        <f t="shared" si="1"/>
        <v>11</v>
      </c>
      <c r="B18" s="17"/>
      <c r="C18" s="16"/>
      <c r="D18" s="16"/>
      <c r="E18" s="16"/>
      <c r="G18" s="16"/>
      <c r="H18" s="16"/>
      <c r="I18" s="320"/>
    </row>
    <row r="19" spans="1:9">
      <c r="A19" s="12">
        <f t="shared" si="1"/>
        <v>12</v>
      </c>
      <c r="B19" s="41" t="s">
        <v>277</v>
      </c>
      <c r="C19" s="42"/>
      <c r="D19" s="42"/>
      <c r="E19" s="43">
        <f>-E15-E17</f>
        <v>-8949806.3455341589</v>
      </c>
      <c r="G19" s="43">
        <f>-G15-G17</f>
        <v>-1350480.1864077058</v>
      </c>
      <c r="H19" s="43">
        <f>-H15-H17</f>
        <v>-7599326.1591264512</v>
      </c>
      <c r="I19" s="322">
        <f t="shared" ref="I19:I21" si="4">SUM(G19:H19)</f>
        <v>-8949806.345534157</v>
      </c>
    </row>
    <row r="20" spans="1:9">
      <c r="A20" s="12">
        <f t="shared" si="1"/>
        <v>13</v>
      </c>
      <c r="B20" s="41" t="s">
        <v>26</v>
      </c>
      <c r="C20" s="42"/>
      <c r="D20" s="44">
        <v>0.21</v>
      </c>
      <c r="E20" s="294">
        <f>-D20*E19</f>
        <v>1879459.3325621733</v>
      </c>
      <c r="G20" s="294">
        <f>-G19*D20</f>
        <v>283600.8391456182</v>
      </c>
      <c r="H20" s="294">
        <f>-H19*D20</f>
        <v>1595858.4934165548</v>
      </c>
      <c r="I20" s="322">
        <f t="shared" si="4"/>
        <v>1879459.332562173</v>
      </c>
    </row>
    <row r="21" spans="1:9">
      <c r="A21" s="12">
        <f t="shared" si="1"/>
        <v>14</v>
      </c>
      <c r="B21" s="41" t="s">
        <v>9</v>
      </c>
      <c r="C21" s="42"/>
      <c r="D21" s="42"/>
      <c r="E21" s="144">
        <f>SUM(E19:E20)</f>
        <v>-7070347.0129719861</v>
      </c>
      <c r="G21" s="144">
        <f>SUM(G19:G20)</f>
        <v>-1066879.3472620875</v>
      </c>
      <c r="H21" s="144">
        <f>SUM(H19:H20)</f>
        <v>-6003467.665709896</v>
      </c>
      <c r="I21" s="324">
        <f t="shared" si="4"/>
        <v>-7070347.0129719833</v>
      </c>
    </row>
    <row r="22" spans="1:9">
      <c r="A22" s="12">
        <f t="shared" si="1"/>
        <v>15</v>
      </c>
      <c r="B22" s="41"/>
      <c r="C22" s="42"/>
    </row>
    <row r="23" spans="1:9">
      <c r="A23" s="12">
        <f t="shared" si="1"/>
        <v>16</v>
      </c>
      <c r="B23" s="18"/>
    </row>
    <row r="24" spans="1:9">
      <c r="A24" s="12">
        <f t="shared" si="1"/>
        <v>17</v>
      </c>
      <c r="B24" s="18" t="s">
        <v>276</v>
      </c>
      <c r="C24" s="158">
        <f>C15+C17</f>
        <v>693530478.23164368</v>
      </c>
      <c r="D24" s="158">
        <f>D15+D17</f>
        <v>702480284.57717764</v>
      </c>
      <c r="E24" s="158">
        <f t="shared" ref="E24:E26" si="5">+D24-C24</f>
        <v>8949806.345533967</v>
      </c>
    </row>
    <row r="25" spans="1:9">
      <c r="A25" s="12">
        <f t="shared" si="1"/>
        <v>18</v>
      </c>
      <c r="B25" s="13" t="s">
        <v>288</v>
      </c>
      <c r="C25" s="309">
        <f>-C11</f>
        <v>-5425112.4013887458</v>
      </c>
      <c r="D25" s="309">
        <f>-D11</f>
        <v>-10526739.627419444</v>
      </c>
      <c r="E25" s="309">
        <f t="shared" si="5"/>
        <v>-5101627.226030698</v>
      </c>
    </row>
    <row r="26" spans="1:9">
      <c r="A26" s="12">
        <f t="shared" si="1"/>
        <v>19</v>
      </c>
      <c r="B26" s="18" t="s">
        <v>279</v>
      </c>
      <c r="C26" s="309">
        <f>-C17</f>
        <v>-10766859.979999999</v>
      </c>
      <c r="D26" s="309">
        <f>-D17</f>
        <v>-13264558.913095752</v>
      </c>
      <c r="E26" s="309">
        <f t="shared" si="5"/>
        <v>-2497698.9330957532</v>
      </c>
    </row>
    <row r="27" spans="1:9" ht="15.75" thickBot="1">
      <c r="A27" s="12">
        <f t="shared" si="1"/>
        <v>20</v>
      </c>
      <c r="B27" s="18" t="s">
        <v>278</v>
      </c>
      <c r="C27" s="310">
        <f>SUM(C24:C26)</f>
        <v>677338505.85025489</v>
      </c>
      <c r="D27" s="310">
        <f>SUM(D24:D26)</f>
        <v>678688986.03666246</v>
      </c>
      <c r="E27" s="310">
        <f>SUM(E24:E26)</f>
        <v>1350480.1864075158</v>
      </c>
    </row>
    <row r="28" spans="1:9" ht="15.75" thickTop="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workbookViewId="0">
      <selection activeCell="M8" sqref="M8"/>
    </sheetView>
  </sheetViews>
  <sheetFormatPr defaultRowHeight="15"/>
  <cols>
    <col min="1" max="1" width="45.85546875" customWidth="1"/>
    <col min="2" max="13" width="13.7109375" customWidth="1"/>
    <col min="14" max="14" width="12.85546875" bestFit="1" customWidth="1"/>
  </cols>
  <sheetData>
    <row r="1" spans="1:14">
      <c r="A1" s="108"/>
    </row>
    <row r="2" spans="1:14">
      <c r="A2" s="55" t="s">
        <v>111</v>
      </c>
    </row>
    <row r="3" spans="1:14">
      <c r="A3" s="145" t="s">
        <v>113</v>
      </c>
    </row>
    <row r="4" spans="1:14" ht="15.75" thickBot="1">
      <c r="A4" s="145" t="s">
        <v>114</v>
      </c>
    </row>
    <row r="5" spans="1:14">
      <c r="A5" s="55"/>
      <c r="M5" s="65" t="s">
        <v>112</v>
      </c>
      <c r="N5" s="66"/>
    </row>
    <row r="6" spans="1:14" ht="15.75" thickBot="1">
      <c r="A6" s="55" t="s">
        <v>286</v>
      </c>
      <c r="H6" s="148" t="s">
        <v>301</v>
      </c>
      <c r="I6" s="149"/>
      <c r="J6" s="149"/>
      <c r="K6" s="149"/>
      <c r="L6" s="149"/>
      <c r="M6" s="147">
        <f>+'ERF Prod Factor'!C24</f>
        <v>3.076000000000001E-2</v>
      </c>
      <c r="N6" s="333">
        <f>1-M6</f>
        <v>0.96923999999999999</v>
      </c>
    </row>
    <row r="7" spans="1:14">
      <c r="B7" s="51">
        <v>43101</v>
      </c>
      <c r="C7" s="52">
        <v>43132</v>
      </c>
      <c r="D7" s="52">
        <v>43160</v>
      </c>
      <c r="E7" s="52">
        <v>43191</v>
      </c>
      <c r="F7" s="52">
        <v>43221</v>
      </c>
      <c r="G7" s="53">
        <v>43252</v>
      </c>
      <c r="H7" s="91">
        <v>43282</v>
      </c>
      <c r="I7" s="92">
        <v>43313</v>
      </c>
      <c r="J7" s="92">
        <v>43344</v>
      </c>
      <c r="K7" s="92">
        <v>43374</v>
      </c>
      <c r="L7" s="92">
        <v>43405</v>
      </c>
      <c r="M7" s="93">
        <v>43435</v>
      </c>
      <c r="N7" s="86"/>
    </row>
    <row r="8" spans="1:14" ht="15.75" thickBot="1">
      <c r="B8" s="327" t="s">
        <v>28</v>
      </c>
      <c r="C8" s="328"/>
      <c r="D8" s="328"/>
      <c r="E8" s="328"/>
      <c r="F8" s="328"/>
      <c r="G8" s="329"/>
      <c r="H8" s="330" t="s">
        <v>302</v>
      </c>
      <c r="I8" s="331"/>
      <c r="J8" s="331"/>
      <c r="K8" s="331"/>
      <c r="L8" s="331"/>
      <c r="M8" s="332"/>
      <c r="N8" s="87" t="s">
        <v>119</v>
      </c>
    </row>
    <row r="9" spans="1:14">
      <c r="A9" s="61" t="s">
        <v>12</v>
      </c>
      <c r="B9" s="48">
        <f>+'[8]Summary Normlz''d x Month'!H73</f>
        <v>13555246.899999999</v>
      </c>
      <c r="C9" s="48">
        <f>+'[8]Summary Normlz''d x Month'!I73</f>
        <v>13524142.07</v>
      </c>
      <c r="D9" s="48">
        <f>+'[8]Summary Normlz''d x Month'!J73</f>
        <v>16407344.59</v>
      </c>
      <c r="E9" s="48">
        <f>+'[8]Summary Normlz''d x Month'!K73</f>
        <v>9143404.7400000002</v>
      </c>
      <c r="F9" s="48">
        <f>+'[8]Summary Normlz''d x Month'!L73</f>
        <v>8650501.1699999999</v>
      </c>
      <c r="G9" s="48">
        <f>+'[8]Summary Normlz''d x Month'!M73</f>
        <v>10173815.74</v>
      </c>
      <c r="H9" s="48">
        <f>SUM('ERF Prod Factor'!C27:C28)</f>
        <v>19642262.004802141</v>
      </c>
      <c r="I9" s="49">
        <f>SUM('ERF Prod Factor'!D27:D28)</f>
        <v>23887175.873832233</v>
      </c>
      <c r="J9" s="49">
        <f>SUM('ERF Prod Factor'!E27:E28)</f>
        <v>22588340.810019948</v>
      </c>
      <c r="K9" s="49">
        <f>SUM('ERF Prod Factor'!F27:F28)</f>
        <v>22622109.983224809</v>
      </c>
      <c r="L9" s="49">
        <f>SUM('ERF Prod Factor'!G27:G28)</f>
        <v>22974207.884114396</v>
      </c>
      <c r="M9" s="50">
        <f>SUM('ERF Prod Factor'!H27:H28)</f>
        <v>25274691.499199957</v>
      </c>
      <c r="N9" s="88">
        <f t="shared" ref="N9:N14" si="0">SUM(B9:M9)</f>
        <v>208443243.26519346</v>
      </c>
    </row>
    <row r="10" spans="1:14">
      <c r="A10" s="61" t="s">
        <v>287</v>
      </c>
      <c r="B10" s="314">
        <f>+'[8]Summary Normlz''d x Month'!H74</f>
        <v>53941986.616570272</v>
      </c>
      <c r="C10" s="314">
        <f>+'[8]Summary Normlz''d x Month'!I74</f>
        <v>49302665.825280629</v>
      </c>
      <c r="D10" s="314">
        <f>+'[8]Summary Normlz''d x Month'!J74</f>
        <v>41890162.088725835</v>
      </c>
      <c r="E10" s="314">
        <f>+'[8]Summary Normlz''d x Month'!K74</f>
        <v>39492190.778985217</v>
      </c>
      <c r="F10" s="314">
        <f>+'[8]Summary Normlz''d x Month'!L74</f>
        <v>33527131.580742408</v>
      </c>
      <c r="G10" s="314">
        <f>+'[8]Summary Normlz''d x Month'!M74</f>
        <v>32658576.61576844</v>
      </c>
      <c r="H10" s="48">
        <f>+'ERF Prod Factor'!C29</f>
        <v>24273203.192358479</v>
      </c>
      <c r="I10" s="49">
        <f>+'ERF Prod Factor'!D29</f>
        <v>20624009.901860591</v>
      </c>
      <c r="J10" s="49">
        <f>+'ERF Prod Factor'!E29</f>
        <v>23798295.528285965</v>
      </c>
      <c r="K10" s="49">
        <f>+'ERF Prod Factor'!F29</f>
        <v>27818719.580590524</v>
      </c>
      <c r="L10" s="49">
        <f>+'ERF Prod Factor'!G29</f>
        <v>37181067.453251556</v>
      </c>
      <c r="M10" s="50">
        <f>+'ERF Prod Factor'!H29</f>
        <v>50335415.30719474</v>
      </c>
      <c r="N10" s="89">
        <f t="shared" si="0"/>
        <v>434843424.46961474</v>
      </c>
    </row>
    <row r="11" spans="1:14">
      <c r="A11" s="61" t="s">
        <v>288</v>
      </c>
      <c r="B11" s="314">
        <f>B21</f>
        <v>798827.63156167406</v>
      </c>
      <c r="C11" s="314">
        <f>C21</f>
        <v>689618.53156167408</v>
      </c>
      <c r="D11" s="314">
        <f t="shared" ref="D11:G11" si="1">D21</f>
        <v>919795.79156167409</v>
      </c>
      <c r="E11" s="314">
        <f t="shared" si="1"/>
        <v>820409.28156166524</v>
      </c>
      <c r="F11" s="314">
        <f t="shared" si="1"/>
        <v>1030869.8315616642</v>
      </c>
      <c r="G11" s="314">
        <f t="shared" si="1"/>
        <v>910444.09156167414</v>
      </c>
      <c r="H11" s="48">
        <f t="shared" ref="H11:M11" si="2">H21</f>
        <v>760492.87993386714</v>
      </c>
      <c r="I11" s="49">
        <f t="shared" si="2"/>
        <v>958788.46505462483</v>
      </c>
      <c r="J11" s="49">
        <f t="shared" si="2"/>
        <v>740026.0047223185</v>
      </c>
      <c r="K11" s="49">
        <f t="shared" si="2"/>
        <v>1320971.5767108086</v>
      </c>
      <c r="L11" s="49">
        <f t="shared" si="2"/>
        <v>620335.12543792743</v>
      </c>
      <c r="M11" s="50">
        <f t="shared" si="2"/>
        <v>956160.41618986917</v>
      </c>
      <c r="N11" s="89">
        <f t="shared" si="0"/>
        <v>10526739.627419444</v>
      </c>
    </row>
    <row r="12" spans="1:14">
      <c r="A12" s="62" t="s">
        <v>6</v>
      </c>
      <c r="B12" s="314">
        <f>+'[8]Summary Normlz''d x Month'!H76</f>
        <v>9742316.5899999999</v>
      </c>
      <c r="C12" s="314">
        <f>+'[8]Summary Normlz''d x Month'!I76</f>
        <v>9668269.7899999991</v>
      </c>
      <c r="D12" s="314">
        <f>+'[8]Summary Normlz''d x Month'!J76</f>
        <v>9531005.0500000007</v>
      </c>
      <c r="E12" s="314">
        <f>+'[8]Summary Normlz''d x Month'!K76</f>
        <v>9472831.9199999999</v>
      </c>
      <c r="F12" s="314">
        <f>+'[8]Summary Normlz''d x Month'!L76</f>
        <v>9156560.0800000001</v>
      </c>
      <c r="G12" s="314">
        <f>+'[8]Summary Normlz''d x Month'!M76</f>
        <v>9392380.5899999999</v>
      </c>
      <c r="H12" s="48">
        <f>+'ERF Prod Factor'!C31</f>
        <v>8895035.7981905974</v>
      </c>
      <c r="I12" s="49">
        <f>+'ERF Prod Factor'!D31</f>
        <v>8944076.7149097677</v>
      </c>
      <c r="J12" s="49">
        <f>+'ERF Prod Factor'!E31</f>
        <v>8869181.0149322823</v>
      </c>
      <c r="K12" s="49">
        <f>+'ERF Prod Factor'!F31</f>
        <v>8946493.4873648565</v>
      </c>
      <c r="L12" s="49">
        <f>+'ERF Prod Factor'!G31</f>
        <v>9035026.5409117565</v>
      </c>
      <c r="M12" s="50">
        <f>+'ERF Prod Factor'!H31</f>
        <v>9153310.5013229921</v>
      </c>
      <c r="N12" s="89">
        <f t="shared" si="0"/>
        <v>110806488.07763225</v>
      </c>
    </row>
    <row r="13" spans="1:14">
      <c r="A13" s="63" t="s">
        <v>7</v>
      </c>
      <c r="B13" s="48">
        <f>+'[8]Summary Normlz''d x Month'!H77</f>
        <v>-5325764.7700000005</v>
      </c>
      <c r="C13" s="48">
        <f>+'[8]Summary Normlz''d x Month'!I77</f>
        <v>-9107064.4800000004</v>
      </c>
      <c r="D13" s="48">
        <f>+'[8]Summary Normlz''d x Month'!J77</f>
        <v>-8562982.1699999999</v>
      </c>
      <c r="E13" s="48">
        <f>+'[8]Summary Normlz''d x Month'!K77</f>
        <v>-5289058.67</v>
      </c>
      <c r="F13" s="48">
        <f>+'[8]Summary Normlz''d x Month'!L77</f>
        <v>-3480241.899999999</v>
      </c>
      <c r="G13" s="48">
        <f>+'[8]Summary Normlz''d x Month'!M77</f>
        <v>-5531980.8899999997</v>
      </c>
      <c r="H13" s="48">
        <f>+'ERF Prod Factor'!C32</f>
        <v>-7202568.5759736868</v>
      </c>
      <c r="I13" s="49">
        <f>+'ERF Prod Factor'!D32</f>
        <v>-8189431.6574597917</v>
      </c>
      <c r="J13" s="49">
        <f>+'ERF Prod Factor'!E32</f>
        <v>-6051056.1500246581</v>
      </c>
      <c r="K13" s="49">
        <f>+'ERF Prod Factor'!F32</f>
        <v>-2052277.6870956358</v>
      </c>
      <c r="L13" s="49">
        <f>+'ERF Prod Factor'!G32</f>
        <v>-565981.79959305609</v>
      </c>
      <c r="M13" s="50">
        <f>+'ERF Prod Factor'!H32</f>
        <v>-84488.798449175389</v>
      </c>
      <c r="N13" s="89">
        <f t="shared" si="0"/>
        <v>-61442897.548596002</v>
      </c>
    </row>
    <row r="14" spans="1:14">
      <c r="A14" s="63" t="s">
        <v>8</v>
      </c>
      <c r="B14" s="48">
        <f>+'[8]Summary Normlz''d x Month'!H78</f>
        <v>-1743798.73</v>
      </c>
      <c r="C14" s="48">
        <f>+'[8]Summary Normlz''d x Month'!I78</f>
        <v>473555.29</v>
      </c>
      <c r="D14" s="48">
        <f>+'[8]Summary Normlz''d x Month'!J78</f>
        <v>601940.29</v>
      </c>
      <c r="E14" s="48">
        <f>+'[8]Summary Normlz''d x Month'!K78</f>
        <v>-1057439.8400000001</v>
      </c>
      <c r="F14" s="48">
        <f>+'[8]Summary Normlz''d x Month'!L78</f>
        <v>-1853558.52</v>
      </c>
      <c r="G14" s="48">
        <f>+'[8]Summary Normlz''d x Month'!M78</f>
        <v>-1801240.75</v>
      </c>
      <c r="H14" s="48">
        <f>+'ERF Prod Factor'!C33</f>
        <v>-994687.34795237251</v>
      </c>
      <c r="I14" s="49">
        <f>+'ERF Prod Factor'!D33</f>
        <v>-826664.79790808319</v>
      </c>
      <c r="J14" s="49">
        <f>+'ERF Prod Factor'!E33</f>
        <v>-917925.50295179512</v>
      </c>
      <c r="K14" s="49">
        <f>+'ERF Prod Factor'!F33</f>
        <v>-1436336.4746883223</v>
      </c>
      <c r="L14" s="49">
        <f>+'ERF Prod Factor'!G33</f>
        <v>-1613270.8393634385</v>
      </c>
      <c r="M14" s="50">
        <f>+'ERF Prod Factor'!H33</f>
        <v>-2791845.0043178746</v>
      </c>
      <c r="N14" s="89">
        <f t="shared" si="0"/>
        <v>-13961272.227181885</v>
      </c>
    </row>
    <row r="15" spans="1:14" ht="15.75" thickBot="1">
      <c r="A15" s="145" t="s">
        <v>308</v>
      </c>
      <c r="B15" s="155">
        <f t="shared" ref="B15:N15" si="3">SUM(B9:B14)</f>
        <v>70968814.23813194</v>
      </c>
      <c r="C15" s="156">
        <f t="shared" si="3"/>
        <v>64551187.026842289</v>
      </c>
      <c r="D15" s="156">
        <f t="shared" si="3"/>
        <v>60787265.640287511</v>
      </c>
      <c r="E15" s="156">
        <f t="shared" si="3"/>
        <v>52582338.210546881</v>
      </c>
      <c r="F15" s="156">
        <f t="shared" si="3"/>
        <v>47031262.242304064</v>
      </c>
      <c r="G15" s="157">
        <f t="shared" si="3"/>
        <v>45801995.39733012</v>
      </c>
      <c r="H15" s="155">
        <f t="shared" si="3"/>
        <v>45373737.951359011</v>
      </c>
      <c r="I15" s="156">
        <f t="shared" si="3"/>
        <v>45397954.500289336</v>
      </c>
      <c r="J15" s="156">
        <f t="shared" si="3"/>
        <v>49026861.704984061</v>
      </c>
      <c r="K15" s="156">
        <f t="shared" si="3"/>
        <v>57219680.466107041</v>
      </c>
      <c r="L15" s="156">
        <f t="shared" si="3"/>
        <v>67631384.364759132</v>
      </c>
      <c r="M15" s="157">
        <f t="shared" si="3"/>
        <v>82843243.921140507</v>
      </c>
      <c r="N15" s="90">
        <f t="shared" si="3"/>
        <v>689215725.66408193</v>
      </c>
    </row>
    <row r="16" spans="1:14">
      <c r="B16" s="146" t="s">
        <v>109</v>
      </c>
      <c r="C16" s="146" t="s">
        <v>109</v>
      </c>
      <c r="D16" s="146" t="s">
        <v>109</v>
      </c>
      <c r="E16" s="146" t="s">
        <v>109</v>
      </c>
      <c r="F16" s="146" t="s">
        <v>109</v>
      </c>
      <c r="G16" s="146" t="s">
        <v>109</v>
      </c>
      <c r="N16" s="67"/>
    </row>
    <row r="17" spans="1:14">
      <c r="A17" s="346" t="s">
        <v>317</v>
      </c>
      <c r="B17" s="345">
        <f>'[8]Summary Normlz''d x Month'!H79-B15</f>
        <v>0</v>
      </c>
      <c r="C17" s="345">
        <f>'[8]Summary Normlz''d x Month'!I79-C15</f>
        <v>0</v>
      </c>
      <c r="D17" s="345">
        <f>'[8]Summary Normlz''d x Month'!J79-D15</f>
        <v>0</v>
      </c>
      <c r="E17" s="345">
        <f>'[8]Summary Normlz''d x Month'!K79-E15</f>
        <v>0</v>
      </c>
      <c r="F17" s="345">
        <f>'[8]Summary Normlz''d x Month'!L79-F15</f>
        <v>0</v>
      </c>
      <c r="G17" s="345">
        <f>'[8]Summary Normlz''d x Month'!M79-G15</f>
        <v>0</v>
      </c>
      <c r="H17" s="345">
        <f>'ERF Prod Factor'!C34-H15</f>
        <v>0</v>
      </c>
      <c r="I17" s="345">
        <f>'ERF Prod Factor'!D34-I15</f>
        <v>0</v>
      </c>
      <c r="J17" s="345">
        <f>'ERF Prod Factor'!E34-J15</f>
        <v>0</v>
      </c>
      <c r="K17" s="345">
        <f>'ERF Prod Factor'!F34-K15</f>
        <v>0</v>
      </c>
      <c r="L17" s="345">
        <f>'ERF Prod Factor'!G34-L15</f>
        <v>0</v>
      </c>
      <c r="M17" s="345">
        <f>'ERF Prod Factor'!H34-M15</f>
        <v>0</v>
      </c>
      <c r="N17" s="345"/>
    </row>
    <row r="19" spans="1:14">
      <c r="A19" t="s">
        <v>297</v>
      </c>
      <c r="B19" s="309">
        <f>+'[8]Summary Normlz''d x Month'!H75</f>
        <v>798827.63156167406</v>
      </c>
      <c r="C19" s="309">
        <f>+'[8]Summary Normlz''d x Month'!I66</f>
        <v>689618.53156167408</v>
      </c>
      <c r="D19" s="309">
        <f>+'[8]Summary Normlz''d x Month'!J66</f>
        <v>919795.79156167409</v>
      </c>
      <c r="E19" s="309">
        <f>+'[8]Summary Normlz''d x Month'!K66</f>
        <v>820409.28156166524</v>
      </c>
      <c r="F19" s="309">
        <f>+'[8]Summary Normlz''d x Month'!L66</f>
        <v>1030869.8315616642</v>
      </c>
      <c r="G19" s="309">
        <f>+'[8]Summary Normlz''d x Month'!M66</f>
        <v>910444.09156167414</v>
      </c>
      <c r="H19" s="309">
        <f>+'[8]Summary Normlz''d x Month'!B66</f>
        <v>-603370.64037453895</v>
      </c>
      <c r="I19" s="309">
        <f>+'[8]Summary Normlz''d x Month'!C66</f>
        <v>1301671.8350276633</v>
      </c>
      <c r="J19" s="309">
        <f>+'[8]Summary Normlz''d x Month'!D66</f>
        <v>-293258.25615275465</v>
      </c>
      <c r="K19" s="309">
        <f>+'[8]Summary Normlz''d x Month'!E66</f>
        <v>1700444.0876432669</v>
      </c>
      <c r="L19" s="309">
        <f>+'[8]Summary Normlz''d x Month'!F66</f>
        <v>-1153287.7137340978</v>
      </c>
      <c r="M19" s="309">
        <f>+'[8]Summary Normlz''d x Month'!G66</f>
        <v>-697052.0703908084</v>
      </c>
      <c r="N19" s="309">
        <f>SUM(B19:M19)</f>
        <v>5425112.4013887551</v>
      </c>
    </row>
    <row r="20" spans="1:14">
      <c r="A20" t="s">
        <v>298</v>
      </c>
      <c r="B20" s="309">
        <f>'[8]Summary FPC Deferral'!$E$24</f>
        <v>0</v>
      </c>
      <c r="C20" s="309">
        <f>'[8]Summary FPC Deferral'!$E$25</f>
        <v>0</v>
      </c>
      <c r="D20" s="309">
        <f>'[8]Summary FPC Deferral'!$E$26</f>
        <v>0</v>
      </c>
      <c r="E20" s="309">
        <f>'[8]Summary FPC Deferral'!$E$27</f>
        <v>0</v>
      </c>
      <c r="F20" s="309">
        <f>'[8]Summary FPC Deferral'!$E$28</f>
        <v>0</v>
      </c>
      <c r="G20" s="309">
        <f>'[8]Summary FPC Deferral'!$E$29</f>
        <v>0</v>
      </c>
      <c r="H20" s="309">
        <f>'[8]Summary FPC Deferral'!$E$18</f>
        <v>-1363863.5203084061</v>
      </c>
      <c r="I20" s="309">
        <f>'[8]Summary FPC Deferral'!$E$19</f>
        <v>342883.36997303844</v>
      </c>
      <c r="J20" s="309">
        <f>'[8]Summary FPC Deferral'!$E$20</f>
        <v>-1033284.2608750731</v>
      </c>
      <c r="K20" s="309">
        <f>'[8]Summary FPC Deferral'!$E$21</f>
        <v>379472.51093245822</v>
      </c>
      <c r="L20" s="309">
        <f>'[8]Summary FPC Deferral'!$E$22</f>
        <v>-1773622.8391720252</v>
      </c>
      <c r="M20" s="309">
        <f>'[8]Summary FPC Deferral'!$E$23</f>
        <v>-1653212.4865806776</v>
      </c>
      <c r="N20" s="309">
        <f>SUM(B20:M20)</f>
        <v>-5101627.226030685</v>
      </c>
    </row>
    <row r="21" spans="1:14" ht="15.75" thickBot="1">
      <c r="A21" t="s">
        <v>296</v>
      </c>
      <c r="B21" s="326">
        <f>B19-B20</f>
        <v>798827.63156167406</v>
      </c>
      <c r="C21" s="326">
        <f t="shared" ref="C21:N21" si="4">C19-C20</f>
        <v>689618.53156167408</v>
      </c>
      <c r="D21" s="326">
        <f t="shared" si="4"/>
        <v>919795.79156167409</v>
      </c>
      <c r="E21" s="326">
        <f t="shared" si="4"/>
        <v>820409.28156166524</v>
      </c>
      <c r="F21" s="326">
        <f t="shared" si="4"/>
        <v>1030869.8315616642</v>
      </c>
      <c r="G21" s="326">
        <f t="shared" si="4"/>
        <v>910444.09156167414</v>
      </c>
      <c r="H21" s="326">
        <f t="shared" si="4"/>
        <v>760492.87993386714</v>
      </c>
      <c r="I21" s="326">
        <f t="shared" si="4"/>
        <v>958788.46505462483</v>
      </c>
      <c r="J21" s="326">
        <f t="shared" si="4"/>
        <v>740026.0047223185</v>
      </c>
      <c r="K21" s="326">
        <f t="shared" si="4"/>
        <v>1320971.5767108086</v>
      </c>
      <c r="L21" s="326">
        <f t="shared" si="4"/>
        <v>620335.12543792743</v>
      </c>
      <c r="M21" s="326">
        <f t="shared" si="4"/>
        <v>956160.41618986917</v>
      </c>
      <c r="N21" s="326">
        <f t="shared" si="4"/>
        <v>10526739.62741944</v>
      </c>
    </row>
    <row r="22" spans="1:14" ht="15.75" thickTop="1"/>
    <row r="23" spans="1:14">
      <c r="A23" t="s">
        <v>299</v>
      </c>
    </row>
    <row r="26" spans="1:14">
      <c r="B26" s="309"/>
      <c r="C26" s="309"/>
      <c r="D26" s="309"/>
      <c r="E26" s="309"/>
      <c r="F26" s="309"/>
      <c r="G26" s="309"/>
      <c r="H26" s="309"/>
      <c r="I26" s="309"/>
      <c r="J26" s="309"/>
      <c r="K26" s="309"/>
      <c r="L26" s="309"/>
      <c r="M26" s="309"/>
    </row>
  </sheetData>
  <pageMargins left="0.7" right="0.7" top="0.75" bottom="0.75" header="0.3" footer="0.3"/>
  <pageSetup scale="5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2"/>
  <sheetViews>
    <sheetView showZeros="0" zoomScale="90" zoomScaleNormal="90" workbookViewId="0">
      <pane xSplit="10" ySplit="3" topLeftCell="K4" activePane="bottomRight" state="frozen"/>
      <selection activeCell="A4" sqref="A4:P4"/>
      <selection pane="topRight" activeCell="A4" sqref="A4:P4"/>
      <selection pane="bottomLeft" activeCell="A4" sqref="A4:P4"/>
      <selection pane="bottomRight" activeCell="A24" sqref="A24"/>
    </sheetView>
  </sheetViews>
  <sheetFormatPr defaultColWidth="9.140625" defaultRowHeight="12.75"/>
  <cols>
    <col min="1" max="1" width="11.85546875" style="258" customWidth="1"/>
    <col min="2" max="3" width="10.140625" style="257" hidden="1" customWidth="1"/>
    <col min="4" max="4" width="31.7109375" style="258" customWidth="1"/>
    <col min="5" max="5" width="9.85546875" style="257" bestFit="1" customWidth="1"/>
    <col min="6" max="6" width="9.85546875" style="257" customWidth="1"/>
    <col min="7" max="7" width="8.7109375" style="257" customWidth="1"/>
    <col min="8" max="8" width="10.140625" style="257" bestFit="1" customWidth="1"/>
    <col min="9" max="9" width="11.42578125" style="257" hidden="1" customWidth="1"/>
    <col min="10" max="10" width="11.42578125" style="257" customWidth="1"/>
    <col min="11" max="11" width="15.42578125" style="303" customWidth="1"/>
    <col min="12" max="12" width="15" style="257" customWidth="1"/>
    <col min="13" max="13" width="13.28515625" style="257" customWidth="1"/>
    <col min="14" max="14" width="3" style="257" customWidth="1"/>
    <col min="15" max="15" width="12.140625" style="257" bestFit="1" customWidth="1"/>
    <col min="16" max="16" width="13" style="257" bestFit="1" customWidth="1"/>
    <col min="17" max="22" width="9.140625" style="257"/>
    <col min="23" max="23" width="12.28515625" style="257" bestFit="1" customWidth="1"/>
    <col min="24" max="24" width="9.85546875" style="257" bestFit="1" customWidth="1"/>
    <col min="25" max="25" width="11.7109375" style="257" bestFit="1" customWidth="1"/>
    <col min="26" max="26" width="11.85546875" style="257" bestFit="1" customWidth="1"/>
    <col min="27" max="16384" width="9.140625" style="257"/>
  </cols>
  <sheetData>
    <row r="1" spans="1:34" ht="13.5" thickBot="1">
      <c r="B1" s="293"/>
      <c r="C1" s="293"/>
      <c r="I1" s="293"/>
      <c r="J1" s="293"/>
      <c r="K1" s="292"/>
      <c r="L1" s="291"/>
      <c r="M1" s="291"/>
    </row>
    <row r="2" spans="1:34" ht="13.5" thickBot="1">
      <c r="F2" s="259"/>
      <c r="K2" s="290">
        <f>SUM(K4:K35)</f>
        <v>10766859.979999999</v>
      </c>
      <c r="L2" s="290">
        <f>SUM(L4:L35)</f>
        <v>13264558.913095752</v>
      </c>
      <c r="M2" s="290">
        <f>SUM(M4:M35)</f>
        <v>2497698.9330957495</v>
      </c>
      <c r="O2" s="348" t="s">
        <v>274</v>
      </c>
      <c r="P2" s="349"/>
      <c r="Q2" s="349"/>
      <c r="R2" s="349"/>
      <c r="S2" s="349"/>
      <c r="T2" s="349"/>
      <c r="U2" s="349"/>
      <c r="V2" s="349"/>
      <c r="W2" s="349"/>
      <c r="X2" s="349"/>
      <c r="Y2" s="349"/>
      <c r="Z2" s="350"/>
    </row>
    <row r="3" spans="1:34" ht="48">
      <c r="A3" s="288" t="s">
        <v>273</v>
      </c>
      <c r="B3" s="285" t="s">
        <v>272</v>
      </c>
      <c r="C3" s="289" t="s">
        <v>271</v>
      </c>
      <c r="D3" s="288" t="s">
        <v>270</v>
      </c>
      <c r="E3" s="285" t="s">
        <v>269</v>
      </c>
      <c r="F3" s="285" t="s">
        <v>268</v>
      </c>
      <c r="G3" s="285" t="s">
        <v>267</v>
      </c>
      <c r="H3" s="287" t="s">
        <v>266</v>
      </c>
      <c r="I3" s="285" t="s">
        <v>265</v>
      </c>
      <c r="J3" s="295" t="s">
        <v>264</v>
      </c>
      <c r="K3" s="286" t="s">
        <v>263</v>
      </c>
      <c r="L3" s="285" t="s">
        <v>262</v>
      </c>
      <c r="M3" s="284" t="s">
        <v>275</v>
      </c>
      <c r="O3" s="283">
        <v>43131</v>
      </c>
      <c r="P3" s="283">
        <v>43159</v>
      </c>
      <c r="Q3" s="283">
        <v>43190</v>
      </c>
      <c r="R3" s="283">
        <v>43220</v>
      </c>
      <c r="S3" s="283">
        <v>43251</v>
      </c>
      <c r="T3" s="283">
        <v>43281</v>
      </c>
      <c r="U3" s="283">
        <v>43312</v>
      </c>
      <c r="V3" s="283">
        <v>43343</v>
      </c>
      <c r="W3" s="283">
        <v>43373</v>
      </c>
      <c r="X3" s="283">
        <v>43404</v>
      </c>
      <c r="Y3" s="283">
        <v>43434</v>
      </c>
      <c r="Z3" s="283">
        <v>43465</v>
      </c>
    </row>
    <row r="4" spans="1:34" s="275" customFormat="1">
      <c r="A4" s="274" t="s">
        <v>259</v>
      </c>
      <c r="B4" s="278" t="str">
        <f>IFERROR(INDEX(#REF!,MATCH(#REF!,#REF!,0)),"")</f>
        <v/>
      </c>
      <c r="C4" s="272"/>
      <c r="D4" s="271" t="s">
        <v>258</v>
      </c>
      <c r="E4" s="270">
        <v>42185</v>
      </c>
      <c r="F4" s="270">
        <v>42186</v>
      </c>
      <c r="G4" s="269">
        <v>36</v>
      </c>
      <c r="H4" s="268">
        <v>43281</v>
      </c>
      <c r="I4" s="296">
        <f>174141-I2</f>
        <v>174141</v>
      </c>
      <c r="J4" s="297">
        <v>142344.35</v>
      </c>
      <c r="K4" s="298"/>
      <c r="L4" s="267">
        <f t="shared" ref="L4:L35" si="0">SUM(O4:Z4)</f>
        <v>854066.1</v>
      </c>
      <c r="M4" s="266">
        <f t="shared" ref="M4:M35" si="1">L4-K4</f>
        <v>854066.1</v>
      </c>
      <c r="N4" s="265">
        <v>1</v>
      </c>
      <c r="O4" s="264">
        <f t="shared" ref="O4:Z13" si="2">IF(AND(O$3&gt;=$F4,O$3&lt;=$H4),$J4,0)</f>
        <v>142344.35</v>
      </c>
      <c r="P4" s="264">
        <f t="shared" si="2"/>
        <v>142344.35</v>
      </c>
      <c r="Q4" s="264">
        <f t="shared" si="2"/>
        <v>142344.35</v>
      </c>
      <c r="R4" s="264">
        <f t="shared" si="2"/>
        <v>142344.35</v>
      </c>
      <c r="S4" s="264">
        <f t="shared" si="2"/>
        <v>142344.35</v>
      </c>
      <c r="T4" s="264">
        <f t="shared" si="2"/>
        <v>142344.35</v>
      </c>
      <c r="U4" s="264">
        <f t="shared" si="2"/>
        <v>0</v>
      </c>
      <c r="V4" s="264">
        <f t="shared" si="2"/>
        <v>0</v>
      </c>
      <c r="W4" s="264">
        <f t="shared" si="2"/>
        <v>0</v>
      </c>
      <c r="X4" s="264">
        <f t="shared" si="2"/>
        <v>0</v>
      </c>
      <c r="Y4" s="264">
        <f t="shared" si="2"/>
        <v>0</v>
      </c>
      <c r="Z4" s="264">
        <f t="shared" si="2"/>
        <v>0</v>
      </c>
      <c r="AA4" s="257"/>
      <c r="AB4" s="257"/>
      <c r="AC4" s="257"/>
      <c r="AD4" s="257"/>
      <c r="AE4" s="257"/>
      <c r="AF4" s="257"/>
      <c r="AG4" s="257"/>
      <c r="AH4" s="257"/>
    </row>
    <row r="5" spans="1:34" s="275" customFormat="1">
      <c r="A5" s="274" t="s">
        <v>259</v>
      </c>
      <c r="B5" s="278" t="str">
        <f>IFERROR(INDEX(#REF!,MATCH(#REF!,#REF!,0)),"")</f>
        <v/>
      </c>
      <c r="C5" s="282"/>
      <c r="D5" s="271" t="s">
        <v>261</v>
      </c>
      <c r="E5" s="270">
        <v>42496</v>
      </c>
      <c r="F5" s="270">
        <v>42522</v>
      </c>
      <c r="G5" s="269">
        <v>36</v>
      </c>
      <c r="H5" s="268">
        <v>43616</v>
      </c>
      <c r="I5" s="299">
        <v>30953</v>
      </c>
      <c r="J5" s="297">
        <v>30953.15</v>
      </c>
      <c r="K5" s="281"/>
      <c r="L5" s="267">
        <f t="shared" si="0"/>
        <v>371437.80000000005</v>
      </c>
      <c r="M5" s="266">
        <f t="shared" si="1"/>
        <v>371437.80000000005</v>
      </c>
      <c r="N5" s="265">
        <v>2</v>
      </c>
      <c r="O5" s="264">
        <f t="shared" si="2"/>
        <v>30953.15</v>
      </c>
      <c r="P5" s="264">
        <f t="shared" si="2"/>
        <v>30953.15</v>
      </c>
      <c r="Q5" s="264">
        <f t="shared" si="2"/>
        <v>30953.15</v>
      </c>
      <c r="R5" s="264">
        <f t="shared" si="2"/>
        <v>30953.15</v>
      </c>
      <c r="S5" s="264">
        <f t="shared" si="2"/>
        <v>30953.15</v>
      </c>
      <c r="T5" s="264">
        <f t="shared" si="2"/>
        <v>30953.15</v>
      </c>
      <c r="U5" s="264">
        <f t="shared" si="2"/>
        <v>30953.15</v>
      </c>
      <c r="V5" s="264">
        <f t="shared" si="2"/>
        <v>30953.15</v>
      </c>
      <c r="W5" s="264">
        <f t="shared" si="2"/>
        <v>30953.15</v>
      </c>
      <c r="X5" s="264">
        <f t="shared" si="2"/>
        <v>30953.15</v>
      </c>
      <c r="Y5" s="264">
        <f t="shared" si="2"/>
        <v>30953.15</v>
      </c>
      <c r="Z5" s="264">
        <f t="shared" si="2"/>
        <v>30953.15</v>
      </c>
      <c r="AA5" s="257"/>
      <c r="AB5" s="257"/>
      <c r="AC5" s="257"/>
      <c r="AD5" s="257"/>
      <c r="AE5" s="257"/>
      <c r="AF5" s="257"/>
      <c r="AG5" s="257"/>
      <c r="AH5" s="257"/>
    </row>
    <row r="6" spans="1:34" s="275" customFormat="1">
      <c r="A6" s="274" t="s">
        <v>259</v>
      </c>
      <c r="B6" s="278" t="str">
        <f>IFERROR(INDEX(#REF!,MATCH(#REF!,#REF!,0)),"")</f>
        <v/>
      </c>
      <c r="C6" s="280"/>
      <c r="D6" s="271" t="s">
        <v>260</v>
      </c>
      <c r="E6" s="270">
        <v>42855</v>
      </c>
      <c r="F6" s="270">
        <v>42856</v>
      </c>
      <c r="G6" s="269">
        <v>60</v>
      </c>
      <c r="H6" s="268">
        <v>43951</v>
      </c>
      <c r="I6" s="300" t="s">
        <v>222</v>
      </c>
      <c r="J6" s="297">
        <v>89765</v>
      </c>
      <c r="K6" s="301"/>
      <c r="L6" s="267">
        <f t="shared" si="0"/>
        <v>1077180</v>
      </c>
      <c r="M6" s="266">
        <f t="shared" si="1"/>
        <v>1077180</v>
      </c>
      <c r="N6" s="265">
        <v>3</v>
      </c>
      <c r="O6" s="264">
        <f t="shared" si="2"/>
        <v>89765</v>
      </c>
      <c r="P6" s="264">
        <f t="shared" si="2"/>
        <v>89765</v>
      </c>
      <c r="Q6" s="264">
        <f t="shared" si="2"/>
        <v>89765</v>
      </c>
      <c r="R6" s="264">
        <f t="shared" si="2"/>
        <v>89765</v>
      </c>
      <c r="S6" s="264">
        <f t="shared" si="2"/>
        <v>89765</v>
      </c>
      <c r="T6" s="264">
        <f t="shared" si="2"/>
        <v>89765</v>
      </c>
      <c r="U6" s="264">
        <f t="shared" si="2"/>
        <v>89765</v>
      </c>
      <c r="V6" s="264">
        <f t="shared" si="2"/>
        <v>89765</v>
      </c>
      <c r="W6" s="264">
        <f t="shared" si="2"/>
        <v>89765</v>
      </c>
      <c r="X6" s="264">
        <f t="shared" si="2"/>
        <v>89765</v>
      </c>
      <c r="Y6" s="264">
        <f t="shared" si="2"/>
        <v>89765</v>
      </c>
      <c r="Z6" s="264">
        <f t="shared" si="2"/>
        <v>89765</v>
      </c>
      <c r="AA6" s="257"/>
      <c r="AB6" s="257"/>
      <c r="AC6" s="257"/>
      <c r="AD6" s="257"/>
      <c r="AE6" s="257"/>
      <c r="AF6" s="257"/>
      <c r="AG6" s="257"/>
      <c r="AH6" s="257"/>
    </row>
    <row r="7" spans="1:34" s="275" customFormat="1">
      <c r="A7" s="274" t="s">
        <v>259</v>
      </c>
      <c r="B7" s="278" t="str">
        <f>IFERROR(INDEX(#REF!,MATCH(#REF!,#REF!,0)),"")</f>
        <v/>
      </c>
      <c r="C7" s="272">
        <v>51304002</v>
      </c>
      <c r="D7" s="271" t="s">
        <v>258</v>
      </c>
      <c r="E7" s="270">
        <v>43281</v>
      </c>
      <c r="F7" s="270">
        <v>43282</v>
      </c>
      <c r="G7" s="269">
        <v>48</v>
      </c>
      <c r="H7" s="268">
        <v>44377</v>
      </c>
      <c r="I7" s="300" t="s">
        <v>222</v>
      </c>
      <c r="J7" s="297">
        <v>148788</v>
      </c>
      <c r="K7" s="298">
        <v>2834734.5899999994</v>
      </c>
      <c r="L7" s="267">
        <f t="shared" si="0"/>
        <v>892728</v>
      </c>
      <c r="M7" s="266">
        <f t="shared" si="1"/>
        <v>-1942006.5899999994</v>
      </c>
      <c r="N7" s="265">
        <v>4</v>
      </c>
      <c r="O7" s="264">
        <f t="shared" si="2"/>
        <v>0</v>
      </c>
      <c r="P7" s="264">
        <f t="shared" si="2"/>
        <v>0</v>
      </c>
      <c r="Q7" s="264">
        <f t="shared" si="2"/>
        <v>0</v>
      </c>
      <c r="R7" s="264">
        <f t="shared" si="2"/>
        <v>0</v>
      </c>
      <c r="S7" s="264">
        <f t="shared" si="2"/>
        <v>0</v>
      </c>
      <c r="T7" s="264">
        <f t="shared" si="2"/>
        <v>0</v>
      </c>
      <c r="U7" s="264">
        <f t="shared" si="2"/>
        <v>148788</v>
      </c>
      <c r="V7" s="264">
        <f t="shared" si="2"/>
        <v>148788</v>
      </c>
      <c r="W7" s="264">
        <f t="shared" si="2"/>
        <v>148788</v>
      </c>
      <c r="X7" s="264">
        <f t="shared" si="2"/>
        <v>148788</v>
      </c>
      <c r="Y7" s="264">
        <f t="shared" si="2"/>
        <v>148788</v>
      </c>
      <c r="Z7" s="264">
        <f t="shared" si="2"/>
        <v>148788</v>
      </c>
      <c r="AA7" s="257"/>
      <c r="AB7" s="257"/>
      <c r="AC7" s="257"/>
      <c r="AD7" s="257"/>
      <c r="AE7" s="257"/>
      <c r="AF7" s="257"/>
      <c r="AG7" s="257"/>
      <c r="AH7" s="257"/>
    </row>
    <row r="8" spans="1:34" s="275" customFormat="1">
      <c r="A8" s="274" t="s">
        <v>256</v>
      </c>
      <c r="B8" s="278" t="str">
        <f>IFERROR(INDEX(#REF!,MATCH(#REF!,#REF!,0)),"")</f>
        <v/>
      </c>
      <c r="C8" s="272"/>
      <c r="D8" s="271" t="s">
        <v>255</v>
      </c>
      <c r="E8" s="270">
        <v>41820</v>
      </c>
      <c r="F8" s="270">
        <v>41821</v>
      </c>
      <c r="G8" s="269">
        <v>36</v>
      </c>
      <c r="H8" s="268">
        <v>42916</v>
      </c>
      <c r="I8" s="296">
        <f>175813-I9</f>
        <v>91946</v>
      </c>
      <c r="J8" s="297">
        <v>90391.055555555562</v>
      </c>
      <c r="K8" s="298"/>
      <c r="L8" s="267">
        <f t="shared" si="0"/>
        <v>0</v>
      </c>
      <c r="M8" s="266">
        <f t="shared" si="1"/>
        <v>0</v>
      </c>
      <c r="N8" s="265">
        <v>5</v>
      </c>
      <c r="O8" s="264">
        <f t="shared" si="2"/>
        <v>0</v>
      </c>
      <c r="P8" s="264">
        <f t="shared" si="2"/>
        <v>0</v>
      </c>
      <c r="Q8" s="264">
        <f t="shared" si="2"/>
        <v>0</v>
      </c>
      <c r="R8" s="264">
        <f t="shared" si="2"/>
        <v>0</v>
      </c>
      <c r="S8" s="264">
        <f t="shared" si="2"/>
        <v>0</v>
      </c>
      <c r="T8" s="264">
        <f t="shared" si="2"/>
        <v>0</v>
      </c>
      <c r="U8" s="264">
        <f t="shared" si="2"/>
        <v>0</v>
      </c>
      <c r="V8" s="264">
        <f t="shared" si="2"/>
        <v>0</v>
      </c>
      <c r="W8" s="264">
        <f t="shared" si="2"/>
        <v>0</v>
      </c>
      <c r="X8" s="264">
        <f t="shared" si="2"/>
        <v>0</v>
      </c>
      <c r="Y8" s="264">
        <f t="shared" si="2"/>
        <v>0</v>
      </c>
      <c r="Z8" s="264">
        <f t="shared" si="2"/>
        <v>0</v>
      </c>
      <c r="AA8" s="257"/>
      <c r="AB8" s="257"/>
      <c r="AC8" s="257"/>
      <c r="AD8" s="257"/>
      <c r="AE8" s="257"/>
      <c r="AF8" s="257"/>
      <c r="AG8" s="257"/>
      <c r="AH8" s="257"/>
    </row>
    <row r="9" spans="1:34" s="275" customFormat="1">
      <c r="A9" s="274" t="s">
        <v>256</v>
      </c>
      <c r="B9" s="278" t="str">
        <f>IFERROR(INDEX(#REF!,MATCH(#REF!,#REF!,0)),"")</f>
        <v/>
      </c>
      <c r="C9" s="272"/>
      <c r="D9" s="271" t="s">
        <v>257</v>
      </c>
      <c r="E9" s="270">
        <v>42551</v>
      </c>
      <c r="F9" s="270">
        <v>42552</v>
      </c>
      <c r="G9" s="269">
        <v>36</v>
      </c>
      <c r="H9" s="268">
        <v>43646</v>
      </c>
      <c r="I9" s="299">
        <v>83867</v>
      </c>
      <c r="J9" s="297">
        <v>83866.740000000005</v>
      </c>
      <c r="K9" s="298"/>
      <c r="L9" s="267">
        <f t="shared" si="0"/>
        <v>1006400.88</v>
      </c>
      <c r="M9" s="266">
        <f t="shared" si="1"/>
        <v>1006400.88</v>
      </c>
      <c r="N9" s="265">
        <v>6</v>
      </c>
      <c r="O9" s="264">
        <f t="shared" si="2"/>
        <v>83866.740000000005</v>
      </c>
      <c r="P9" s="264">
        <f t="shared" si="2"/>
        <v>83866.740000000005</v>
      </c>
      <c r="Q9" s="264">
        <f t="shared" si="2"/>
        <v>83866.740000000005</v>
      </c>
      <c r="R9" s="264">
        <f t="shared" si="2"/>
        <v>83866.740000000005</v>
      </c>
      <c r="S9" s="264">
        <f t="shared" si="2"/>
        <v>83866.740000000005</v>
      </c>
      <c r="T9" s="264">
        <f t="shared" si="2"/>
        <v>83866.740000000005</v>
      </c>
      <c r="U9" s="264">
        <f t="shared" si="2"/>
        <v>83866.740000000005</v>
      </c>
      <c r="V9" s="264">
        <f t="shared" si="2"/>
        <v>83866.740000000005</v>
      </c>
      <c r="W9" s="264">
        <f t="shared" si="2"/>
        <v>83866.740000000005</v>
      </c>
      <c r="X9" s="264">
        <f t="shared" si="2"/>
        <v>83866.740000000005</v>
      </c>
      <c r="Y9" s="264">
        <f t="shared" si="2"/>
        <v>83866.740000000005</v>
      </c>
      <c r="Z9" s="264">
        <f t="shared" si="2"/>
        <v>83866.740000000005</v>
      </c>
      <c r="AA9" s="257"/>
      <c r="AB9" s="257"/>
      <c r="AC9" s="257"/>
      <c r="AD9" s="257"/>
      <c r="AE9" s="257"/>
      <c r="AF9" s="257"/>
      <c r="AG9" s="257"/>
      <c r="AH9" s="257"/>
    </row>
    <row r="10" spans="1:34" s="275" customFormat="1">
      <c r="A10" s="274" t="s">
        <v>256</v>
      </c>
      <c r="B10" s="278" t="str">
        <f>IFERROR(INDEX(#REF!,MATCH(#REF!,#REF!,0)),"")</f>
        <v/>
      </c>
      <c r="C10" s="272">
        <v>51305002</v>
      </c>
      <c r="D10" s="271" t="s">
        <v>255</v>
      </c>
      <c r="E10" s="270">
        <v>42916</v>
      </c>
      <c r="F10" s="270">
        <v>42917</v>
      </c>
      <c r="G10" s="269">
        <v>36</v>
      </c>
      <c r="H10" s="268">
        <v>44012</v>
      </c>
      <c r="I10" s="300" t="s">
        <v>222</v>
      </c>
      <c r="J10" s="297">
        <v>90391.055555555562</v>
      </c>
      <c r="K10" s="298">
        <v>2107861.7599999993</v>
      </c>
      <c r="L10" s="267">
        <f t="shared" si="0"/>
        <v>1084692.6666666665</v>
      </c>
      <c r="M10" s="266">
        <f t="shared" si="1"/>
        <v>-1023169.0933333328</v>
      </c>
      <c r="N10" s="265">
        <v>7</v>
      </c>
      <c r="O10" s="264">
        <f t="shared" si="2"/>
        <v>90391.055555555562</v>
      </c>
      <c r="P10" s="264">
        <f t="shared" si="2"/>
        <v>90391.055555555562</v>
      </c>
      <c r="Q10" s="264">
        <f t="shared" si="2"/>
        <v>90391.055555555562</v>
      </c>
      <c r="R10" s="264">
        <f t="shared" si="2"/>
        <v>90391.055555555562</v>
      </c>
      <c r="S10" s="264">
        <f t="shared" si="2"/>
        <v>90391.055555555562</v>
      </c>
      <c r="T10" s="264">
        <f t="shared" si="2"/>
        <v>90391.055555555562</v>
      </c>
      <c r="U10" s="264">
        <f t="shared" si="2"/>
        <v>90391.055555555562</v>
      </c>
      <c r="V10" s="264">
        <f t="shared" si="2"/>
        <v>90391.055555555562</v>
      </c>
      <c r="W10" s="264">
        <f t="shared" si="2"/>
        <v>90391.055555555562</v>
      </c>
      <c r="X10" s="264">
        <f t="shared" si="2"/>
        <v>90391.055555555562</v>
      </c>
      <c r="Y10" s="264">
        <f t="shared" si="2"/>
        <v>90391.055555555562</v>
      </c>
      <c r="Z10" s="264">
        <f t="shared" si="2"/>
        <v>90391.055555555562</v>
      </c>
      <c r="AA10" s="257"/>
      <c r="AB10" s="257"/>
      <c r="AC10" s="257"/>
      <c r="AD10" s="257"/>
      <c r="AE10" s="257"/>
      <c r="AF10" s="257"/>
      <c r="AG10" s="257"/>
      <c r="AH10" s="257"/>
    </row>
    <row r="11" spans="1:34" s="275" customFormat="1">
      <c r="A11" s="274" t="s">
        <v>251</v>
      </c>
      <c r="B11" s="278" t="str">
        <f>IFERROR(INDEX(#REF!,MATCH(#REF!,#REF!,0)),"")</f>
        <v/>
      </c>
      <c r="C11" s="272">
        <v>553037161</v>
      </c>
      <c r="D11" s="279" t="s">
        <v>254</v>
      </c>
      <c r="E11" s="270">
        <v>42170</v>
      </c>
      <c r="F11" s="270">
        <v>42186</v>
      </c>
      <c r="G11" s="269">
        <v>72</v>
      </c>
      <c r="H11" s="268">
        <v>44408</v>
      </c>
      <c r="I11" s="299">
        <v>28364</v>
      </c>
      <c r="J11" s="297">
        <v>28364</v>
      </c>
      <c r="K11" s="298">
        <v>340368</v>
      </c>
      <c r="L11" s="267">
        <f t="shared" si="0"/>
        <v>340368</v>
      </c>
      <c r="M11" s="266">
        <f t="shared" si="1"/>
        <v>0</v>
      </c>
      <c r="N11" s="265">
        <v>8</v>
      </c>
      <c r="O11" s="264">
        <f t="shared" si="2"/>
        <v>28364</v>
      </c>
      <c r="P11" s="264">
        <f t="shared" si="2"/>
        <v>28364</v>
      </c>
      <c r="Q11" s="264">
        <f t="shared" si="2"/>
        <v>28364</v>
      </c>
      <c r="R11" s="264">
        <f t="shared" si="2"/>
        <v>28364</v>
      </c>
      <c r="S11" s="264">
        <f t="shared" si="2"/>
        <v>28364</v>
      </c>
      <c r="T11" s="264">
        <f t="shared" si="2"/>
        <v>28364</v>
      </c>
      <c r="U11" s="264">
        <f t="shared" si="2"/>
        <v>28364</v>
      </c>
      <c r="V11" s="264">
        <f t="shared" si="2"/>
        <v>28364</v>
      </c>
      <c r="W11" s="264">
        <f t="shared" si="2"/>
        <v>28364</v>
      </c>
      <c r="X11" s="264">
        <f t="shared" si="2"/>
        <v>28364</v>
      </c>
      <c r="Y11" s="264">
        <f t="shared" si="2"/>
        <v>28364</v>
      </c>
      <c r="Z11" s="264">
        <f t="shared" si="2"/>
        <v>28364</v>
      </c>
      <c r="AA11" s="257"/>
      <c r="AB11" s="257"/>
      <c r="AC11" s="257"/>
      <c r="AD11" s="257"/>
      <c r="AE11" s="257"/>
      <c r="AF11" s="257"/>
      <c r="AG11" s="257"/>
      <c r="AH11" s="257"/>
    </row>
    <row r="12" spans="1:34" s="275" customFormat="1">
      <c r="A12" s="274" t="s">
        <v>251</v>
      </c>
      <c r="B12" s="278" t="str">
        <f>IFERROR(INDEX(#REF!,MATCH(#REF!,#REF!,0)),"")</f>
        <v/>
      </c>
      <c r="C12" s="272">
        <v>553037162</v>
      </c>
      <c r="D12" s="271" t="s">
        <v>253</v>
      </c>
      <c r="E12" s="270">
        <v>42689</v>
      </c>
      <c r="F12" s="270">
        <v>42705</v>
      </c>
      <c r="G12" s="269">
        <v>60</v>
      </c>
      <c r="H12" s="268">
        <v>44561</v>
      </c>
      <c r="I12" s="299"/>
      <c r="J12" s="297">
        <v>62869.85</v>
      </c>
      <c r="K12" s="298">
        <v>715678.04</v>
      </c>
      <c r="L12" s="267">
        <f t="shared" si="0"/>
        <v>754438.19999999984</v>
      </c>
      <c r="M12" s="266">
        <f t="shared" si="1"/>
        <v>38760.1599999998</v>
      </c>
      <c r="N12" s="265">
        <v>9</v>
      </c>
      <c r="O12" s="264">
        <f t="shared" si="2"/>
        <v>62869.85</v>
      </c>
      <c r="P12" s="264">
        <f t="shared" si="2"/>
        <v>62869.85</v>
      </c>
      <c r="Q12" s="264">
        <f t="shared" si="2"/>
        <v>62869.85</v>
      </c>
      <c r="R12" s="264">
        <f t="shared" si="2"/>
        <v>62869.85</v>
      </c>
      <c r="S12" s="264">
        <f t="shared" si="2"/>
        <v>62869.85</v>
      </c>
      <c r="T12" s="264">
        <f t="shared" si="2"/>
        <v>62869.85</v>
      </c>
      <c r="U12" s="264">
        <f t="shared" si="2"/>
        <v>62869.85</v>
      </c>
      <c r="V12" s="264">
        <f t="shared" si="2"/>
        <v>62869.85</v>
      </c>
      <c r="W12" s="264">
        <f t="shared" si="2"/>
        <v>62869.85</v>
      </c>
      <c r="X12" s="264">
        <f t="shared" si="2"/>
        <v>62869.85</v>
      </c>
      <c r="Y12" s="264">
        <f t="shared" si="2"/>
        <v>62869.85</v>
      </c>
      <c r="Z12" s="264">
        <f t="shared" si="2"/>
        <v>62869.85</v>
      </c>
      <c r="AA12" s="257"/>
      <c r="AB12" s="257"/>
      <c r="AC12" s="257"/>
      <c r="AD12" s="257"/>
      <c r="AE12" s="257"/>
      <c r="AF12" s="257"/>
      <c r="AG12" s="257"/>
      <c r="AH12" s="257"/>
    </row>
    <row r="13" spans="1:34" s="275" customFormat="1">
      <c r="A13" s="274" t="s">
        <v>251</v>
      </c>
      <c r="B13" s="278" t="str">
        <f>IFERROR(INDEX(#REF!,MATCH(#REF!,#REF!,0)),"")</f>
        <v/>
      </c>
      <c r="C13" s="272">
        <v>553037163</v>
      </c>
      <c r="D13" s="271" t="s">
        <v>252</v>
      </c>
      <c r="E13" s="270">
        <v>42886</v>
      </c>
      <c r="F13" s="270">
        <v>42887</v>
      </c>
      <c r="G13" s="269">
        <v>72</v>
      </c>
      <c r="H13" s="268">
        <v>45107</v>
      </c>
      <c r="I13" s="300" t="s">
        <v>222</v>
      </c>
      <c r="J13" s="297">
        <v>43056.875</v>
      </c>
      <c r="K13" s="298">
        <v>194602.23999999999</v>
      </c>
      <c r="L13" s="267">
        <f t="shared" si="0"/>
        <v>516682.5</v>
      </c>
      <c r="M13" s="266">
        <f t="shared" si="1"/>
        <v>322080.26</v>
      </c>
      <c r="N13" s="265">
        <v>10</v>
      </c>
      <c r="O13" s="264">
        <f t="shared" si="2"/>
        <v>43056.875</v>
      </c>
      <c r="P13" s="264">
        <f t="shared" si="2"/>
        <v>43056.875</v>
      </c>
      <c r="Q13" s="264">
        <f t="shared" si="2"/>
        <v>43056.875</v>
      </c>
      <c r="R13" s="264">
        <f t="shared" si="2"/>
        <v>43056.875</v>
      </c>
      <c r="S13" s="264">
        <f t="shared" si="2"/>
        <v>43056.875</v>
      </c>
      <c r="T13" s="264">
        <f t="shared" si="2"/>
        <v>43056.875</v>
      </c>
      <c r="U13" s="264">
        <f t="shared" si="2"/>
        <v>43056.875</v>
      </c>
      <c r="V13" s="264">
        <f t="shared" si="2"/>
        <v>43056.875</v>
      </c>
      <c r="W13" s="264">
        <f t="shared" si="2"/>
        <v>43056.875</v>
      </c>
      <c r="X13" s="264">
        <f t="shared" si="2"/>
        <v>43056.875</v>
      </c>
      <c r="Y13" s="264">
        <f t="shared" si="2"/>
        <v>43056.875</v>
      </c>
      <c r="Z13" s="264">
        <f t="shared" si="2"/>
        <v>43056.875</v>
      </c>
      <c r="AA13" s="257"/>
      <c r="AB13" s="257"/>
      <c r="AC13" s="257"/>
      <c r="AD13" s="257"/>
      <c r="AE13" s="257"/>
      <c r="AF13" s="257"/>
      <c r="AG13" s="257"/>
      <c r="AH13" s="257"/>
    </row>
    <row r="14" spans="1:34" s="275" customFormat="1">
      <c r="A14" s="274" t="s">
        <v>251</v>
      </c>
      <c r="B14" s="278" t="str">
        <f>IFERROR(INDEX(#REF!,MATCH(#REF!,#REF!,0)),"")</f>
        <v/>
      </c>
      <c r="C14" s="272">
        <v>553037164</v>
      </c>
      <c r="D14" s="271" t="s">
        <v>250</v>
      </c>
      <c r="E14" s="270">
        <v>42886</v>
      </c>
      <c r="F14" s="270">
        <v>42887</v>
      </c>
      <c r="G14" s="269">
        <v>60</v>
      </c>
      <c r="H14" s="268">
        <v>44742</v>
      </c>
      <c r="I14" s="300" t="s">
        <v>222</v>
      </c>
      <c r="J14" s="297">
        <v>33333.333333333336</v>
      </c>
      <c r="K14" s="298">
        <v>89555.6</v>
      </c>
      <c r="L14" s="267">
        <f t="shared" si="0"/>
        <v>399999.99999999994</v>
      </c>
      <c r="M14" s="266">
        <f t="shared" si="1"/>
        <v>310444.39999999991</v>
      </c>
      <c r="N14" s="265">
        <v>11</v>
      </c>
      <c r="O14" s="264">
        <f t="shared" ref="O14:Z23" si="3">IF(AND(O$3&gt;=$F14,O$3&lt;=$H14),$J14,0)</f>
        <v>33333.333333333336</v>
      </c>
      <c r="P14" s="264">
        <f t="shared" si="3"/>
        <v>33333.333333333336</v>
      </c>
      <c r="Q14" s="264">
        <f t="shared" si="3"/>
        <v>33333.333333333336</v>
      </c>
      <c r="R14" s="264">
        <f t="shared" si="3"/>
        <v>33333.333333333336</v>
      </c>
      <c r="S14" s="264">
        <f t="shared" si="3"/>
        <v>33333.333333333336</v>
      </c>
      <c r="T14" s="264">
        <f t="shared" si="3"/>
        <v>33333.333333333336</v>
      </c>
      <c r="U14" s="264">
        <f t="shared" si="3"/>
        <v>33333.333333333336</v>
      </c>
      <c r="V14" s="264">
        <f t="shared" si="3"/>
        <v>33333.333333333336</v>
      </c>
      <c r="W14" s="264">
        <f t="shared" si="3"/>
        <v>33333.333333333336</v>
      </c>
      <c r="X14" s="264">
        <f t="shared" si="3"/>
        <v>33333.333333333336</v>
      </c>
      <c r="Y14" s="264">
        <f t="shared" si="3"/>
        <v>33333.333333333336</v>
      </c>
      <c r="Z14" s="264">
        <f t="shared" si="3"/>
        <v>33333.333333333336</v>
      </c>
      <c r="AA14" s="257"/>
      <c r="AB14" s="257"/>
      <c r="AC14" s="257"/>
      <c r="AD14" s="257"/>
      <c r="AE14" s="257"/>
      <c r="AF14" s="257"/>
      <c r="AG14" s="257"/>
      <c r="AH14" s="257"/>
    </row>
    <row r="15" spans="1:34" s="275" customFormat="1">
      <c r="A15" s="274" t="s">
        <v>248</v>
      </c>
      <c r="B15" s="278" t="str">
        <f>IFERROR(INDEX(#REF!,MATCH(#REF!,#REF!,0)),"")</f>
        <v/>
      </c>
      <c r="C15" s="272">
        <v>55306016</v>
      </c>
      <c r="D15" s="271" t="s">
        <v>249</v>
      </c>
      <c r="E15" s="270">
        <v>42886</v>
      </c>
      <c r="F15" s="270">
        <v>42887</v>
      </c>
      <c r="G15" s="269">
        <v>48</v>
      </c>
      <c r="H15" s="268">
        <v>44347</v>
      </c>
      <c r="I15" s="300" t="s">
        <v>222</v>
      </c>
      <c r="J15" s="297">
        <v>25923.416666666668</v>
      </c>
      <c r="K15" s="298">
        <v>240494.28</v>
      </c>
      <c r="L15" s="267">
        <f t="shared" si="0"/>
        <v>311081</v>
      </c>
      <c r="M15" s="266">
        <f t="shared" si="1"/>
        <v>70586.720000000001</v>
      </c>
      <c r="N15" s="265">
        <v>12</v>
      </c>
      <c r="O15" s="264">
        <f t="shared" si="3"/>
        <v>25923.416666666668</v>
      </c>
      <c r="P15" s="264">
        <f t="shared" si="3"/>
        <v>25923.416666666668</v>
      </c>
      <c r="Q15" s="264">
        <f t="shared" si="3"/>
        <v>25923.416666666668</v>
      </c>
      <c r="R15" s="264">
        <f t="shared" si="3"/>
        <v>25923.416666666668</v>
      </c>
      <c r="S15" s="264">
        <f t="shared" si="3"/>
        <v>25923.416666666668</v>
      </c>
      <c r="T15" s="264">
        <f t="shared" si="3"/>
        <v>25923.416666666668</v>
      </c>
      <c r="U15" s="264">
        <f t="shared" si="3"/>
        <v>25923.416666666668</v>
      </c>
      <c r="V15" s="264">
        <f t="shared" si="3"/>
        <v>25923.416666666668</v>
      </c>
      <c r="W15" s="264">
        <f t="shared" si="3"/>
        <v>25923.416666666668</v>
      </c>
      <c r="X15" s="264">
        <f t="shared" si="3"/>
        <v>25923.416666666668</v>
      </c>
      <c r="Y15" s="264">
        <f t="shared" si="3"/>
        <v>25923.416666666668</v>
      </c>
      <c r="Z15" s="264">
        <f t="shared" si="3"/>
        <v>25923.416666666668</v>
      </c>
      <c r="AA15" s="257"/>
      <c r="AB15" s="257"/>
      <c r="AC15" s="257"/>
      <c r="AD15" s="257"/>
      <c r="AE15" s="257"/>
      <c r="AF15" s="257"/>
      <c r="AG15" s="257"/>
      <c r="AH15" s="257"/>
    </row>
    <row r="16" spans="1:34" s="275" customFormat="1">
      <c r="A16" s="274" t="s">
        <v>248</v>
      </c>
      <c r="B16" s="278">
        <v>55306016</v>
      </c>
      <c r="C16" s="272"/>
      <c r="D16" s="271" t="s">
        <v>247</v>
      </c>
      <c r="E16" s="270">
        <v>42170</v>
      </c>
      <c r="F16" s="270">
        <v>42186</v>
      </c>
      <c r="G16" s="269">
        <v>144</v>
      </c>
      <c r="H16" s="268">
        <v>46599</v>
      </c>
      <c r="I16" s="302">
        <v>20041</v>
      </c>
      <c r="J16" s="297">
        <v>20037.490000000002</v>
      </c>
      <c r="K16" s="298">
        <v>0</v>
      </c>
      <c r="L16" s="267">
        <f t="shared" si="0"/>
        <v>240449.87999999998</v>
      </c>
      <c r="M16" s="266">
        <f t="shared" si="1"/>
        <v>240449.87999999998</v>
      </c>
      <c r="N16" s="265">
        <v>13</v>
      </c>
      <c r="O16" s="264">
        <f t="shared" si="3"/>
        <v>20037.490000000002</v>
      </c>
      <c r="P16" s="264">
        <f t="shared" si="3"/>
        <v>20037.490000000002</v>
      </c>
      <c r="Q16" s="264">
        <f t="shared" si="3"/>
        <v>20037.490000000002</v>
      </c>
      <c r="R16" s="264">
        <f t="shared" si="3"/>
        <v>20037.490000000002</v>
      </c>
      <c r="S16" s="264">
        <f t="shared" si="3"/>
        <v>20037.490000000002</v>
      </c>
      <c r="T16" s="264">
        <f t="shared" si="3"/>
        <v>20037.490000000002</v>
      </c>
      <c r="U16" s="264">
        <f t="shared" si="3"/>
        <v>20037.490000000002</v>
      </c>
      <c r="V16" s="264">
        <f t="shared" si="3"/>
        <v>20037.490000000002</v>
      </c>
      <c r="W16" s="264">
        <f t="shared" si="3"/>
        <v>20037.490000000002</v>
      </c>
      <c r="X16" s="264">
        <f t="shared" si="3"/>
        <v>20037.490000000002</v>
      </c>
      <c r="Y16" s="264">
        <f t="shared" si="3"/>
        <v>20037.490000000002</v>
      </c>
      <c r="Z16" s="264">
        <f t="shared" si="3"/>
        <v>20037.490000000002</v>
      </c>
      <c r="AA16" s="257"/>
      <c r="AB16" s="257"/>
      <c r="AC16" s="257"/>
      <c r="AD16" s="257"/>
      <c r="AE16" s="257"/>
      <c r="AF16" s="257"/>
      <c r="AG16" s="257"/>
      <c r="AH16" s="257"/>
    </row>
    <row r="17" spans="1:34" s="275" customFormat="1">
      <c r="A17" s="274" t="s">
        <v>245</v>
      </c>
      <c r="B17" s="278" t="str">
        <f>IFERROR(INDEX(#REF!,MATCH(#REF!,#REF!,0)),"")</f>
        <v/>
      </c>
      <c r="C17" s="272">
        <v>55300001</v>
      </c>
      <c r="D17" s="271" t="s">
        <v>246</v>
      </c>
      <c r="E17" s="270">
        <v>42886</v>
      </c>
      <c r="F17" s="270">
        <v>42887</v>
      </c>
      <c r="G17" s="269">
        <v>72</v>
      </c>
      <c r="H17" s="268">
        <v>45107</v>
      </c>
      <c r="I17" s="300" t="s">
        <v>222</v>
      </c>
      <c r="J17" s="297">
        <v>35016.097222222219</v>
      </c>
      <c r="K17" s="298">
        <v>279695.59999999998</v>
      </c>
      <c r="L17" s="267">
        <f t="shared" si="0"/>
        <v>420193.16666666674</v>
      </c>
      <c r="M17" s="266">
        <f t="shared" si="1"/>
        <v>140497.56666666677</v>
      </c>
      <c r="N17" s="265">
        <v>14</v>
      </c>
      <c r="O17" s="264">
        <f t="shared" si="3"/>
        <v>35016.097222222219</v>
      </c>
      <c r="P17" s="264">
        <f t="shared" si="3"/>
        <v>35016.097222222219</v>
      </c>
      <c r="Q17" s="264">
        <f t="shared" si="3"/>
        <v>35016.097222222219</v>
      </c>
      <c r="R17" s="264">
        <f t="shared" si="3"/>
        <v>35016.097222222219</v>
      </c>
      <c r="S17" s="264">
        <f t="shared" si="3"/>
        <v>35016.097222222219</v>
      </c>
      <c r="T17" s="264">
        <f t="shared" si="3"/>
        <v>35016.097222222219</v>
      </c>
      <c r="U17" s="264">
        <f t="shared" si="3"/>
        <v>35016.097222222219</v>
      </c>
      <c r="V17" s="264">
        <f t="shared" si="3"/>
        <v>35016.097222222219</v>
      </c>
      <c r="W17" s="264">
        <f t="shared" si="3"/>
        <v>35016.097222222219</v>
      </c>
      <c r="X17" s="264">
        <f t="shared" si="3"/>
        <v>35016.097222222219</v>
      </c>
      <c r="Y17" s="264">
        <f t="shared" si="3"/>
        <v>35016.097222222219</v>
      </c>
      <c r="Z17" s="264">
        <f t="shared" si="3"/>
        <v>35016.097222222219</v>
      </c>
      <c r="AA17" s="257"/>
      <c r="AB17" s="257"/>
      <c r="AC17" s="257"/>
      <c r="AD17" s="257"/>
      <c r="AE17" s="257"/>
      <c r="AF17" s="257"/>
      <c r="AG17" s="257"/>
      <c r="AH17" s="257"/>
    </row>
    <row r="18" spans="1:34" s="275" customFormat="1">
      <c r="A18" s="274" t="s">
        <v>245</v>
      </c>
      <c r="B18" s="278" t="str">
        <f>IFERROR(INDEX(#REF!,MATCH(#REF!,#REF!,0)),"")</f>
        <v/>
      </c>
      <c r="C18" s="272">
        <v>51300001</v>
      </c>
      <c r="D18" s="271" t="s">
        <v>244</v>
      </c>
      <c r="E18" s="270">
        <v>42886</v>
      </c>
      <c r="F18" s="270">
        <v>42887</v>
      </c>
      <c r="G18" s="269">
        <v>72</v>
      </c>
      <c r="H18" s="268">
        <v>45107</v>
      </c>
      <c r="I18" s="300" t="s">
        <v>222</v>
      </c>
      <c r="J18" s="297">
        <v>35016.097222222219</v>
      </c>
      <c r="K18" s="298">
        <v>279695.59999999998</v>
      </c>
      <c r="L18" s="267">
        <f t="shared" si="0"/>
        <v>420193.16666666674</v>
      </c>
      <c r="M18" s="266">
        <f t="shared" si="1"/>
        <v>140497.56666666677</v>
      </c>
      <c r="N18" s="265">
        <v>15</v>
      </c>
      <c r="O18" s="264">
        <f t="shared" si="3"/>
        <v>35016.097222222219</v>
      </c>
      <c r="P18" s="264">
        <f t="shared" si="3"/>
        <v>35016.097222222219</v>
      </c>
      <c r="Q18" s="264">
        <f t="shared" si="3"/>
        <v>35016.097222222219</v>
      </c>
      <c r="R18" s="264">
        <f t="shared" si="3"/>
        <v>35016.097222222219</v>
      </c>
      <c r="S18" s="264">
        <f t="shared" si="3"/>
        <v>35016.097222222219</v>
      </c>
      <c r="T18" s="264">
        <f t="shared" si="3"/>
        <v>35016.097222222219</v>
      </c>
      <c r="U18" s="264">
        <f t="shared" si="3"/>
        <v>35016.097222222219</v>
      </c>
      <c r="V18" s="264">
        <f t="shared" si="3"/>
        <v>35016.097222222219</v>
      </c>
      <c r="W18" s="264">
        <f t="shared" si="3"/>
        <v>35016.097222222219</v>
      </c>
      <c r="X18" s="264">
        <f t="shared" si="3"/>
        <v>35016.097222222219</v>
      </c>
      <c r="Y18" s="264">
        <f t="shared" si="3"/>
        <v>35016.097222222219</v>
      </c>
      <c r="Z18" s="264">
        <f t="shared" si="3"/>
        <v>35016.097222222219</v>
      </c>
      <c r="AA18" s="257"/>
      <c r="AB18" s="257"/>
      <c r="AC18" s="257"/>
      <c r="AD18" s="257"/>
      <c r="AE18" s="257"/>
      <c r="AF18" s="257"/>
      <c r="AG18" s="257"/>
      <c r="AH18" s="257"/>
    </row>
    <row r="19" spans="1:34" s="275" customFormat="1">
      <c r="A19" s="274" t="s">
        <v>242</v>
      </c>
      <c r="B19" s="278">
        <v>553023320</v>
      </c>
      <c r="C19" s="272">
        <v>553037252</v>
      </c>
      <c r="D19" s="271" t="s">
        <v>243</v>
      </c>
      <c r="E19" s="270">
        <v>41790</v>
      </c>
      <c r="F19" s="270">
        <v>41852</v>
      </c>
      <c r="G19" s="269">
        <v>60</v>
      </c>
      <c r="H19" s="268">
        <v>43708</v>
      </c>
      <c r="I19" s="299">
        <v>20318</v>
      </c>
      <c r="J19" s="297">
        <v>20318</v>
      </c>
      <c r="K19" s="298">
        <v>243819.72000000003</v>
      </c>
      <c r="L19" s="267">
        <f t="shared" si="0"/>
        <v>243816</v>
      </c>
      <c r="M19" s="266">
        <f t="shared" si="1"/>
        <v>-3.720000000030268</v>
      </c>
      <c r="N19" s="265">
        <v>16</v>
      </c>
      <c r="O19" s="264">
        <f t="shared" si="3"/>
        <v>20318</v>
      </c>
      <c r="P19" s="264">
        <f t="shared" si="3"/>
        <v>20318</v>
      </c>
      <c r="Q19" s="264">
        <f t="shared" si="3"/>
        <v>20318</v>
      </c>
      <c r="R19" s="264">
        <f t="shared" si="3"/>
        <v>20318</v>
      </c>
      <c r="S19" s="264">
        <f t="shared" si="3"/>
        <v>20318</v>
      </c>
      <c r="T19" s="264">
        <f t="shared" si="3"/>
        <v>20318</v>
      </c>
      <c r="U19" s="264">
        <f t="shared" si="3"/>
        <v>20318</v>
      </c>
      <c r="V19" s="264">
        <f t="shared" si="3"/>
        <v>20318</v>
      </c>
      <c r="W19" s="264">
        <f t="shared" si="3"/>
        <v>20318</v>
      </c>
      <c r="X19" s="264">
        <f t="shared" si="3"/>
        <v>20318</v>
      </c>
      <c r="Y19" s="264">
        <f t="shared" si="3"/>
        <v>20318</v>
      </c>
      <c r="Z19" s="264">
        <f t="shared" si="3"/>
        <v>20318</v>
      </c>
      <c r="AA19" s="257"/>
      <c r="AB19" s="257"/>
      <c r="AC19" s="257"/>
      <c r="AD19" s="257"/>
      <c r="AE19" s="257"/>
      <c r="AF19" s="257"/>
      <c r="AG19" s="257"/>
      <c r="AH19" s="257"/>
    </row>
    <row r="20" spans="1:34">
      <c r="A20" s="274" t="s">
        <v>242</v>
      </c>
      <c r="B20" s="278" t="str">
        <f>IFERROR(INDEX(#REF!,MATCH(#REF!,#REF!,0)),"")</f>
        <v/>
      </c>
      <c r="C20" s="272">
        <v>55300003</v>
      </c>
      <c r="D20" s="271" t="s">
        <v>241</v>
      </c>
      <c r="E20" s="270">
        <v>42886</v>
      </c>
      <c r="F20" s="270">
        <v>42887</v>
      </c>
      <c r="G20" s="269">
        <v>120</v>
      </c>
      <c r="H20" s="268">
        <v>46568</v>
      </c>
      <c r="I20" s="300" t="s">
        <v>222</v>
      </c>
      <c r="J20" s="297">
        <v>15631.308333333332</v>
      </c>
      <c r="K20" s="298">
        <v>320225.87999999995</v>
      </c>
      <c r="L20" s="267">
        <f t="shared" si="0"/>
        <v>187575.69999999995</v>
      </c>
      <c r="M20" s="266">
        <f t="shared" si="1"/>
        <v>-132650.18</v>
      </c>
      <c r="N20" s="265">
        <v>17</v>
      </c>
      <c r="O20" s="264">
        <f t="shared" si="3"/>
        <v>15631.308333333332</v>
      </c>
      <c r="P20" s="264">
        <f t="shared" si="3"/>
        <v>15631.308333333332</v>
      </c>
      <c r="Q20" s="264">
        <f t="shared" si="3"/>
        <v>15631.308333333332</v>
      </c>
      <c r="R20" s="264">
        <f t="shared" si="3"/>
        <v>15631.308333333332</v>
      </c>
      <c r="S20" s="264">
        <f t="shared" si="3"/>
        <v>15631.308333333332</v>
      </c>
      <c r="T20" s="264">
        <f t="shared" si="3"/>
        <v>15631.308333333332</v>
      </c>
      <c r="U20" s="264">
        <f t="shared" si="3"/>
        <v>15631.308333333332</v>
      </c>
      <c r="V20" s="264">
        <f t="shared" si="3"/>
        <v>15631.308333333332</v>
      </c>
      <c r="W20" s="264">
        <f t="shared" si="3"/>
        <v>15631.308333333332</v>
      </c>
      <c r="X20" s="264">
        <f t="shared" si="3"/>
        <v>15631.308333333332</v>
      </c>
      <c r="Y20" s="264">
        <f t="shared" si="3"/>
        <v>15631.308333333332</v>
      </c>
      <c r="Z20" s="264">
        <f t="shared" si="3"/>
        <v>15631.308333333332</v>
      </c>
    </row>
    <row r="21" spans="1:34" s="275" customFormat="1">
      <c r="A21" s="274" t="s">
        <v>240</v>
      </c>
      <c r="B21" s="273">
        <v>553024933</v>
      </c>
      <c r="C21" s="272">
        <v>553037251</v>
      </c>
      <c r="D21" s="271" t="s">
        <v>239</v>
      </c>
      <c r="E21" s="270">
        <v>41760</v>
      </c>
      <c r="F21" s="270">
        <v>41791</v>
      </c>
      <c r="G21" s="269">
        <v>113</v>
      </c>
      <c r="H21" s="268">
        <v>45230</v>
      </c>
      <c r="I21" s="299">
        <v>58252</v>
      </c>
      <c r="J21" s="297">
        <v>58252.353982300883</v>
      </c>
      <c r="K21" s="298">
        <v>699028.2</v>
      </c>
      <c r="L21" s="267">
        <f t="shared" si="0"/>
        <v>699028.24778761063</v>
      </c>
      <c r="M21" s="266">
        <f t="shared" si="1"/>
        <v>4.7787610674276948E-2</v>
      </c>
      <c r="N21" s="265">
        <v>18</v>
      </c>
      <c r="O21" s="264">
        <f t="shared" si="3"/>
        <v>58252.353982300883</v>
      </c>
      <c r="P21" s="264">
        <f t="shared" si="3"/>
        <v>58252.353982300883</v>
      </c>
      <c r="Q21" s="264">
        <f t="shared" si="3"/>
        <v>58252.353982300883</v>
      </c>
      <c r="R21" s="264">
        <f t="shared" si="3"/>
        <v>58252.353982300883</v>
      </c>
      <c r="S21" s="264">
        <f t="shared" si="3"/>
        <v>58252.353982300883</v>
      </c>
      <c r="T21" s="264">
        <f t="shared" si="3"/>
        <v>58252.353982300883</v>
      </c>
      <c r="U21" s="264">
        <f t="shared" si="3"/>
        <v>58252.353982300883</v>
      </c>
      <c r="V21" s="264">
        <f t="shared" si="3"/>
        <v>58252.353982300883</v>
      </c>
      <c r="W21" s="264">
        <f t="shared" si="3"/>
        <v>58252.353982300883</v>
      </c>
      <c r="X21" s="264">
        <f t="shared" si="3"/>
        <v>58252.353982300883</v>
      </c>
      <c r="Y21" s="264">
        <f t="shared" si="3"/>
        <v>58252.353982300883</v>
      </c>
      <c r="Z21" s="264">
        <f t="shared" si="3"/>
        <v>58252.353982300883</v>
      </c>
      <c r="AA21" s="257"/>
      <c r="AB21" s="257"/>
      <c r="AC21" s="257"/>
      <c r="AD21" s="257"/>
      <c r="AE21" s="257"/>
      <c r="AF21" s="257"/>
      <c r="AG21" s="257"/>
      <c r="AH21" s="257"/>
    </row>
    <row r="22" spans="1:34" s="275" customFormat="1">
      <c r="A22" s="274" t="s">
        <v>235</v>
      </c>
      <c r="B22" s="273"/>
      <c r="C22" s="272"/>
      <c r="D22" s="271" t="s">
        <v>238</v>
      </c>
      <c r="E22" s="268">
        <v>41805</v>
      </c>
      <c r="F22" s="270">
        <v>41821</v>
      </c>
      <c r="G22" s="269">
        <v>24</v>
      </c>
      <c r="H22" s="268">
        <v>42551</v>
      </c>
      <c r="I22" s="302"/>
      <c r="J22" s="297">
        <v>87914.041666666672</v>
      </c>
      <c r="K22" s="298">
        <v>0</v>
      </c>
      <c r="L22" s="267">
        <f t="shared" si="0"/>
        <v>0</v>
      </c>
      <c r="M22" s="266">
        <f t="shared" si="1"/>
        <v>0</v>
      </c>
      <c r="N22" s="265">
        <v>19</v>
      </c>
      <c r="O22" s="264">
        <f t="shared" si="3"/>
        <v>0</v>
      </c>
      <c r="P22" s="264">
        <f t="shared" si="3"/>
        <v>0</v>
      </c>
      <c r="Q22" s="264">
        <f t="shared" si="3"/>
        <v>0</v>
      </c>
      <c r="R22" s="264">
        <f t="shared" si="3"/>
        <v>0</v>
      </c>
      <c r="S22" s="264">
        <f t="shared" si="3"/>
        <v>0</v>
      </c>
      <c r="T22" s="264">
        <f t="shared" si="3"/>
        <v>0</v>
      </c>
      <c r="U22" s="264">
        <f t="shared" si="3"/>
        <v>0</v>
      </c>
      <c r="V22" s="264">
        <f t="shared" si="3"/>
        <v>0</v>
      </c>
      <c r="W22" s="264">
        <f t="shared" si="3"/>
        <v>0</v>
      </c>
      <c r="X22" s="264">
        <f t="shared" si="3"/>
        <v>0</v>
      </c>
      <c r="Y22" s="264">
        <f t="shared" si="3"/>
        <v>0</v>
      </c>
      <c r="Z22" s="264">
        <f t="shared" si="3"/>
        <v>0</v>
      </c>
      <c r="AA22" s="257"/>
      <c r="AB22" s="257"/>
      <c r="AC22" s="257"/>
      <c r="AD22" s="257"/>
      <c r="AE22" s="257"/>
      <c r="AF22" s="257"/>
      <c r="AG22" s="257"/>
      <c r="AH22" s="257"/>
    </row>
    <row r="23" spans="1:34" s="275" customFormat="1">
      <c r="A23" s="274" t="s">
        <v>235</v>
      </c>
      <c r="B23" s="273">
        <v>513012306</v>
      </c>
      <c r="C23" s="272">
        <v>513017320</v>
      </c>
      <c r="D23" s="271" t="s">
        <v>237</v>
      </c>
      <c r="E23" s="270">
        <v>41851</v>
      </c>
      <c r="F23" s="270">
        <v>41852</v>
      </c>
      <c r="G23" s="269">
        <v>47</v>
      </c>
      <c r="H23" s="268">
        <v>43281</v>
      </c>
      <c r="I23" s="299">
        <v>11702</v>
      </c>
      <c r="J23" s="297">
        <v>11702.127659574468</v>
      </c>
      <c r="K23" s="298">
        <v>239990.26</v>
      </c>
      <c r="L23" s="267">
        <f t="shared" si="0"/>
        <v>70212.765957446813</v>
      </c>
      <c r="M23" s="266">
        <f t="shared" si="1"/>
        <v>-169777.49404255318</v>
      </c>
      <c r="N23" s="265">
        <v>20</v>
      </c>
      <c r="O23" s="264">
        <f t="shared" si="3"/>
        <v>11702.127659574468</v>
      </c>
      <c r="P23" s="264">
        <f t="shared" si="3"/>
        <v>11702.127659574468</v>
      </c>
      <c r="Q23" s="264">
        <f t="shared" si="3"/>
        <v>11702.127659574468</v>
      </c>
      <c r="R23" s="264">
        <f t="shared" si="3"/>
        <v>11702.127659574468</v>
      </c>
      <c r="S23" s="264">
        <f t="shared" si="3"/>
        <v>11702.127659574468</v>
      </c>
      <c r="T23" s="264">
        <f t="shared" si="3"/>
        <v>11702.127659574468</v>
      </c>
      <c r="U23" s="264">
        <f t="shared" si="3"/>
        <v>0</v>
      </c>
      <c r="V23" s="264">
        <f t="shared" si="3"/>
        <v>0</v>
      </c>
      <c r="W23" s="264">
        <f t="shared" si="3"/>
        <v>0</v>
      </c>
      <c r="X23" s="264">
        <f t="shared" si="3"/>
        <v>0</v>
      </c>
      <c r="Y23" s="264">
        <f t="shared" si="3"/>
        <v>0</v>
      </c>
      <c r="Z23" s="264">
        <f t="shared" si="3"/>
        <v>0</v>
      </c>
      <c r="AA23" s="257"/>
      <c r="AB23" s="257"/>
      <c r="AC23" s="257"/>
      <c r="AD23" s="257"/>
      <c r="AE23" s="257"/>
      <c r="AF23" s="257"/>
      <c r="AG23" s="257"/>
      <c r="AH23" s="257"/>
    </row>
    <row r="24" spans="1:34" s="275" customFormat="1">
      <c r="A24" s="274" t="s">
        <v>235</v>
      </c>
      <c r="B24" s="273">
        <v>513012305</v>
      </c>
      <c r="C24" s="272">
        <v>513017279</v>
      </c>
      <c r="D24" s="271" t="s">
        <v>236</v>
      </c>
      <c r="E24" s="270">
        <v>41851</v>
      </c>
      <c r="F24" s="270">
        <v>41852</v>
      </c>
      <c r="G24" s="269">
        <v>78</v>
      </c>
      <c r="H24" s="268">
        <v>44742</v>
      </c>
      <c r="I24" s="299">
        <v>20083</v>
      </c>
      <c r="J24" s="297">
        <v>20083.36</v>
      </c>
      <c r="K24" s="298">
        <v>128723.43000000001</v>
      </c>
      <c r="L24" s="267">
        <f t="shared" si="0"/>
        <v>241000.31999999995</v>
      </c>
      <c r="M24" s="266">
        <f t="shared" si="1"/>
        <v>112276.88999999994</v>
      </c>
      <c r="N24" s="265">
        <v>21</v>
      </c>
      <c r="O24" s="264">
        <f t="shared" ref="O24:Z35" si="4">IF(AND(O$3&gt;=$F24,O$3&lt;=$H24),$J24,0)</f>
        <v>20083.36</v>
      </c>
      <c r="P24" s="264">
        <f t="shared" si="4"/>
        <v>20083.36</v>
      </c>
      <c r="Q24" s="264">
        <f t="shared" si="4"/>
        <v>20083.36</v>
      </c>
      <c r="R24" s="264">
        <f t="shared" si="4"/>
        <v>20083.36</v>
      </c>
      <c r="S24" s="264">
        <f t="shared" si="4"/>
        <v>20083.36</v>
      </c>
      <c r="T24" s="264">
        <f t="shared" si="4"/>
        <v>20083.36</v>
      </c>
      <c r="U24" s="264">
        <f t="shared" si="4"/>
        <v>20083.36</v>
      </c>
      <c r="V24" s="264">
        <f t="shared" si="4"/>
        <v>20083.36</v>
      </c>
      <c r="W24" s="264">
        <f t="shared" si="4"/>
        <v>20083.36</v>
      </c>
      <c r="X24" s="264">
        <f t="shared" si="4"/>
        <v>20083.36</v>
      </c>
      <c r="Y24" s="264">
        <f t="shared" si="4"/>
        <v>20083.36</v>
      </c>
      <c r="Z24" s="264">
        <f t="shared" si="4"/>
        <v>20083.36</v>
      </c>
      <c r="AA24" s="257"/>
      <c r="AB24" s="257"/>
      <c r="AC24" s="257"/>
      <c r="AD24" s="257"/>
      <c r="AE24" s="257"/>
      <c r="AF24" s="257"/>
      <c r="AG24" s="257"/>
      <c r="AH24" s="257"/>
    </row>
    <row r="25" spans="1:34" s="275" customFormat="1">
      <c r="A25" s="274" t="s">
        <v>235</v>
      </c>
      <c r="B25" s="273">
        <v>553029804</v>
      </c>
      <c r="C25" s="272">
        <v>553037168</v>
      </c>
      <c r="D25" s="271" t="s">
        <v>234</v>
      </c>
      <c r="E25" s="268">
        <v>42521</v>
      </c>
      <c r="F25" s="270">
        <v>42552</v>
      </c>
      <c r="G25" s="269">
        <v>48</v>
      </c>
      <c r="H25" s="268">
        <v>44043</v>
      </c>
      <c r="I25" s="299">
        <v>36423</v>
      </c>
      <c r="J25" s="297">
        <v>36422.916666666664</v>
      </c>
      <c r="K25" s="298">
        <v>325819.55999999994</v>
      </c>
      <c r="L25" s="267">
        <f t="shared" si="0"/>
        <v>437075.00000000006</v>
      </c>
      <c r="M25" s="266">
        <f t="shared" si="1"/>
        <v>111255.44000000012</v>
      </c>
      <c r="N25" s="265">
        <v>22</v>
      </c>
      <c r="O25" s="264">
        <f t="shared" si="4"/>
        <v>36422.916666666664</v>
      </c>
      <c r="P25" s="264">
        <f t="shared" si="4"/>
        <v>36422.916666666664</v>
      </c>
      <c r="Q25" s="264">
        <f t="shared" si="4"/>
        <v>36422.916666666664</v>
      </c>
      <c r="R25" s="264">
        <f t="shared" si="4"/>
        <v>36422.916666666664</v>
      </c>
      <c r="S25" s="264">
        <f t="shared" si="4"/>
        <v>36422.916666666664</v>
      </c>
      <c r="T25" s="264">
        <f t="shared" si="4"/>
        <v>36422.916666666664</v>
      </c>
      <c r="U25" s="264">
        <f t="shared" si="4"/>
        <v>36422.916666666664</v>
      </c>
      <c r="V25" s="264">
        <f t="shared" si="4"/>
        <v>36422.916666666664</v>
      </c>
      <c r="W25" s="264">
        <f t="shared" si="4"/>
        <v>36422.916666666664</v>
      </c>
      <c r="X25" s="264">
        <f t="shared" si="4"/>
        <v>36422.916666666664</v>
      </c>
      <c r="Y25" s="264">
        <f t="shared" si="4"/>
        <v>36422.916666666664</v>
      </c>
      <c r="Z25" s="264">
        <f t="shared" si="4"/>
        <v>36422.916666666664</v>
      </c>
      <c r="AA25" s="257"/>
      <c r="AB25" s="257"/>
      <c r="AC25" s="257"/>
      <c r="AD25" s="257"/>
      <c r="AE25" s="257"/>
      <c r="AF25" s="257"/>
      <c r="AG25" s="257"/>
      <c r="AH25" s="257"/>
    </row>
    <row r="26" spans="1:34" s="275" customFormat="1">
      <c r="A26" s="274" t="s">
        <v>227</v>
      </c>
      <c r="B26" s="273"/>
      <c r="C26" s="272"/>
      <c r="D26" s="271" t="s">
        <v>233</v>
      </c>
      <c r="E26" s="270">
        <v>41425</v>
      </c>
      <c r="F26" s="270">
        <v>41426</v>
      </c>
      <c r="G26" s="269">
        <v>36</v>
      </c>
      <c r="H26" s="268">
        <v>42521</v>
      </c>
      <c r="I26" s="302"/>
      <c r="J26" s="297">
        <v>52893.388888888891</v>
      </c>
      <c r="K26" s="298">
        <v>-0.12</v>
      </c>
      <c r="L26" s="267">
        <f t="shared" si="0"/>
        <v>0</v>
      </c>
      <c r="M26" s="266">
        <f t="shared" si="1"/>
        <v>0.12</v>
      </c>
      <c r="N26" s="265">
        <v>23</v>
      </c>
      <c r="O26" s="264">
        <f t="shared" si="4"/>
        <v>0</v>
      </c>
      <c r="P26" s="264">
        <f t="shared" si="4"/>
        <v>0</v>
      </c>
      <c r="Q26" s="264">
        <f t="shared" si="4"/>
        <v>0</v>
      </c>
      <c r="R26" s="264">
        <f t="shared" si="4"/>
        <v>0</v>
      </c>
      <c r="S26" s="264">
        <f t="shared" si="4"/>
        <v>0</v>
      </c>
      <c r="T26" s="264">
        <f t="shared" si="4"/>
        <v>0</v>
      </c>
      <c r="U26" s="264">
        <f t="shared" si="4"/>
        <v>0</v>
      </c>
      <c r="V26" s="264">
        <f t="shared" si="4"/>
        <v>0</v>
      </c>
      <c r="W26" s="264">
        <f t="shared" si="4"/>
        <v>0</v>
      </c>
      <c r="X26" s="264">
        <f t="shared" si="4"/>
        <v>0</v>
      </c>
      <c r="Y26" s="264">
        <f t="shared" si="4"/>
        <v>0</v>
      </c>
      <c r="Z26" s="264">
        <f t="shared" si="4"/>
        <v>0</v>
      </c>
      <c r="AA26" s="257"/>
      <c r="AB26" s="257"/>
      <c r="AC26" s="257"/>
      <c r="AD26" s="257"/>
      <c r="AE26" s="257"/>
      <c r="AF26" s="257"/>
      <c r="AG26" s="257"/>
      <c r="AH26" s="257"/>
    </row>
    <row r="27" spans="1:34" s="275" customFormat="1">
      <c r="A27" s="274" t="s">
        <v>227</v>
      </c>
      <c r="B27" s="273">
        <v>553022753</v>
      </c>
      <c r="C27" s="272">
        <v>553037170</v>
      </c>
      <c r="D27" s="271" t="s">
        <v>228</v>
      </c>
      <c r="E27" s="270" t="s">
        <v>232</v>
      </c>
      <c r="F27" s="270">
        <v>41760</v>
      </c>
      <c r="G27" s="269">
        <v>37</v>
      </c>
      <c r="H27" s="268">
        <v>42916</v>
      </c>
      <c r="I27" s="302">
        <v>26046</v>
      </c>
      <c r="J27" s="297">
        <v>26045.675675675677</v>
      </c>
      <c r="K27" s="298">
        <v>-26045.680000000022</v>
      </c>
      <c r="L27" s="267">
        <f t="shared" si="0"/>
        <v>0</v>
      </c>
      <c r="M27" s="266">
        <f t="shared" si="1"/>
        <v>26045.680000000022</v>
      </c>
      <c r="N27" s="265">
        <v>24</v>
      </c>
      <c r="O27" s="264">
        <f t="shared" si="4"/>
        <v>0</v>
      </c>
      <c r="P27" s="264">
        <f t="shared" si="4"/>
        <v>0</v>
      </c>
      <c r="Q27" s="264">
        <f t="shared" si="4"/>
        <v>0</v>
      </c>
      <c r="R27" s="264">
        <f t="shared" si="4"/>
        <v>0</v>
      </c>
      <c r="S27" s="264">
        <f t="shared" si="4"/>
        <v>0</v>
      </c>
      <c r="T27" s="264">
        <f t="shared" si="4"/>
        <v>0</v>
      </c>
      <c r="U27" s="264">
        <f t="shared" si="4"/>
        <v>0</v>
      </c>
      <c r="V27" s="264">
        <f t="shared" si="4"/>
        <v>0</v>
      </c>
      <c r="W27" s="264">
        <f t="shared" si="4"/>
        <v>0</v>
      </c>
      <c r="X27" s="264">
        <f t="shared" si="4"/>
        <v>0</v>
      </c>
      <c r="Y27" s="264">
        <f t="shared" si="4"/>
        <v>0</v>
      </c>
      <c r="Z27" s="264">
        <f t="shared" si="4"/>
        <v>0</v>
      </c>
      <c r="AA27" s="257"/>
      <c r="AB27" s="257"/>
      <c r="AC27" s="257"/>
      <c r="AD27" s="257"/>
      <c r="AE27" s="257"/>
      <c r="AF27" s="257"/>
      <c r="AG27" s="257"/>
      <c r="AH27" s="257"/>
    </row>
    <row r="28" spans="1:34" s="275" customFormat="1">
      <c r="A28" s="274" t="s">
        <v>227</v>
      </c>
      <c r="B28" s="277">
        <v>553022752</v>
      </c>
      <c r="C28" s="272">
        <v>553037169</v>
      </c>
      <c r="D28" s="271" t="s">
        <v>231</v>
      </c>
      <c r="E28" s="270">
        <v>41730</v>
      </c>
      <c r="F28" s="270">
        <v>41760</v>
      </c>
      <c r="G28" s="269">
        <v>61</v>
      </c>
      <c r="H28" s="268">
        <v>43646</v>
      </c>
      <c r="I28" s="299">
        <v>31642</v>
      </c>
      <c r="J28" s="297">
        <v>31596.39344262295</v>
      </c>
      <c r="K28" s="298">
        <v>379703.76</v>
      </c>
      <c r="L28" s="267">
        <f t="shared" si="0"/>
        <v>379156.72131147544</v>
      </c>
      <c r="M28" s="266">
        <f t="shared" si="1"/>
        <v>-547.03868852456799</v>
      </c>
      <c r="N28" s="265">
        <v>25</v>
      </c>
      <c r="O28" s="264">
        <f t="shared" si="4"/>
        <v>31596.39344262295</v>
      </c>
      <c r="P28" s="264">
        <f t="shared" si="4"/>
        <v>31596.39344262295</v>
      </c>
      <c r="Q28" s="264">
        <f t="shared" si="4"/>
        <v>31596.39344262295</v>
      </c>
      <c r="R28" s="264">
        <f t="shared" si="4"/>
        <v>31596.39344262295</v>
      </c>
      <c r="S28" s="264">
        <f t="shared" si="4"/>
        <v>31596.39344262295</v>
      </c>
      <c r="T28" s="264">
        <f t="shared" si="4"/>
        <v>31596.39344262295</v>
      </c>
      <c r="U28" s="264">
        <f t="shared" si="4"/>
        <v>31596.39344262295</v>
      </c>
      <c r="V28" s="264">
        <f t="shared" si="4"/>
        <v>31596.39344262295</v>
      </c>
      <c r="W28" s="264">
        <f t="shared" si="4"/>
        <v>31596.39344262295</v>
      </c>
      <c r="X28" s="264">
        <f t="shared" si="4"/>
        <v>31596.39344262295</v>
      </c>
      <c r="Y28" s="264">
        <f t="shared" si="4"/>
        <v>31596.39344262295</v>
      </c>
      <c r="Z28" s="264">
        <f t="shared" si="4"/>
        <v>31596.39344262295</v>
      </c>
      <c r="AA28" s="257"/>
      <c r="AB28" s="257"/>
      <c r="AC28" s="257"/>
      <c r="AD28" s="257"/>
      <c r="AE28" s="257"/>
      <c r="AF28" s="257"/>
      <c r="AG28" s="257"/>
      <c r="AH28" s="257"/>
    </row>
    <row r="29" spans="1:34" s="275" customFormat="1">
      <c r="A29" s="276" t="s">
        <v>227</v>
      </c>
      <c r="B29" s="273">
        <v>553020018</v>
      </c>
      <c r="C29" s="272"/>
      <c r="D29" s="271" t="s">
        <v>230</v>
      </c>
      <c r="E29" s="270">
        <v>42155</v>
      </c>
      <c r="F29" s="270">
        <v>42156</v>
      </c>
      <c r="G29" s="269">
        <v>24</v>
      </c>
      <c r="H29" s="268">
        <v>42886</v>
      </c>
      <c r="I29" s="302">
        <v>70966</v>
      </c>
      <c r="J29" s="297">
        <v>70966.235000000001</v>
      </c>
      <c r="K29" s="298">
        <v>0</v>
      </c>
      <c r="L29" s="267">
        <f t="shared" si="0"/>
        <v>0</v>
      </c>
      <c r="M29" s="266">
        <f t="shared" si="1"/>
        <v>0</v>
      </c>
      <c r="N29" s="265">
        <v>26</v>
      </c>
      <c r="O29" s="264">
        <f t="shared" si="4"/>
        <v>0</v>
      </c>
      <c r="P29" s="264">
        <f t="shared" si="4"/>
        <v>0</v>
      </c>
      <c r="Q29" s="264">
        <f t="shared" si="4"/>
        <v>0</v>
      </c>
      <c r="R29" s="264">
        <f t="shared" si="4"/>
        <v>0</v>
      </c>
      <c r="S29" s="264">
        <f t="shared" si="4"/>
        <v>0</v>
      </c>
      <c r="T29" s="264">
        <f t="shared" si="4"/>
        <v>0</v>
      </c>
      <c r="U29" s="264">
        <f t="shared" si="4"/>
        <v>0</v>
      </c>
      <c r="V29" s="264">
        <f t="shared" si="4"/>
        <v>0</v>
      </c>
      <c r="W29" s="264">
        <f t="shared" si="4"/>
        <v>0</v>
      </c>
      <c r="X29" s="264">
        <f t="shared" si="4"/>
        <v>0</v>
      </c>
      <c r="Y29" s="264">
        <f t="shared" si="4"/>
        <v>0</v>
      </c>
      <c r="Z29" s="264">
        <f t="shared" si="4"/>
        <v>0</v>
      </c>
      <c r="AA29" s="257"/>
      <c r="AB29" s="257"/>
      <c r="AC29" s="257"/>
      <c r="AD29" s="257"/>
      <c r="AE29" s="257"/>
      <c r="AF29" s="257"/>
      <c r="AG29" s="257"/>
      <c r="AH29" s="257"/>
    </row>
    <row r="30" spans="1:34" s="275" customFormat="1">
      <c r="A30" s="274" t="s">
        <v>227</v>
      </c>
      <c r="B30" s="273"/>
      <c r="C30" s="272">
        <v>55300002</v>
      </c>
      <c r="D30" s="271" t="s">
        <v>229</v>
      </c>
      <c r="E30" s="270">
        <v>42886</v>
      </c>
      <c r="F30" s="270">
        <v>42917</v>
      </c>
      <c r="G30" s="269">
        <v>48</v>
      </c>
      <c r="H30" s="268">
        <v>44408</v>
      </c>
      <c r="I30" s="300" t="s">
        <v>222</v>
      </c>
      <c r="J30" s="297">
        <v>33031.166666666664</v>
      </c>
      <c r="K30" s="298">
        <v>256485.57000000004</v>
      </c>
      <c r="L30" s="267">
        <f t="shared" si="0"/>
        <v>396374.00000000006</v>
      </c>
      <c r="M30" s="266">
        <f t="shared" si="1"/>
        <v>139888.43000000002</v>
      </c>
      <c r="N30" s="265">
        <v>27</v>
      </c>
      <c r="O30" s="264">
        <f t="shared" si="4"/>
        <v>33031.166666666664</v>
      </c>
      <c r="P30" s="264">
        <f t="shared" si="4"/>
        <v>33031.166666666664</v>
      </c>
      <c r="Q30" s="264">
        <f t="shared" si="4"/>
        <v>33031.166666666664</v>
      </c>
      <c r="R30" s="264">
        <f t="shared" si="4"/>
        <v>33031.166666666664</v>
      </c>
      <c r="S30" s="264">
        <f t="shared" si="4"/>
        <v>33031.166666666664</v>
      </c>
      <c r="T30" s="264">
        <f t="shared" si="4"/>
        <v>33031.166666666664</v>
      </c>
      <c r="U30" s="264">
        <f t="shared" si="4"/>
        <v>33031.166666666664</v>
      </c>
      <c r="V30" s="264">
        <f t="shared" si="4"/>
        <v>33031.166666666664</v>
      </c>
      <c r="W30" s="264">
        <f t="shared" si="4"/>
        <v>33031.166666666664</v>
      </c>
      <c r="X30" s="264">
        <f t="shared" si="4"/>
        <v>33031.166666666664</v>
      </c>
      <c r="Y30" s="264">
        <f t="shared" si="4"/>
        <v>33031.166666666664</v>
      </c>
      <c r="Z30" s="264">
        <f t="shared" si="4"/>
        <v>33031.166666666664</v>
      </c>
      <c r="AA30" s="257"/>
      <c r="AB30" s="257"/>
      <c r="AC30" s="257"/>
      <c r="AD30" s="257"/>
      <c r="AE30" s="257"/>
      <c r="AF30" s="257"/>
      <c r="AG30" s="257"/>
      <c r="AH30" s="257"/>
    </row>
    <row r="31" spans="1:34" s="275" customFormat="1">
      <c r="A31" s="274" t="s">
        <v>227</v>
      </c>
      <c r="B31" s="273"/>
      <c r="C31" s="272">
        <v>513017299</v>
      </c>
      <c r="D31" s="271" t="s">
        <v>228</v>
      </c>
      <c r="E31" s="270">
        <v>42886</v>
      </c>
      <c r="F31" s="270">
        <v>42917</v>
      </c>
      <c r="G31" s="269">
        <v>24</v>
      </c>
      <c r="H31" s="268">
        <v>43677</v>
      </c>
      <c r="I31" s="300" t="s">
        <v>222</v>
      </c>
      <c r="J31" s="297">
        <v>51295.041666666664</v>
      </c>
      <c r="K31" s="298">
        <v>286312.83999999997</v>
      </c>
      <c r="L31" s="267">
        <f t="shared" si="0"/>
        <v>615540.5</v>
      </c>
      <c r="M31" s="266">
        <f t="shared" si="1"/>
        <v>329227.66000000003</v>
      </c>
      <c r="N31" s="265">
        <v>28</v>
      </c>
      <c r="O31" s="264">
        <f t="shared" si="4"/>
        <v>51295.041666666664</v>
      </c>
      <c r="P31" s="264">
        <f t="shared" si="4"/>
        <v>51295.041666666664</v>
      </c>
      <c r="Q31" s="264">
        <f t="shared" si="4"/>
        <v>51295.041666666664</v>
      </c>
      <c r="R31" s="264">
        <f t="shared" si="4"/>
        <v>51295.041666666664</v>
      </c>
      <c r="S31" s="264">
        <f t="shared" si="4"/>
        <v>51295.041666666664</v>
      </c>
      <c r="T31" s="264">
        <f t="shared" si="4"/>
        <v>51295.041666666664</v>
      </c>
      <c r="U31" s="264">
        <f t="shared" si="4"/>
        <v>51295.041666666664</v>
      </c>
      <c r="V31" s="264">
        <f t="shared" si="4"/>
        <v>51295.041666666664</v>
      </c>
      <c r="W31" s="264">
        <f t="shared" si="4"/>
        <v>51295.041666666664</v>
      </c>
      <c r="X31" s="264">
        <f t="shared" si="4"/>
        <v>51295.041666666664</v>
      </c>
      <c r="Y31" s="264">
        <f t="shared" si="4"/>
        <v>51295.041666666664</v>
      </c>
      <c r="Z31" s="264">
        <f t="shared" si="4"/>
        <v>51295.041666666664</v>
      </c>
      <c r="AA31" s="257"/>
      <c r="AB31" s="257"/>
      <c r="AC31" s="257"/>
      <c r="AD31" s="257"/>
      <c r="AE31" s="257"/>
      <c r="AF31" s="257"/>
      <c r="AG31" s="257"/>
      <c r="AH31" s="257"/>
    </row>
    <row r="32" spans="1:34" s="275" customFormat="1">
      <c r="A32" s="274" t="s">
        <v>227</v>
      </c>
      <c r="B32" s="273"/>
      <c r="C32" s="272">
        <v>513017298</v>
      </c>
      <c r="D32" s="271" t="s">
        <v>226</v>
      </c>
      <c r="E32" s="270">
        <v>42886</v>
      </c>
      <c r="F32" s="270">
        <v>42917</v>
      </c>
      <c r="G32" s="269">
        <v>36</v>
      </c>
      <c r="H32" s="268">
        <v>44043</v>
      </c>
      <c r="I32" s="300" t="s">
        <v>222</v>
      </c>
      <c r="J32" s="297">
        <v>17086.583333333332</v>
      </c>
      <c r="K32" s="298">
        <v>219395.77000000002</v>
      </c>
      <c r="L32" s="267">
        <f t="shared" si="0"/>
        <v>205039.00000000003</v>
      </c>
      <c r="M32" s="266">
        <f t="shared" si="1"/>
        <v>-14356.76999999999</v>
      </c>
      <c r="N32" s="265">
        <v>29</v>
      </c>
      <c r="O32" s="264">
        <f t="shared" si="4"/>
        <v>17086.583333333332</v>
      </c>
      <c r="P32" s="264">
        <f t="shared" si="4"/>
        <v>17086.583333333332</v>
      </c>
      <c r="Q32" s="264">
        <f t="shared" si="4"/>
        <v>17086.583333333332</v>
      </c>
      <c r="R32" s="264">
        <f t="shared" si="4"/>
        <v>17086.583333333332</v>
      </c>
      <c r="S32" s="264">
        <f t="shared" si="4"/>
        <v>17086.583333333332</v>
      </c>
      <c r="T32" s="264">
        <f t="shared" si="4"/>
        <v>17086.583333333332</v>
      </c>
      <c r="U32" s="264">
        <f t="shared" si="4"/>
        <v>17086.583333333332</v>
      </c>
      <c r="V32" s="264">
        <f t="shared" si="4"/>
        <v>17086.583333333332</v>
      </c>
      <c r="W32" s="264">
        <f t="shared" si="4"/>
        <v>17086.583333333332</v>
      </c>
      <c r="X32" s="264">
        <f t="shared" si="4"/>
        <v>17086.583333333332</v>
      </c>
      <c r="Y32" s="264">
        <f t="shared" si="4"/>
        <v>17086.583333333332</v>
      </c>
      <c r="Z32" s="264">
        <f t="shared" si="4"/>
        <v>17086.583333333332</v>
      </c>
      <c r="AA32" s="257"/>
      <c r="AB32" s="257"/>
      <c r="AC32" s="257"/>
      <c r="AD32" s="257"/>
      <c r="AE32" s="257"/>
      <c r="AF32" s="257"/>
      <c r="AG32" s="257"/>
      <c r="AH32" s="257"/>
    </row>
    <row r="33" spans="1:34" s="275" customFormat="1" ht="22.5">
      <c r="A33" s="274" t="s">
        <v>224</v>
      </c>
      <c r="B33" s="273"/>
      <c r="C33" s="272">
        <v>553037165</v>
      </c>
      <c r="D33" s="271" t="s">
        <v>225</v>
      </c>
      <c r="E33" s="270">
        <v>42870</v>
      </c>
      <c r="F33" s="270">
        <v>42887</v>
      </c>
      <c r="G33" s="269">
        <v>48</v>
      </c>
      <c r="H33" s="268">
        <v>44377</v>
      </c>
      <c r="I33" s="300" t="s">
        <v>222</v>
      </c>
      <c r="J33" s="297">
        <v>38500</v>
      </c>
      <c r="K33" s="298">
        <v>108425.2</v>
      </c>
      <c r="L33" s="267">
        <f t="shared" si="0"/>
        <v>462000</v>
      </c>
      <c r="M33" s="266">
        <f t="shared" si="1"/>
        <v>353574.8</v>
      </c>
      <c r="N33" s="265">
        <v>30</v>
      </c>
      <c r="O33" s="264">
        <f t="shared" si="4"/>
        <v>38500</v>
      </c>
      <c r="P33" s="264">
        <f t="shared" si="4"/>
        <v>38500</v>
      </c>
      <c r="Q33" s="264">
        <f t="shared" si="4"/>
        <v>38500</v>
      </c>
      <c r="R33" s="264">
        <f t="shared" si="4"/>
        <v>38500</v>
      </c>
      <c r="S33" s="264">
        <f t="shared" si="4"/>
        <v>38500</v>
      </c>
      <c r="T33" s="264">
        <f t="shared" si="4"/>
        <v>38500</v>
      </c>
      <c r="U33" s="264">
        <f t="shared" si="4"/>
        <v>38500</v>
      </c>
      <c r="V33" s="264">
        <f t="shared" si="4"/>
        <v>38500</v>
      </c>
      <c r="W33" s="264">
        <f t="shared" si="4"/>
        <v>38500</v>
      </c>
      <c r="X33" s="264">
        <f t="shared" si="4"/>
        <v>38500</v>
      </c>
      <c r="Y33" s="264">
        <f t="shared" si="4"/>
        <v>38500</v>
      </c>
      <c r="Z33" s="264">
        <f t="shared" si="4"/>
        <v>38500</v>
      </c>
      <c r="AA33" s="257"/>
      <c r="AB33" s="257"/>
      <c r="AC33" s="257"/>
      <c r="AD33" s="257"/>
      <c r="AE33" s="257"/>
      <c r="AF33" s="257"/>
      <c r="AG33" s="257"/>
      <c r="AH33" s="257"/>
    </row>
    <row r="34" spans="1:34" ht="22.5">
      <c r="A34" s="274" t="s">
        <v>224</v>
      </c>
      <c r="B34" s="273"/>
      <c r="C34" s="272">
        <v>553037166</v>
      </c>
      <c r="D34" s="271" t="s">
        <v>223</v>
      </c>
      <c r="E34" s="270">
        <v>42870</v>
      </c>
      <c r="F34" s="270">
        <v>42887</v>
      </c>
      <c r="G34" s="269">
        <v>72</v>
      </c>
      <c r="H34" s="268">
        <v>45107</v>
      </c>
      <c r="I34" s="300" t="s">
        <v>222</v>
      </c>
      <c r="J34" s="297">
        <v>19444.444444444445</v>
      </c>
      <c r="K34" s="298">
        <v>97793.88</v>
      </c>
      <c r="L34" s="267">
        <f t="shared" si="0"/>
        <v>233333.33333333328</v>
      </c>
      <c r="M34" s="266">
        <f t="shared" si="1"/>
        <v>135539.45333333328</v>
      </c>
      <c r="N34" s="265">
        <v>31</v>
      </c>
      <c r="O34" s="264">
        <f t="shared" si="4"/>
        <v>19444.444444444445</v>
      </c>
      <c r="P34" s="264">
        <f t="shared" si="4"/>
        <v>19444.444444444445</v>
      </c>
      <c r="Q34" s="264">
        <f t="shared" si="4"/>
        <v>19444.444444444445</v>
      </c>
      <c r="R34" s="264">
        <f t="shared" si="4"/>
        <v>19444.444444444445</v>
      </c>
      <c r="S34" s="264">
        <f t="shared" si="4"/>
        <v>19444.444444444445</v>
      </c>
      <c r="T34" s="264">
        <f t="shared" si="4"/>
        <v>19444.444444444445</v>
      </c>
      <c r="U34" s="264">
        <f t="shared" si="4"/>
        <v>19444.444444444445</v>
      </c>
      <c r="V34" s="264">
        <f t="shared" si="4"/>
        <v>19444.444444444445</v>
      </c>
      <c r="W34" s="264">
        <f t="shared" si="4"/>
        <v>19444.444444444445</v>
      </c>
      <c r="X34" s="264">
        <f t="shared" si="4"/>
        <v>19444.444444444445</v>
      </c>
      <c r="Y34" s="264">
        <f t="shared" si="4"/>
        <v>19444.444444444445</v>
      </c>
      <c r="Z34" s="264">
        <f t="shared" si="4"/>
        <v>19444.444444444445</v>
      </c>
    </row>
    <row r="35" spans="1:34">
      <c r="A35" s="274" t="s">
        <v>221</v>
      </c>
      <c r="B35" s="273">
        <v>55306017</v>
      </c>
      <c r="C35" s="272">
        <v>55306017</v>
      </c>
      <c r="D35" s="271" t="s">
        <v>220</v>
      </c>
      <c r="E35" s="270">
        <v>42572</v>
      </c>
      <c r="F35" s="270">
        <v>42583</v>
      </c>
      <c r="G35" s="269">
        <v>68</v>
      </c>
      <c r="H35" s="268">
        <v>44681</v>
      </c>
      <c r="I35" s="299">
        <v>33708</v>
      </c>
      <c r="J35" s="297">
        <v>33707.99705882353</v>
      </c>
      <c r="K35" s="298">
        <v>404496</v>
      </c>
      <c r="L35" s="267">
        <f t="shared" si="0"/>
        <v>404495.96470588236</v>
      </c>
      <c r="M35" s="266">
        <f t="shared" si="1"/>
        <v>-3.5294117638841271E-2</v>
      </c>
      <c r="N35" s="265">
        <v>32</v>
      </c>
      <c r="O35" s="264">
        <f t="shared" si="4"/>
        <v>33707.99705882353</v>
      </c>
      <c r="P35" s="264">
        <f t="shared" si="4"/>
        <v>33707.99705882353</v>
      </c>
      <c r="Q35" s="264">
        <f t="shared" si="4"/>
        <v>33707.99705882353</v>
      </c>
      <c r="R35" s="264">
        <f t="shared" si="4"/>
        <v>33707.99705882353</v>
      </c>
      <c r="S35" s="264">
        <f t="shared" si="4"/>
        <v>33707.99705882353</v>
      </c>
      <c r="T35" s="264">
        <f t="shared" si="4"/>
        <v>33707.99705882353</v>
      </c>
      <c r="U35" s="264">
        <f t="shared" si="4"/>
        <v>33707.99705882353</v>
      </c>
      <c r="V35" s="264">
        <f t="shared" si="4"/>
        <v>33707.99705882353</v>
      </c>
      <c r="W35" s="264">
        <f t="shared" si="4"/>
        <v>33707.99705882353</v>
      </c>
      <c r="X35" s="264">
        <f t="shared" si="4"/>
        <v>33707.99705882353</v>
      </c>
      <c r="Y35" s="264">
        <f t="shared" si="4"/>
        <v>33707.99705882353</v>
      </c>
      <c r="Z35" s="264">
        <f t="shared" si="4"/>
        <v>33707.99705882353</v>
      </c>
    </row>
    <row r="36" spans="1:34">
      <c r="B36" s="262"/>
      <c r="C36" s="262"/>
      <c r="D36" s="263"/>
      <c r="E36" s="262"/>
      <c r="F36" s="262"/>
      <c r="G36" s="262"/>
      <c r="H36" s="262"/>
      <c r="I36" s="262"/>
      <c r="J36" s="262"/>
      <c r="L36" s="262"/>
      <c r="M36" s="261"/>
      <c r="N36" s="261"/>
    </row>
    <row r="38" spans="1:34" ht="21" customHeight="1"/>
    <row r="43" spans="1:34">
      <c r="J43" s="260"/>
      <c r="K43" s="304" t="s">
        <v>219</v>
      </c>
      <c r="L43" s="304" t="s">
        <v>218</v>
      </c>
      <c r="M43" s="305" t="s">
        <v>217</v>
      </c>
    </row>
    <row r="44" spans="1:34">
      <c r="K44" s="306">
        <f>SUM(K4:K35)</f>
        <v>10766859.979999999</v>
      </c>
      <c r="L44" s="306">
        <f>SUM(L4:L35)</f>
        <v>13264558.913095752</v>
      </c>
      <c r="M44" s="307">
        <f>+L44-K44</f>
        <v>2497698.9330957532</v>
      </c>
    </row>
    <row r="49" spans="1:1">
      <c r="A49" s="308"/>
    </row>
    <row r="50" spans="1:1">
      <c r="A50" s="308"/>
    </row>
    <row r="51" spans="1:1">
      <c r="A51" s="308"/>
    </row>
    <row r="52" spans="1:1">
      <c r="A52" s="308"/>
    </row>
    <row r="53" spans="1:1">
      <c r="A53" s="308"/>
    </row>
    <row r="54" spans="1:1">
      <c r="A54" s="308"/>
    </row>
    <row r="55" spans="1:1">
      <c r="A55" s="308"/>
    </row>
    <row r="56" spans="1:1">
      <c r="A56" s="308"/>
    </row>
    <row r="57" spans="1:1">
      <c r="A57" s="308"/>
    </row>
    <row r="58" spans="1:1">
      <c r="A58" s="308"/>
    </row>
    <row r="59" spans="1:1">
      <c r="A59" s="308"/>
    </row>
    <row r="60" spans="1:1">
      <c r="A60" s="308"/>
    </row>
    <row r="61" spans="1:1">
      <c r="A61" s="308"/>
    </row>
    <row r="62" spans="1:1">
      <c r="A62" s="308"/>
    </row>
    <row r="63" spans="1:1">
      <c r="A63" s="308"/>
    </row>
    <row r="64" spans="1:1">
      <c r="A64" s="308"/>
    </row>
    <row r="65" spans="1:1">
      <c r="A65" s="308"/>
    </row>
    <row r="66" spans="1:1">
      <c r="A66" s="308"/>
    </row>
    <row r="67" spans="1:1">
      <c r="A67" s="308"/>
    </row>
    <row r="68" spans="1:1">
      <c r="A68" s="308"/>
    </row>
    <row r="69" spans="1:1">
      <c r="A69" s="308"/>
    </row>
    <row r="70" spans="1:1">
      <c r="A70" s="308"/>
    </row>
    <row r="71" spans="1:1">
      <c r="A71" s="308"/>
    </row>
    <row r="72" spans="1:1">
      <c r="A72" s="308"/>
    </row>
  </sheetData>
  <autoFilter ref="A3:Z35">
    <sortState ref="A4:AJ35">
      <sortCondition ref="N3:N35"/>
    </sortState>
  </autoFilter>
  <mergeCells count="1">
    <mergeCell ref="O2:Z2"/>
  </mergeCells>
  <pageMargins left="0.43" right="0.21" top="0.8" bottom="0.39" header="0.5" footer="0.17"/>
  <pageSetup paperSize="5" scale="80" orientation="landscape" r:id="rId1"/>
  <headerFooter>
    <oddHeader>&amp;L&amp;"Arial,Bold"RJR-3 Production O&amp;&amp;M
Rate Year Major Maintenance&amp;R&amp;"Arial,Bold"Confidential per WAC 480-07-160</oddHeader>
    <oddFooter>&amp;L&amp;F; &amp;A&amp;R&amp;D&amp;T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A2" zoomScaleNormal="100" workbookViewId="0">
      <selection activeCell="A3" sqref="A3"/>
    </sheetView>
  </sheetViews>
  <sheetFormatPr defaultRowHeight="15"/>
  <cols>
    <col min="1" max="1" width="4" bestFit="1" customWidth="1"/>
    <col min="2" max="2" width="44.7109375" customWidth="1"/>
    <col min="3" max="3" width="14.28515625" bestFit="1" customWidth="1"/>
    <col min="4" max="8" width="12.28515625" bestFit="1" customWidth="1"/>
    <col min="9" max="9" width="13.42578125" bestFit="1" customWidth="1"/>
    <col min="10" max="10" width="1.5703125" customWidth="1"/>
    <col min="11" max="11" width="12.28515625" bestFit="1" customWidth="1"/>
    <col min="12" max="12" width="13.7109375" bestFit="1" customWidth="1"/>
    <col min="13" max="13" width="10" bestFit="1" customWidth="1"/>
    <col min="14" max="14" width="9.7109375" bestFit="1" customWidth="1"/>
  </cols>
  <sheetData>
    <row r="1" spans="1:11" ht="20.25">
      <c r="A1" s="24" t="s">
        <v>25</v>
      </c>
    </row>
    <row r="2" spans="1:11">
      <c r="A2" s="40" t="s">
        <v>41</v>
      </c>
    </row>
    <row r="3" spans="1:11">
      <c r="A3" s="39"/>
    </row>
    <row r="4" spans="1:11">
      <c r="A4" s="39"/>
    </row>
    <row r="5" spans="1:11" ht="18">
      <c r="A5" s="28"/>
      <c r="B5" s="38"/>
      <c r="C5" s="37" t="s">
        <v>14</v>
      </c>
      <c r="D5" s="37" t="s">
        <v>14</v>
      </c>
      <c r="E5" s="37" t="s">
        <v>14</v>
      </c>
      <c r="F5" s="37" t="s">
        <v>14</v>
      </c>
      <c r="G5" s="37" t="s">
        <v>14</v>
      </c>
      <c r="H5" s="37" t="s">
        <v>14</v>
      </c>
      <c r="I5" s="36"/>
      <c r="J5" s="22"/>
      <c r="K5" s="35"/>
    </row>
    <row r="6" spans="1:11" ht="30">
      <c r="A6" s="34"/>
      <c r="B6" s="334" t="s">
        <v>303</v>
      </c>
      <c r="C6" s="23">
        <v>43282</v>
      </c>
      <c r="D6" s="23">
        <v>43313</v>
      </c>
      <c r="E6" s="23">
        <v>43344</v>
      </c>
      <c r="F6" s="23">
        <v>43374</v>
      </c>
      <c r="G6" s="23">
        <v>43405</v>
      </c>
      <c r="H6" s="23">
        <v>43435</v>
      </c>
      <c r="I6" s="23" t="s">
        <v>23</v>
      </c>
      <c r="J6" s="22"/>
      <c r="K6" s="32" t="s">
        <v>40</v>
      </c>
    </row>
    <row r="7" spans="1:11">
      <c r="A7" s="31">
        <v>501</v>
      </c>
      <c r="B7" s="20" t="s">
        <v>22</v>
      </c>
      <c r="C7" s="27">
        <v>6280.9256961754036</v>
      </c>
      <c r="D7" s="27">
        <v>6820.6172524254025</v>
      </c>
      <c r="E7" s="27">
        <v>6270.238562425403</v>
      </c>
      <c r="F7" s="27">
        <v>6375.6040111754046</v>
      </c>
      <c r="G7" s="27">
        <v>6545.517107425404</v>
      </c>
      <c r="H7" s="27">
        <v>7286.3891311754078</v>
      </c>
      <c r="I7" s="27">
        <f t="shared" ref="I7:I14" si="0">SUM(C7:H7)</f>
        <v>39579.291760802422</v>
      </c>
      <c r="J7" s="22"/>
      <c r="K7" s="30">
        <v>72756.357028192971</v>
      </c>
    </row>
    <row r="8" spans="1:11">
      <c r="A8" s="31">
        <v>547</v>
      </c>
      <c r="B8" s="20" t="s">
        <v>21</v>
      </c>
      <c r="C8" s="339">
        <v>13984.707175767708</v>
      </c>
      <c r="D8" s="339">
        <v>17824.64694821864</v>
      </c>
      <c r="E8" s="339">
        <v>17034.970477667812</v>
      </c>
      <c r="F8" s="339">
        <v>16964.44590754938</v>
      </c>
      <c r="G8" s="339">
        <v>17157.804963593535</v>
      </c>
      <c r="H8" s="339">
        <v>18790.425176116856</v>
      </c>
      <c r="I8" s="339">
        <f t="shared" si="0"/>
        <v>101757.00064891393</v>
      </c>
      <c r="J8" s="340"/>
      <c r="K8" s="341">
        <v>177947.48982652952</v>
      </c>
    </row>
    <row r="9" spans="1:11">
      <c r="A9" s="31">
        <v>555</v>
      </c>
      <c r="B9" s="20" t="s">
        <v>20</v>
      </c>
      <c r="C9" s="339">
        <v>24622.289561551814</v>
      </c>
      <c r="D9" s="339">
        <v>20857.28472219532</v>
      </c>
      <c r="E9" s="339">
        <v>24145.899130169993</v>
      </c>
      <c r="F9" s="339">
        <v>28289.32718714717</v>
      </c>
      <c r="G9" s="339">
        <v>37952.823457607563</v>
      </c>
      <c r="H9" s="339">
        <v>51502.617400720912</v>
      </c>
      <c r="I9" s="339">
        <f t="shared" si="0"/>
        <v>187370.24145939277</v>
      </c>
      <c r="J9" s="340"/>
      <c r="K9" s="341">
        <v>393455.71846444561</v>
      </c>
    </row>
    <row r="10" spans="1:11">
      <c r="A10" s="31">
        <v>557</v>
      </c>
      <c r="B10" s="20" t="s">
        <v>19</v>
      </c>
      <c r="C10" s="339">
        <v>762.98749583333347</v>
      </c>
      <c r="D10" s="339">
        <v>762.98749583333347</v>
      </c>
      <c r="E10" s="339">
        <v>762.98749583333347</v>
      </c>
      <c r="F10" s="339">
        <v>762.98749583333347</v>
      </c>
      <c r="G10" s="339">
        <v>762.98749583333347</v>
      </c>
      <c r="H10" s="339">
        <v>762.98749583333347</v>
      </c>
      <c r="I10" s="339">
        <f t="shared" si="0"/>
        <v>4577.9249750000008</v>
      </c>
      <c r="J10" s="340"/>
      <c r="K10" s="341">
        <v>9155.8499499999998</v>
      </c>
    </row>
    <row r="11" spans="1:11">
      <c r="A11" s="31">
        <v>565</v>
      </c>
      <c r="B11" s="20" t="s">
        <v>18</v>
      </c>
      <c r="C11" s="339">
        <v>9177.3304838745808</v>
      </c>
      <c r="D11" s="339">
        <v>9227.9277732138253</v>
      </c>
      <c r="E11" s="339">
        <v>9150.655167896788</v>
      </c>
      <c r="F11" s="339">
        <v>9230.4212448566468</v>
      </c>
      <c r="G11" s="339">
        <v>9321.7640016010027</v>
      </c>
      <c r="H11" s="339">
        <v>9443.8018461093143</v>
      </c>
      <c r="I11" s="339">
        <f t="shared" si="0"/>
        <v>55551.90051755216</v>
      </c>
      <c r="J11" s="340"/>
      <c r="K11" s="341">
        <v>112701.333403154</v>
      </c>
    </row>
    <row r="12" spans="1:11">
      <c r="A12" s="31">
        <v>447</v>
      </c>
      <c r="B12" s="20" t="s">
        <v>17</v>
      </c>
      <c r="C12" s="339">
        <v>-7431.1507737750062</v>
      </c>
      <c r="D12" s="339">
        <v>-8449.3331449999914</v>
      </c>
      <c r="E12" s="339">
        <v>-6243.0937126250028</v>
      </c>
      <c r="F12" s="339">
        <v>-2117.4091939</v>
      </c>
      <c r="G12" s="339">
        <v>-583.94391440000004</v>
      </c>
      <c r="H12" s="339">
        <v>-87.170152334999997</v>
      </c>
      <c r="I12" s="339">
        <f t="shared" si="0"/>
        <v>-24912.100892034996</v>
      </c>
      <c r="J12" s="340"/>
      <c r="K12" s="341">
        <v>-37675.37519028737</v>
      </c>
    </row>
    <row r="13" spans="1:11">
      <c r="A13" s="31">
        <v>456</v>
      </c>
      <c r="B13" s="20" t="s">
        <v>16</v>
      </c>
      <c r="C13" s="339">
        <v>-1026.2549502211759</v>
      </c>
      <c r="D13" s="339">
        <v>-852.90000196863855</v>
      </c>
      <c r="E13" s="339">
        <v>-947.05697551875198</v>
      </c>
      <c r="F13" s="339">
        <v>-1481.9203444846707</v>
      </c>
      <c r="G13" s="339">
        <v>-1664.4699345502029</v>
      </c>
      <c r="H13" s="339">
        <v>-2880.4475716209345</v>
      </c>
      <c r="I13" s="339">
        <f t="shared" si="0"/>
        <v>-8853.049778364375</v>
      </c>
      <c r="J13" s="340"/>
      <c r="K13" s="341">
        <v>-16871.643140725595</v>
      </c>
    </row>
    <row r="14" spans="1:11" ht="15.75" thickBot="1">
      <c r="A14" s="28"/>
      <c r="B14" s="26" t="s">
        <v>313</v>
      </c>
      <c r="C14" s="25">
        <v>46370.834689206655</v>
      </c>
      <c r="D14" s="25">
        <v>46191.231044917899</v>
      </c>
      <c r="E14" s="25">
        <v>50174.600145849567</v>
      </c>
      <c r="F14" s="25">
        <v>58023.456308177265</v>
      </c>
      <c r="G14" s="25">
        <v>69492.483177110626</v>
      </c>
      <c r="H14" s="25">
        <v>84818.603325999895</v>
      </c>
      <c r="I14" s="25">
        <f t="shared" si="0"/>
        <v>355071.20869126194</v>
      </c>
      <c r="J14" s="22"/>
      <c r="K14" s="29">
        <v>711469.73034130922</v>
      </c>
    </row>
    <row r="15" spans="1:11" ht="15.75" thickTop="1">
      <c r="A15" s="28"/>
      <c r="B15" s="20"/>
      <c r="C15" s="338" t="s">
        <v>315</v>
      </c>
      <c r="D15" s="338"/>
      <c r="E15" s="338"/>
      <c r="F15" s="338"/>
      <c r="G15" s="338"/>
      <c r="H15" s="338"/>
      <c r="I15" s="338"/>
      <c r="J15" s="22"/>
      <c r="K15" s="337"/>
    </row>
    <row r="16" spans="1:11">
      <c r="A16" s="31">
        <v>557</v>
      </c>
      <c r="B16" s="20" t="s">
        <v>309</v>
      </c>
      <c r="C16" s="339">
        <f>-C10</f>
        <v>-762.98749583333347</v>
      </c>
      <c r="D16" s="339">
        <f t="shared" ref="D16:I16" si="1">-D10</f>
        <v>-762.98749583333347</v>
      </c>
      <c r="E16" s="339">
        <f t="shared" si="1"/>
        <v>-762.98749583333347</v>
      </c>
      <c r="F16" s="339">
        <f t="shared" si="1"/>
        <v>-762.98749583333347</v>
      </c>
      <c r="G16" s="339">
        <f t="shared" si="1"/>
        <v>-762.98749583333347</v>
      </c>
      <c r="H16" s="339">
        <f t="shared" si="1"/>
        <v>-762.98749583333347</v>
      </c>
      <c r="I16" s="339">
        <f t="shared" si="1"/>
        <v>-4577.9249750000008</v>
      </c>
      <c r="J16" s="22"/>
      <c r="K16" s="337"/>
    </row>
    <row r="17" spans="1:14">
      <c r="A17" s="31">
        <v>557</v>
      </c>
      <c r="B17" s="20" t="s">
        <v>311</v>
      </c>
      <c r="C17" s="339">
        <f>'Annualized Var  Power Costs'!H21/1000</f>
        <v>760.49287993386713</v>
      </c>
      <c r="D17" s="339">
        <f>'Annualized Var  Power Costs'!I21/1000</f>
        <v>958.78846505462479</v>
      </c>
      <c r="E17" s="339">
        <f>'Annualized Var  Power Costs'!J21/1000</f>
        <v>740.02600472231848</v>
      </c>
      <c r="F17" s="339">
        <f>'Annualized Var  Power Costs'!K21/1000</f>
        <v>1320.9715767108084</v>
      </c>
      <c r="G17" s="339">
        <f>'Annualized Var  Power Costs'!L21/1000</f>
        <v>620.33512543792745</v>
      </c>
      <c r="H17" s="339">
        <f>'Annualized Var  Power Costs'!M21/1000</f>
        <v>956.16041618986912</v>
      </c>
      <c r="I17" s="339">
        <f>SUM(C17:H17)</f>
        <v>5356.7744680494161</v>
      </c>
      <c r="J17" s="22"/>
      <c r="K17" s="337"/>
    </row>
    <row r="18" spans="1:14">
      <c r="A18" s="31">
        <v>555</v>
      </c>
      <c r="B18" s="20" t="s">
        <v>310</v>
      </c>
      <c r="C18" s="339">
        <f>'[8]Summary Normlz''d x Month'!B59/1000</f>
        <v>421.25299999999999</v>
      </c>
      <c r="D18" s="339">
        <f>'[8]Summary Normlz''d x Month'!C59/1000</f>
        <v>421.25299999999999</v>
      </c>
      <c r="E18" s="339">
        <f>'[8]Summary Normlz''d x Month'!D59/1000</f>
        <v>407.66399999999999</v>
      </c>
      <c r="F18" s="339">
        <f>'[8]Summary Normlz''d x Month'!E59/1000</f>
        <v>412.25299999999999</v>
      </c>
      <c r="G18" s="339">
        <f>'[8]Summary Normlz''d x Month'!F59/1000</f>
        <v>408.23</v>
      </c>
      <c r="H18" s="339">
        <f>'[8]Summary Normlz''d x Month'!G59/1000</f>
        <v>430.25299999999999</v>
      </c>
      <c r="I18" s="339">
        <f>SUM(C18:H18)</f>
        <v>2500.9060000000004</v>
      </c>
    </row>
    <row r="19" spans="1:14">
      <c r="A19" s="31"/>
      <c r="B19" s="20" t="s">
        <v>314</v>
      </c>
      <c r="C19" s="339">
        <f t="shared" ref="C19:H19" si="2">-SUM(C14,-C10,C18)*$C$24</f>
        <v>-1415.8551219481637</v>
      </c>
      <c r="D19" s="339">
        <f t="shared" si="2"/>
        <v>-1410.3305138498417</v>
      </c>
      <c r="E19" s="339">
        <f t="shared" si="2"/>
        <v>-1532.4409497544998</v>
      </c>
      <c r="F19" s="339">
        <f t="shared" si="2"/>
        <v>-1774.0129229477</v>
      </c>
      <c r="G19" s="339">
        <f t="shared" si="2"/>
        <v>-2126.67644195609</v>
      </c>
      <c r="H19" s="339">
        <f t="shared" si="2"/>
        <v>-2598.7853252159239</v>
      </c>
      <c r="I19" s="339">
        <f>SUM(C19:H19)</f>
        <v>-10858.101275672219</v>
      </c>
    </row>
    <row r="20" spans="1:14" ht="15.75" thickBot="1">
      <c r="A20" s="28"/>
      <c r="B20" s="26" t="s">
        <v>312</v>
      </c>
      <c r="C20" s="25">
        <f t="shared" ref="C20:I20" si="3">SUM(C14:C19)</f>
        <v>45373.73795135902</v>
      </c>
      <c r="D20" s="25">
        <f t="shared" si="3"/>
        <v>45397.95450028935</v>
      </c>
      <c r="E20" s="25">
        <f t="shared" si="3"/>
        <v>49026.861704984054</v>
      </c>
      <c r="F20" s="25">
        <f t="shared" si="3"/>
        <v>57219.680466107035</v>
      </c>
      <c r="G20" s="25">
        <f t="shared" si="3"/>
        <v>67631.384364759113</v>
      </c>
      <c r="H20" s="25">
        <f t="shared" si="3"/>
        <v>82843.2439211405</v>
      </c>
      <c r="I20" s="25">
        <f t="shared" si="3"/>
        <v>347492.86290863919</v>
      </c>
    </row>
    <row r="21" spans="1:14" ht="15.75" thickTop="1">
      <c r="A21" s="28"/>
      <c r="B21" s="20"/>
      <c r="C21" s="339"/>
      <c r="D21" s="339"/>
      <c r="E21" s="339"/>
      <c r="F21" s="339"/>
      <c r="G21" s="339"/>
      <c r="H21" s="339"/>
      <c r="I21" s="343">
        <f>SUM('Annualized Var  Power Costs'!H15:M15)/1000-I20</f>
        <v>0</v>
      </c>
      <c r="J21" s="344" t="s">
        <v>316</v>
      </c>
    </row>
    <row r="22" spans="1:14">
      <c r="A22" s="28"/>
      <c r="B22" s="70" t="s">
        <v>36</v>
      </c>
      <c r="C22" s="339"/>
      <c r="D22" s="339"/>
      <c r="E22" s="339"/>
      <c r="F22" s="339"/>
      <c r="G22" s="339"/>
      <c r="H22" s="339"/>
      <c r="I22" s="339"/>
    </row>
    <row r="23" spans="1:14">
      <c r="A23" s="28"/>
      <c r="C23" s="71" t="s">
        <v>304</v>
      </c>
      <c r="D23" s="72"/>
    </row>
    <row r="24" spans="1:14">
      <c r="A24" s="28"/>
      <c r="B24" s="20" t="s">
        <v>37</v>
      </c>
      <c r="C24" s="335">
        <f>H42</f>
        <v>3.076000000000001E-2</v>
      </c>
      <c r="D24" s="336">
        <f>1-C24</f>
        <v>0.96923999999999999</v>
      </c>
    </row>
    <row r="25" spans="1:14">
      <c r="A25" s="28"/>
      <c r="B25" s="20"/>
      <c r="C25" s="69"/>
      <c r="D25" s="69"/>
      <c r="E25" s="69"/>
      <c r="F25" s="69"/>
      <c r="G25" s="69"/>
      <c r="H25" s="69"/>
      <c r="I25" s="47"/>
    </row>
    <row r="26" spans="1:14">
      <c r="A26" s="28"/>
      <c r="B26" s="20"/>
      <c r="C26" s="64"/>
      <c r="D26" s="68"/>
    </row>
    <row r="27" spans="1:14">
      <c r="A27" s="31">
        <v>501</v>
      </c>
      <c r="B27" s="73" t="s">
        <v>22</v>
      </c>
      <c r="C27" s="74">
        <f t="shared" ref="C27:H27" si="4">SUMIF($A$7:$A$18,$A27,C$7:C$18)*$D$24*1000</f>
        <v>6087724.421761048</v>
      </c>
      <c r="D27" s="74">
        <f t="shared" si="4"/>
        <v>6610815.0657407967</v>
      </c>
      <c r="E27" s="74">
        <f t="shared" si="4"/>
        <v>6077366.0242451979</v>
      </c>
      <c r="F27" s="74">
        <f t="shared" si="4"/>
        <v>6179490.4317916492</v>
      </c>
      <c r="G27" s="74">
        <f t="shared" si="4"/>
        <v>6344177.0012009982</v>
      </c>
      <c r="H27" s="74">
        <f t="shared" si="4"/>
        <v>7062259.8015004527</v>
      </c>
      <c r="I27" s="83">
        <f>SUM(C27:H27)</f>
        <v>38361832.746240146</v>
      </c>
      <c r="J27" s="22"/>
      <c r="K27" s="21"/>
    </row>
    <row r="28" spans="1:14">
      <c r="A28" s="31">
        <v>547</v>
      </c>
      <c r="B28" s="76" t="s">
        <v>21</v>
      </c>
      <c r="C28" s="47">
        <f>SUMIF($A$7:$A$18,A28,$C$7:$C$18)*$D$24*1000</f>
        <v>13554537.583041092</v>
      </c>
      <c r="D28" s="47">
        <f t="shared" ref="D28:H29" si="5">SUMIF($A$7:$A$18,$A28,D$7:D$18)*$D$24*1000</f>
        <v>17276360.808091436</v>
      </c>
      <c r="E28" s="47">
        <f t="shared" si="5"/>
        <v>16510974.785774751</v>
      </c>
      <c r="F28" s="47">
        <f t="shared" si="5"/>
        <v>16442619.551433159</v>
      </c>
      <c r="G28" s="47">
        <f t="shared" si="5"/>
        <v>16630030.882913398</v>
      </c>
      <c r="H28" s="47">
        <f t="shared" si="5"/>
        <v>18212431.697699502</v>
      </c>
      <c r="I28" s="84">
        <f t="shared" ref="I28:I33" si="6">SUM(C28:H28)</f>
        <v>98626955.308953345</v>
      </c>
      <c r="K28" s="21">
        <f>SUM('Annualized Var  Power Costs'!H9:M9)</f>
        <v>136988788.05519348</v>
      </c>
      <c r="L28" s="67">
        <f>(I28+I27)-K28</f>
        <v>0</v>
      </c>
      <c r="N28" s="67"/>
    </row>
    <row r="29" spans="1:14">
      <c r="A29" s="31">
        <v>555</v>
      </c>
      <c r="B29" s="76" t="s">
        <v>20</v>
      </c>
      <c r="C29" s="47">
        <f>SUMIF($A$7:$A$18,A29,$C$7:$C$18)*$D$24*1000</f>
        <v>24273203.192358479</v>
      </c>
      <c r="D29" s="47">
        <f t="shared" si="5"/>
        <v>20624009.901860591</v>
      </c>
      <c r="E29" s="47">
        <f t="shared" si="5"/>
        <v>23798295.528285965</v>
      </c>
      <c r="F29" s="47">
        <f t="shared" si="5"/>
        <v>27818719.580590524</v>
      </c>
      <c r="G29" s="47">
        <f t="shared" si="5"/>
        <v>37181067.453251556</v>
      </c>
      <c r="H29" s="47">
        <f t="shared" si="5"/>
        <v>50335415.30719474</v>
      </c>
      <c r="I29" s="84">
        <f t="shared" si="6"/>
        <v>184030710.96354187</v>
      </c>
      <c r="K29" s="21">
        <f>SUM('Annualized Var  Power Costs'!H10:M10)</f>
        <v>184030710.96354187</v>
      </c>
      <c r="L29" s="67">
        <f>I29-K29</f>
        <v>0</v>
      </c>
      <c r="M29" s="67"/>
      <c r="N29" s="67"/>
    </row>
    <row r="30" spans="1:14">
      <c r="A30" s="31">
        <v>557</v>
      </c>
      <c r="B30" s="76" t="s">
        <v>19</v>
      </c>
      <c r="C30" s="78">
        <f>SUMIF($A$7:$A$18,$A30,C$7:C$18)*1000</f>
        <v>760492.87993386714</v>
      </c>
      <c r="D30" s="78">
        <f>SUMIF($A$7:$A$18,$A30,D$7:D$18)*1000</f>
        <v>958788.46505462483</v>
      </c>
      <c r="E30" s="78">
        <f t="shared" ref="E30:H30" si="7">SUMIF($A$7:$A$18,$A30,E$7:E$18)*1000</f>
        <v>740026.0047223185</v>
      </c>
      <c r="F30" s="78">
        <f t="shared" si="7"/>
        <v>1320971.5767108086</v>
      </c>
      <c r="G30" s="78">
        <f t="shared" si="7"/>
        <v>620335.12543792743</v>
      </c>
      <c r="H30" s="78">
        <f t="shared" si="7"/>
        <v>956160.41618986917</v>
      </c>
      <c r="I30" s="84">
        <f t="shared" si="6"/>
        <v>5356774.4680494154</v>
      </c>
      <c r="K30" s="21">
        <f>SUM('Annualized Var  Power Costs'!H11:M11)</f>
        <v>5356774.4680494154</v>
      </c>
      <c r="L30" s="67">
        <f t="shared" ref="L30:L33" si="8">I30-K30</f>
        <v>0</v>
      </c>
      <c r="M30" s="67"/>
      <c r="N30" s="67"/>
    </row>
    <row r="31" spans="1:14">
      <c r="A31" s="31">
        <v>565</v>
      </c>
      <c r="B31" s="76" t="s">
        <v>18</v>
      </c>
      <c r="C31" s="47">
        <f>SUMIF($A$7:$A$18,A31,$C$7:$C$18)*$D$24*1000</f>
        <v>8895035.7981905974</v>
      </c>
      <c r="D31" s="47">
        <f t="shared" ref="D31:H33" si="9">SUMIF($A$7:$A$18,$A31,D$7:D$18)*$D$24*1000</f>
        <v>8944076.7149097677</v>
      </c>
      <c r="E31" s="47">
        <f t="shared" si="9"/>
        <v>8869181.0149322823</v>
      </c>
      <c r="F31" s="47">
        <f t="shared" si="9"/>
        <v>8946493.4873648565</v>
      </c>
      <c r="G31" s="47">
        <f t="shared" si="9"/>
        <v>9035026.5409117565</v>
      </c>
      <c r="H31" s="47">
        <f t="shared" si="9"/>
        <v>9153310.5013229921</v>
      </c>
      <c r="I31" s="84">
        <f t="shared" si="6"/>
        <v>53843124.057632253</v>
      </c>
      <c r="K31" s="21">
        <f>SUM('Annualized Var  Power Costs'!H12:M12)</f>
        <v>53843124.057632253</v>
      </c>
      <c r="L31" s="67">
        <f t="shared" si="8"/>
        <v>0</v>
      </c>
      <c r="M31" s="67"/>
      <c r="N31" s="67"/>
    </row>
    <row r="32" spans="1:14">
      <c r="A32" s="31">
        <v>447</v>
      </c>
      <c r="B32" s="76" t="s">
        <v>17</v>
      </c>
      <c r="C32" s="47">
        <f>SUMIF($A$7:$A$18,A32,$C$7:$C$18)*$D$24*1000</f>
        <v>-7202568.5759736868</v>
      </c>
      <c r="D32" s="47">
        <f t="shared" si="9"/>
        <v>-8189431.6574597917</v>
      </c>
      <c r="E32" s="47">
        <f t="shared" si="9"/>
        <v>-6051056.1500246581</v>
      </c>
      <c r="F32" s="47">
        <f t="shared" si="9"/>
        <v>-2052277.6870956358</v>
      </c>
      <c r="G32" s="47">
        <f t="shared" si="9"/>
        <v>-565981.79959305609</v>
      </c>
      <c r="H32" s="47">
        <f t="shared" si="9"/>
        <v>-84488.798449175389</v>
      </c>
      <c r="I32" s="84">
        <f t="shared" si="6"/>
        <v>-24145804.668596003</v>
      </c>
      <c r="K32" s="21">
        <f>SUM('Annualized Var  Power Costs'!H13:M13)</f>
        <v>-24145804.668596003</v>
      </c>
      <c r="L32" s="67">
        <f t="shared" si="8"/>
        <v>0</v>
      </c>
      <c r="M32" s="67"/>
      <c r="N32" s="67"/>
    </row>
    <row r="33" spans="1:14">
      <c r="A33" s="31">
        <v>456</v>
      </c>
      <c r="B33" s="76" t="s">
        <v>16</v>
      </c>
      <c r="C33" s="47">
        <f>SUMIF($A$7:$A$18,A33,$C$7:$C$18)*$D$24*1000</f>
        <v>-994687.34795237251</v>
      </c>
      <c r="D33" s="47">
        <f t="shared" si="9"/>
        <v>-826664.79790808319</v>
      </c>
      <c r="E33" s="47">
        <f t="shared" si="9"/>
        <v>-917925.50295179512</v>
      </c>
      <c r="F33" s="47">
        <f t="shared" si="9"/>
        <v>-1436336.4746883223</v>
      </c>
      <c r="G33" s="47">
        <f t="shared" si="9"/>
        <v>-1613270.8393634385</v>
      </c>
      <c r="H33" s="47">
        <f t="shared" si="9"/>
        <v>-2791845.0043178746</v>
      </c>
      <c r="I33" s="84">
        <f t="shared" si="6"/>
        <v>-8580729.9671818856</v>
      </c>
      <c r="K33" s="21">
        <f>SUM('Annualized Var  Power Costs'!H14:M14)</f>
        <v>-8580729.9671818856</v>
      </c>
      <c r="L33" s="67">
        <f t="shared" si="8"/>
        <v>0</v>
      </c>
      <c r="M33" s="67"/>
      <c r="N33" s="67"/>
    </row>
    <row r="34" spans="1:14">
      <c r="B34" s="80" t="s">
        <v>15</v>
      </c>
      <c r="C34" s="81">
        <f>SUM(C27:C33)</f>
        <v>45373737.951359011</v>
      </c>
      <c r="D34" s="81">
        <f t="shared" ref="D34:I34" si="10">SUM(D27:D33)</f>
        <v>45397954.500289336</v>
      </c>
      <c r="E34" s="81">
        <f t="shared" si="10"/>
        <v>49026861.704984061</v>
      </c>
      <c r="F34" s="81">
        <f t="shared" si="10"/>
        <v>57219680.466107041</v>
      </c>
      <c r="G34" s="81">
        <f t="shared" si="10"/>
        <v>67631384.364759132</v>
      </c>
      <c r="H34" s="82">
        <f t="shared" si="10"/>
        <v>82843243.921140507</v>
      </c>
      <c r="I34" s="85">
        <f t="shared" si="10"/>
        <v>347492862.90863913</v>
      </c>
      <c r="K34" s="67"/>
      <c r="L34" s="342"/>
      <c r="N34" s="67"/>
    </row>
    <row r="36" spans="1:14">
      <c r="C36" s="99" t="s">
        <v>89</v>
      </c>
      <c r="D36" s="99" t="s">
        <v>89</v>
      </c>
    </row>
    <row r="37" spans="1:14">
      <c r="C37" s="316" t="s">
        <v>293</v>
      </c>
      <c r="D37" s="115" t="s">
        <v>305</v>
      </c>
      <c r="G37" s="317"/>
      <c r="H37" s="317"/>
      <c r="I37" s="158"/>
    </row>
    <row r="38" spans="1:14">
      <c r="B38" s="46">
        <v>42917</v>
      </c>
      <c r="C38" s="105">
        <f t="array" ref="C38:C43">TRANSPOSE('Summary Normal Monthly kWh'!K8:P8/1000)</f>
        <v>1546417.5679699983</v>
      </c>
      <c r="E38" s="116" t="s">
        <v>285</v>
      </c>
      <c r="I38" s="67"/>
    </row>
    <row r="39" spans="1:14">
      <c r="B39" s="46">
        <v>42948</v>
      </c>
      <c r="C39" s="105">
        <v>1595828.4646938762</v>
      </c>
      <c r="E39" s="116" t="s">
        <v>285</v>
      </c>
      <c r="G39" s="318" t="s">
        <v>306</v>
      </c>
      <c r="H39" s="67">
        <f>SUM(C38:C43)</f>
        <v>10384187.03531285</v>
      </c>
      <c r="I39" s="309"/>
    </row>
    <row r="40" spans="1:14">
      <c r="B40" s="46">
        <v>42979</v>
      </c>
      <c r="C40" s="105">
        <v>1470708.2414249636</v>
      </c>
      <c r="E40" s="116" t="s">
        <v>285</v>
      </c>
      <c r="G40" s="318" t="s">
        <v>307</v>
      </c>
      <c r="H40" s="67">
        <f>SUM(D50:D55)</f>
        <v>10713727</v>
      </c>
    </row>
    <row r="41" spans="1:14">
      <c r="B41" s="46">
        <v>43009</v>
      </c>
      <c r="C41" s="105">
        <v>1685650.086544313</v>
      </c>
      <c r="E41" s="116" t="s">
        <v>285</v>
      </c>
      <c r="H41" s="106">
        <f>+ROUND(H39/H40,5)</f>
        <v>0.96923999999999999</v>
      </c>
    </row>
    <row r="42" spans="1:14">
      <c r="B42" s="46">
        <v>43040</v>
      </c>
      <c r="C42" s="105">
        <v>1887727.7936927944</v>
      </c>
      <c r="E42" s="116" t="s">
        <v>285</v>
      </c>
      <c r="H42" s="107">
        <f>1-H41</f>
        <v>3.076000000000001E-2</v>
      </c>
    </row>
    <row r="43" spans="1:14">
      <c r="B43" s="46">
        <v>43070</v>
      </c>
      <c r="C43" s="105">
        <v>2197854.8809869043</v>
      </c>
      <c r="E43" s="116" t="s">
        <v>285</v>
      </c>
    </row>
    <row r="44" spans="1:14">
      <c r="B44" s="46">
        <v>43101</v>
      </c>
      <c r="C44" s="105">
        <f t="array" ref="C44:C49">TRANSPOSE('Summary Normal Monthly kWh'!E8:J8/1000)</f>
        <v>2127307.1009272141</v>
      </c>
      <c r="D44" s="67">
        <f>+C44</f>
        <v>2127307.1009272141</v>
      </c>
      <c r="E44" s="116" t="s">
        <v>285</v>
      </c>
    </row>
    <row r="45" spans="1:14">
      <c r="B45" s="46">
        <v>43132</v>
      </c>
      <c r="C45" s="105">
        <v>1936506.9920595966</v>
      </c>
      <c r="D45" s="67">
        <f t="shared" ref="D45:D49" si="11">+C45</f>
        <v>1936506.9920595966</v>
      </c>
      <c r="E45" s="116" t="s">
        <v>285</v>
      </c>
    </row>
    <row r="46" spans="1:14">
      <c r="B46" s="46">
        <v>43160</v>
      </c>
      <c r="C46" s="105">
        <v>1876028.1631028156</v>
      </c>
      <c r="D46" s="67">
        <f t="shared" si="11"/>
        <v>1876028.1631028156</v>
      </c>
      <c r="E46" s="116" t="s">
        <v>285</v>
      </c>
    </row>
    <row r="47" spans="1:14">
      <c r="B47" s="46">
        <v>43191</v>
      </c>
      <c r="C47" s="105">
        <v>1664425.3792827728</v>
      </c>
      <c r="D47" s="67">
        <f t="shared" si="11"/>
        <v>1664425.3792827728</v>
      </c>
      <c r="E47" s="116" t="s">
        <v>285</v>
      </c>
    </row>
    <row r="48" spans="1:14">
      <c r="B48" s="46">
        <v>43221</v>
      </c>
      <c r="C48" s="105">
        <v>1521520.655645156</v>
      </c>
      <c r="D48" s="67">
        <f t="shared" si="11"/>
        <v>1521520.655645156</v>
      </c>
      <c r="E48" s="116" t="s">
        <v>285</v>
      </c>
    </row>
    <row r="49" spans="2:5">
      <c r="B49" s="46">
        <v>43252</v>
      </c>
      <c r="C49" s="105">
        <v>1466324.974235981</v>
      </c>
      <c r="D49" s="67">
        <f t="shared" si="11"/>
        <v>1466324.974235981</v>
      </c>
      <c r="E49" s="116" t="s">
        <v>285</v>
      </c>
    </row>
    <row r="50" spans="2:5">
      <c r="B50" s="46">
        <v>43282</v>
      </c>
      <c r="D50" s="67">
        <f>+'F2016 Delivered Load'!J60</f>
        <v>1589579</v>
      </c>
      <c r="E50" s="116" t="s">
        <v>88</v>
      </c>
    </row>
    <row r="51" spans="2:5">
      <c r="B51" s="46">
        <v>43313</v>
      </c>
      <c r="D51" s="67">
        <f>+'F2016 Delivered Load'!J61</f>
        <v>1603011</v>
      </c>
      <c r="E51" s="116" t="s">
        <v>88</v>
      </c>
    </row>
    <row r="52" spans="2:5">
      <c r="B52" s="46">
        <v>43344</v>
      </c>
      <c r="D52" s="67">
        <f>+'F2016 Delivered Load'!J62</f>
        <v>1548841</v>
      </c>
      <c r="E52" s="116" t="s">
        <v>88</v>
      </c>
    </row>
    <row r="53" spans="2:5">
      <c r="B53" s="46">
        <v>43374</v>
      </c>
      <c r="D53" s="67">
        <f>+'F2016 Delivered Load'!J63</f>
        <v>1721341</v>
      </c>
      <c r="E53" s="116" t="s">
        <v>88</v>
      </c>
    </row>
    <row r="54" spans="2:5">
      <c r="B54" s="46">
        <v>43405</v>
      </c>
      <c r="D54" s="67">
        <f>+'F2016 Delivered Load'!J64</f>
        <v>1931433</v>
      </c>
      <c r="E54" s="116" t="s">
        <v>88</v>
      </c>
    </row>
    <row r="55" spans="2:5">
      <c r="B55" s="46">
        <v>43435</v>
      </c>
      <c r="D55" s="67">
        <f>+'F2016 Delivered Load'!J65</f>
        <v>2319522</v>
      </c>
      <c r="E55" s="116" t="s">
        <v>88</v>
      </c>
    </row>
    <row r="56" spans="2:5">
      <c r="B56" s="46"/>
    </row>
  </sheetData>
  <pageMargins left="0.7" right="0.7" top="0.75" bottom="0.75" header="0.3" footer="0.3"/>
  <pageSetup scale="54" orientation="portrait"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zoomScaleNormal="100" workbookViewId="0">
      <selection activeCell="M4" sqref="M4:S4"/>
    </sheetView>
  </sheetViews>
  <sheetFormatPr defaultRowHeight="15"/>
  <cols>
    <col min="1" max="1" width="4" bestFit="1" customWidth="1"/>
    <col min="2" max="2" width="38.85546875" bestFit="1" customWidth="1"/>
    <col min="3" max="8" width="12.28515625" bestFit="1" customWidth="1"/>
    <col min="9" max="9" width="13.42578125" bestFit="1" customWidth="1"/>
    <col min="10" max="10" width="1.5703125" customWidth="1"/>
    <col min="11" max="11" width="11.28515625" bestFit="1" customWidth="1"/>
    <col min="15" max="15" width="41.7109375" bestFit="1" customWidth="1"/>
    <col min="16" max="16" width="11.5703125" bestFit="1" customWidth="1"/>
    <col min="17" max="17" width="9" bestFit="1" customWidth="1"/>
    <col min="18" max="19" width="11.5703125" bestFit="1" customWidth="1"/>
  </cols>
  <sheetData>
    <row r="1" spans="1:19" ht="20.25">
      <c r="A1" s="24" t="s">
        <v>25</v>
      </c>
      <c r="M1" s="352" t="s">
        <v>42</v>
      </c>
      <c r="N1" s="352"/>
      <c r="O1" s="352"/>
      <c r="P1" s="352"/>
      <c r="Q1" s="352"/>
      <c r="R1" s="352"/>
      <c r="S1" s="352"/>
    </row>
    <row r="2" spans="1:19">
      <c r="A2" s="40" t="s">
        <v>41</v>
      </c>
      <c r="M2" s="352" t="s">
        <v>43</v>
      </c>
      <c r="N2" s="352"/>
      <c r="O2" s="352"/>
      <c r="P2" s="352"/>
      <c r="Q2" s="352"/>
      <c r="R2" s="352"/>
      <c r="S2" s="352"/>
    </row>
    <row r="3" spans="1:19">
      <c r="A3" s="39"/>
      <c r="M3" s="353" t="s">
        <v>44</v>
      </c>
      <c r="N3" s="354"/>
      <c r="O3" s="354"/>
      <c r="P3" s="354"/>
      <c r="Q3" s="354"/>
      <c r="R3" s="354"/>
      <c r="S3" s="354"/>
    </row>
    <row r="4" spans="1:19">
      <c r="A4" s="39"/>
      <c r="M4" s="355" t="s">
        <v>45</v>
      </c>
      <c r="N4" s="352"/>
      <c r="O4" s="352"/>
      <c r="P4" s="352"/>
      <c r="Q4" s="352"/>
      <c r="R4" s="352"/>
      <c r="S4" s="352"/>
    </row>
    <row r="5" spans="1:19" ht="18">
      <c r="A5" s="28"/>
      <c r="B5" s="38"/>
      <c r="C5" s="37" t="s">
        <v>14</v>
      </c>
      <c r="D5" s="37" t="s">
        <v>14</v>
      </c>
      <c r="E5" s="37" t="s">
        <v>14</v>
      </c>
      <c r="F5" s="37" t="s">
        <v>14</v>
      </c>
      <c r="G5" s="37" t="s">
        <v>14</v>
      </c>
      <c r="H5" s="37" t="s">
        <v>14</v>
      </c>
      <c r="I5" s="36"/>
      <c r="J5" s="22"/>
      <c r="K5" s="35"/>
    </row>
    <row r="6" spans="1:19" ht="75">
      <c r="A6" s="34"/>
      <c r="B6" s="33" t="s">
        <v>24</v>
      </c>
      <c r="C6" s="23">
        <v>43282</v>
      </c>
      <c r="D6" s="23">
        <v>43313</v>
      </c>
      <c r="E6" s="23">
        <v>43344</v>
      </c>
      <c r="F6" s="23">
        <v>43374</v>
      </c>
      <c r="G6" s="23">
        <v>43405</v>
      </c>
      <c r="H6" s="23">
        <v>43435</v>
      </c>
      <c r="I6" s="23" t="s">
        <v>23</v>
      </c>
      <c r="J6" s="22"/>
      <c r="K6" s="32" t="s">
        <v>40</v>
      </c>
      <c r="M6" s="94" t="s">
        <v>46</v>
      </c>
      <c r="N6" s="95" t="s">
        <v>47</v>
      </c>
      <c r="O6" s="95" t="s">
        <v>48</v>
      </c>
      <c r="P6" s="96" t="s">
        <v>49</v>
      </c>
      <c r="Q6" s="97" t="s">
        <v>50</v>
      </c>
      <c r="R6" s="96" t="s">
        <v>51</v>
      </c>
      <c r="S6" s="98" t="s">
        <v>52</v>
      </c>
    </row>
    <row r="7" spans="1:19">
      <c r="A7" s="31">
        <v>501</v>
      </c>
      <c r="B7" s="20" t="s">
        <v>22</v>
      </c>
      <c r="C7" s="27">
        <v>6280.9256961754036</v>
      </c>
      <c r="D7" s="27">
        <v>6820.6172524254025</v>
      </c>
      <c r="E7" s="27">
        <v>6270.238562425403</v>
      </c>
      <c r="F7" s="27">
        <v>6375.6040111754046</v>
      </c>
      <c r="G7" s="27">
        <v>6545.517107425404</v>
      </c>
      <c r="H7" s="27">
        <v>7286.3891311754078</v>
      </c>
      <c r="I7" s="27">
        <f t="shared" ref="I7:I14" si="0">SUM(C7:H7)</f>
        <v>39579.291760802422</v>
      </c>
      <c r="J7" s="22"/>
      <c r="K7" s="30">
        <v>72756.357028192971</v>
      </c>
      <c r="M7" s="99">
        <v>1</v>
      </c>
      <c r="N7" s="100">
        <v>7</v>
      </c>
      <c r="O7" s="100" t="s">
        <v>53</v>
      </c>
      <c r="P7" s="101"/>
      <c r="Q7" s="101"/>
      <c r="R7" s="102"/>
      <c r="S7" s="67"/>
    </row>
    <row r="8" spans="1:19">
      <c r="A8" s="31">
        <v>547</v>
      </c>
      <c r="B8" s="20" t="s">
        <v>21</v>
      </c>
      <c r="C8" s="27">
        <v>13984.707175767708</v>
      </c>
      <c r="D8" s="27">
        <v>17824.64694821864</v>
      </c>
      <c r="E8" s="27">
        <v>17034.970477667812</v>
      </c>
      <c r="F8" s="27">
        <v>16964.44590754938</v>
      </c>
      <c r="G8" s="27">
        <v>17157.804963593535</v>
      </c>
      <c r="H8" s="27">
        <v>18790.425176116856</v>
      </c>
      <c r="I8" s="27">
        <f t="shared" si="0"/>
        <v>101757.00064891393</v>
      </c>
      <c r="J8" s="22"/>
      <c r="K8" s="30">
        <v>177947.48982652952</v>
      </c>
      <c r="M8" s="99">
        <f t="shared" ref="M8:M28" si="1">+M7+1</f>
        <v>2</v>
      </c>
      <c r="N8" s="100" t="s">
        <v>77</v>
      </c>
      <c r="O8" s="103" t="s">
        <v>54</v>
      </c>
      <c r="P8" s="101"/>
      <c r="Q8" s="101"/>
      <c r="R8" s="102"/>
      <c r="S8" s="67"/>
    </row>
    <row r="9" spans="1:19">
      <c r="A9" s="31">
        <v>555</v>
      </c>
      <c r="B9" s="20" t="s">
        <v>20</v>
      </c>
      <c r="C9" s="27">
        <v>24622.289561551814</v>
      </c>
      <c r="D9" s="27">
        <v>20857.28472219532</v>
      </c>
      <c r="E9" s="27">
        <v>24145.899130169993</v>
      </c>
      <c r="F9" s="27">
        <v>28289.32718714717</v>
      </c>
      <c r="G9" s="27">
        <v>37952.823457607563</v>
      </c>
      <c r="H9" s="27">
        <v>51502.617400720912</v>
      </c>
      <c r="I9" s="27">
        <f t="shared" si="0"/>
        <v>187370.24145939277</v>
      </c>
      <c r="J9" s="22"/>
      <c r="K9" s="30">
        <v>393455.71846444561</v>
      </c>
      <c r="M9" s="99">
        <f t="shared" si="1"/>
        <v>3</v>
      </c>
      <c r="N9" s="100">
        <v>24</v>
      </c>
      <c r="O9" s="103" t="s">
        <v>55</v>
      </c>
      <c r="P9" s="101"/>
      <c r="Q9" s="101"/>
      <c r="R9" s="102"/>
      <c r="S9" s="67"/>
    </row>
    <row r="10" spans="1:19">
      <c r="A10" s="31">
        <v>557</v>
      </c>
      <c r="B10" s="20" t="s">
        <v>19</v>
      </c>
      <c r="C10" s="27">
        <v>762.98749583333347</v>
      </c>
      <c r="D10" s="27">
        <v>762.98749583333347</v>
      </c>
      <c r="E10" s="27">
        <v>762.98749583333347</v>
      </c>
      <c r="F10" s="27">
        <v>762.98749583333347</v>
      </c>
      <c r="G10" s="27">
        <v>762.98749583333347</v>
      </c>
      <c r="H10" s="27">
        <v>762.98749583333347</v>
      </c>
      <c r="I10" s="27">
        <f t="shared" si="0"/>
        <v>4577.9249750000008</v>
      </c>
      <c r="J10" s="22"/>
      <c r="K10" s="30">
        <v>9155.8499499999998</v>
      </c>
      <c r="M10" s="99">
        <f t="shared" si="1"/>
        <v>4</v>
      </c>
      <c r="N10" s="100">
        <v>25</v>
      </c>
      <c r="O10" s="103" t="s">
        <v>56</v>
      </c>
      <c r="P10" s="101"/>
      <c r="Q10" s="101"/>
      <c r="R10" s="102"/>
      <c r="S10" s="67"/>
    </row>
    <row r="11" spans="1:19">
      <c r="A11" s="31">
        <v>565</v>
      </c>
      <c r="B11" s="20" t="s">
        <v>18</v>
      </c>
      <c r="C11" s="27">
        <v>9177.3304838745808</v>
      </c>
      <c r="D11" s="27">
        <v>9227.9277732138253</v>
      </c>
      <c r="E11" s="27">
        <v>9150.655167896788</v>
      </c>
      <c r="F11" s="27">
        <v>9230.4212448566468</v>
      </c>
      <c r="G11" s="27">
        <v>9321.7640016010027</v>
      </c>
      <c r="H11" s="27">
        <v>9443.8018461093143</v>
      </c>
      <c r="I11" s="27">
        <f t="shared" si="0"/>
        <v>55551.90051755216</v>
      </c>
      <c r="J11" s="22"/>
      <c r="K11" s="30">
        <v>112701.333403154</v>
      </c>
      <c r="M11" s="99">
        <f t="shared" si="1"/>
        <v>5</v>
      </c>
      <c r="N11" s="100">
        <v>26</v>
      </c>
      <c r="O11" s="103" t="s">
        <v>57</v>
      </c>
      <c r="P11" s="101"/>
      <c r="Q11" s="101"/>
      <c r="R11" s="102"/>
      <c r="S11" s="67"/>
    </row>
    <row r="12" spans="1:19">
      <c r="A12" s="31">
        <v>447</v>
      </c>
      <c r="B12" s="20" t="s">
        <v>17</v>
      </c>
      <c r="C12" s="27">
        <v>-7431.1507737750062</v>
      </c>
      <c r="D12" s="27">
        <v>-8449.3331449999914</v>
      </c>
      <c r="E12" s="27">
        <v>-6243.0937126250028</v>
      </c>
      <c r="F12" s="27">
        <v>-2117.4091939</v>
      </c>
      <c r="G12" s="27">
        <v>-583.94391440000004</v>
      </c>
      <c r="H12" s="27">
        <v>-87.170152334999997</v>
      </c>
      <c r="I12" s="27">
        <f t="shared" si="0"/>
        <v>-24912.100892034996</v>
      </c>
      <c r="J12" s="22"/>
      <c r="K12" s="30">
        <v>-37675.37519028737</v>
      </c>
      <c r="M12" s="99">
        <f t="shared" si="1"/>
        <v>6</v>
      </c>
      <c r="N12" s="100">
        <v>29</v>
      </c>
      <c r="O12" s="103" t="s">
        <v>58</v>
      </c>
      <c r="P12" s="101"/>
      <c r="Q12" s="101"/>
      <c r="R12" s="102"/>
      <c r="S12" s="67"/>
    </row>
    <row r="13" spans="1:19">
      <c r="A13" s="31">
        <v>456</v>
      </c>
      <c r="B13" s="20" t="s">
        <v>16</v>
      </c>
      <c r="C13" s="27">
        <v>-1026.2549502211759</v>
      </c>
      <c r="D13" s="27">
        <v>-852.90000196863855</v>
      </c>
      <c r="E13" s="27">
        <v>-947.05697551875198</v>
      </c>
      <c r="F13" s="27">
        <v>-1481.9203444846707</v>
      </c>
      <c r="G13" s="27">
        <v>-1664.4699345502029</v>
      </c>
      <c r="H13" s="27">
        <v>-2880.4475716209345</v>
      </c>
      <c r="I13" s="27">
        <f t="shared" si="0"/>
        <v>-8853.049778364375</v>
      </c>
      <c r="J13" s="22"/>
      <c r="K13" s="30">
        <v>-16871.643140725595</v>
      </c>
      <c r="M13" s="99">
        <f t="shared" si="1"/>
        <v>7</v>
      </c>
      <c r="N13" s="100">
        <v>31</v>
      </c>
      <c r="O13" s="100" t="s">
        <v>59</v>
      </c>
      <c r="P13" s="101"/>
      <c r="Q13" s="101"/>
      <c r="R13" s="102"/>
      <c r="S13" s="67"/>
    </row>
    <row r="14" spans="1:19" ht="15.75" thickBot="1">
      <c r="A14" s="28"/>
      <c r="B14" s="26" t="s">
        <v>110</v>
      </c>
      <c r="C14" s="25">
        <v>46370.834689206655</v>
      </c>
      <c r="D14" s="25">
        <v>46191.231044917899</v>
      </c>
      <c r="E14" s="25">
        <v>50174.600145849567</v>
      </c>
      <c r="F14" s="25">
        <v>58023.456308177265</v>
      </c>
      <c r="G14" s="25">
        <v>69492.483177110626</v>
      </c>
      <c r="H14" s="25">
        <v>84818.603325999895</v>
      </c>
      <c r="I14" s="25">
        <f t="shared" si="0"/>
        <v>355071.20869126194</v>
      </c>
      <c r="J14" s="22"/>
      <c r="K14" s="29">
        <v>711469.73034130922</v>
      </c>
      <c r="M14" s="99">
        <f t="shared" si="1"/>
        <v>8</v>
      </c>
      <c r="N14" s="100">
        <v>35</v>
      </c>
      <c r="O14" s="103" t="s">
        <v>60</v>
      </c>
      <c r="P14" s="101"/>
      <c r="Q14" s="101"/>
      <c r="R14" s="102"/>
      <c r="S14" s="67"/>
    </row>
    <row r="15" spans="1:19" ht="15.75" thickTop="1">
      <c r="A15" s="28"/>
      <c r="M15" s="99">
        <f t="shared" si="1"/>
        <v>9</v>
      </c>
      <c r="N15" s="100">
        <v>43</v>
      </c>
      <c r="O15" s="103" t="s">
        <v>61</v>
      </c>
      <c r="P15" s="101"/>
      <c r="Q15" s="101"/>
      <c r="R15" s="102"/>
      <c r="S15" s="67"/>
    </row>
    <row r="16" spans="1:19">
      <c r="A16" s="28"/>
      <c r="M16" s="99">
        <f t="shared" si="1"/>
        <v>10</v>
      </c>
      <c r="N16" s="100">
        <v>40</v>
      </c>
      <c r="O16" s="100" t="s">
        <v>62</v>
      </c>
      <c r="P16" s="101"/>
      <c r="Q16" s="101"/>
      <c r="R16" s="102"/>
      <c r="S16" s="67"/>
    </row>
    <row r="17" spans="1:19">
      <c r="A17" s="28"/>
      <c r="B17" s="70" t="s">
        <v>36</v>
      </c>
      <c r="C17" s="71" t="s">
        <v>35</v>
      </c>
      <c r="D17" s="72"/>
      <c r="M17" s="99">
        <f t="shared" si="1"/>
        <v>11</v>
      </c>
      <c r="N17" s="100">
        <v>46</v>
      </c>
      <c r="O17" s="100" t="s">
        <v>63</v>
      </c>
      <c r="P17" s="101"/>
      <c r="Q17" s="104"/>
      <c r="R17" s="102"/>
      <c r="S17" s="67"/>
    </row>
    <row r="18" spans="1:19">
      <c r="A18" s="28"/>
      <c r="B18" s="20" t="s">
        <v>300</v>
      </c>
      <c r="C18" s="142">
        <f>+S29</f>
        <v>3.8393753496129945E-2</v>
      </c>
      <c r="D18" s="143">
        <f>1-C18</f>
        <v>0.96160624650387005</v>
      </c>
      <c r="M18" s="99">
        <f t="shared" si="1"/>
        <v>12</v>
      </c>
      <c r="N18" s="100">
        <v>49</v>
      </c>
      <c r="O18" s="103" t="s">
        <v>64</v>
      </c>
      <c r="P18" s="101"/>
      <c r="Q18" s="104"/>
      <c r="R18" s="102"/>
      <c r="S18" s="67"/>
    </row>
    <row r="19" spans="1:19">
      <c r="A19" s="28"/>
      <c r="B19" s="20" t="s">
        <v>38</v>
      </c>
      <c r="C19" s="69">
        <f t="array" ref="C19:E19">TRANSPOSE(-'Tax and Benefits'!G12:G14)</f>
        <v>-141382.43</v>
      </c>
      <c r="D19" s="69">
        <v>-164272.31</v>
      </c>
      <c r="E19" s="69">
        <v>-156227.37</v>
      </c>
      <c r="F19" s="69">
        <f t="array" ref="F19:H19">TRANSPOSE(-'Tax and Benefits'!G3:G5)</f>
        <v>-155673.44</v>
      </c>
      <c r="G19" s="69">
        <v>-135058.47999999998</v>
      </c>
      <c r="H19" s="69">
        <v>-140445.85</v>
      </c>
      <c r="I19" s="47">
        <f>SUM(C19:H19)</f>
        <v>-893059.88</v>
      </c>
      <c r="M19" s="99">
        <f t="shared" si="1"/>
        <v>13</v>
      </c>
      <c r="N19" s="100" t="s">
        <v>82</v>
      </c>
      <c r="O19" s="100" t="s">
        <v>65</v>
      </c>
      <c r="P19" s="101"/>
      <c r="Q19" s="104"/>
      <c r="R19" s="102"/>
      <c r="S19" s="67"/>
    </row>
    <row r="20" spans="1:19">
      <c r="A20" s="28"/>
      <c r="B20" s="20"/>
      <c r="C20" s="64"/>
      <c r="D20" s="68"/>
      <c r="M20" s="99">
        <f t="shared" si="1"/>
        <v>14</v>
      </c>
      <c r="N20" s="100" t="s">
        <v>282</v>
      </c>
      <c r="O20" s="100" t="s">
        <v>66</v>
      </c>
      <c r="P20" s="101"/>
      <c r="Q20" s="104"/>
      <c r="R20" s="102"/>
      <c r="S20" s="67"/>
    </row>
    <row r="21" spans="1:19">
      <c r="A21" s="31">
        <v>501</v>
      </c>
      <c r="B21" s="73" t="s">
        <v>22</v>
      </c>
      <c r="C21" s="74">
        <f>+C7*$D$18*1000</f>
        <v>6039777.3832689365</v>
      </c>
      <c r="D21" s="74">
        <f t="shared" ref="D21:H21" si="2">+D7*$D$18*1000</f>
        <v>6558748.1549443305</v>
      </c>
      <c r="E21" s="74">
        <f t="shared" si="2"/>
        <v>6029500.5686977142</v>
      </c>
      <c r="F21" s="74">
        <f t="shared" si="2"/>
        <v>6130820.6423813989</v>
      </c>
      <c r="G21" s="74">
        <f t="shared" si="2"/>
        <v>6294210.1370982118</v>
      </c>
      <c r="H21" s="75">
        <f t="shared" si="2"/>
        <v>7006637.3029961791</v>
      </c>
      <c r="I21" s="83">
        <f>SUM(C21:H21)</f>
        <v>38059694.18938677</v>
      </c>
      <c r="J21" s="22"/>
      <c r="K21" s="21"/>
      <c r="M21" s="99">
        <f t="shared" si="1"/>
        <v>15</v>
      </c>
      <c r="N21" s="100">
        <v>5</v>
      </c>
      <c r="O21" s="100" t="s">
        <v>67</v>
      </c>
      <c r="P21" s="101"/>
      <c r="Q21" s="101"/>
      <c r="R21" s="102"/>
      <c r="S21" s="67"/>
    </row>
    <row r="22" spans="1:19">
      <c r="A22" s="31">
        <v>547</v>
      </c>
      <c r="B22" s="76" t="s">
        <v>21</v>
      </c>
      <c r="C22" s="47">
        <f t="shared" ref="C22:H22" si="3">+C8*$D$18*1000</f>
        <v>13447781.775745723</v>
      </c>
      <c r="D22" s="47">
        <f t="shared" si="3"/>
        <v>17140291.847133189</v>
      </c>
      <c r="E22" s="47">
        <f t="shared" si="3"/>
        <v>16380934.020334383</v>
      </c>
      <c r="F22" s="47">
        <f t="shared" si="3"/>
        <v>16313117.153176498</v>
      </c>
      <c r="G22" s="47">
        <f t="shared" si="3"/>
        <v>16499052.429286649</v>
      </c>
      <c r="H22" s="77">
        <f t="shared" si="3"/>
        <v>18068990.223817553</v>
      </c>
      <c r="I22" s="84">
        <f t="shared" ref="I22:I27" si="4">SUM(C22:H22)</f>
        <v>97850167.449493989</v>
      </c>
      <c r="M22" s="99">
        <f t="shared" si="1"/>
        <v>16</v>
      </c>
      <c r="P22" s="104"/>
      <c r="Q22" s="104"/>
      <c r="R22" s="104"/>
    </row>
    <row r="23" spans="1:19">
      <c r="A23" s="31">
        <v>555</v>
      </c>
      <c r="B23" s="76" t="s">
        <v>20</v>
      </c>
      <c r="C23" s="47">
        <f t="shared" ref="C23:H23" si="5">+C9*$D$18*1000</f>
        <v>23676947.445615262</v>
      </c>
      <c r="D23" s="47">
        <f t="shared" si="5"/>
        <v>20056495.273972757</v>
      </c>
      <c r="E23" s="47">
        <f t="shared" si="5"/>
        <v>23218847.431023829</v>
      </c>
      <c r="F23" s="47">
        <f t="shared" si="5"/>
        <v>27203193.732552473</v>
      </c>
      <c r="G23" s="47">
        <f t="shared" si="5"/>
        <v>36495672.109294042</v>
      </c>
      <c r="H23" s="77">
        <f t="shared" si="5"/>
        <v>49525238.603832141</v>
      </c>
      <c r="I23" s="84">
        <f t="shared" si="4"/>
        <v>180176394.5962905</v>
      </c>
      <c r="M23" s="99">
        <f t="shared" si="1"/>
        <v>17</v>
      </c>
      <c r="N23" t="s">
        <v>68</v>
      </c>
      <c r="P23" s="101"/>
      <c r="Q23" s="101"/>
      <c r="R23" s="101"/>
      <c r="S23" s="105"/>
    </row>
    <row r="24" spans="1:19">
      <c r="A24" s="31">
        <v>557</v>
      </c>
      <c r="B24" s="76" t="s">
        <v>19</v>
      </c>
      <c r="C24" s="78">
        <f>+C10*1000+C19</f>
        <v>621605.06583333341</v>
      </c>
      <c r="D24" s="78">
        <f t="shared" ref="D24:H24" si="6">+D10*1000+D19</f>
        <v>598715.18583333353</v>
      </c>
      <c r="E24" s="78">
        <f t="shared" si="6"/>
        <v>606760.12583333347</v>
      </c>
      <c r="F24" s="78">
        <f t="shared" si="6"/>
        <v>607314.0558333334</v>
      </c>
      <c r="G24" s="78">
        <f t="shared" si="6"/>
        <v>627929.01583333348</v>
      </c>
      <c r="H24" s="79">
        <f t="shared" si="6"/>
        <v>622541.64583333349</v>
      </c>
      <c r="I24" s="84">
        <f t="shared" si="4"/>
        <v>3684865.0950000007</v>
      </c>
      <c r="M24" s="99">
        <f t="shared" si="1"/>
        <v>18</v>
      </c>
      <c r="P24" s="104"/>
      <c r="Q24" s="104"/>
      <c r="R24" s="104"/>
    </row>
    <row r="25" spans="1:19">
      <c r="A25" s="31">
        <v>565</v>
      </c>
      <c r="B25" s="76" t="s">
        <v>18</v>
      </c>
      <c r="C25" s="47">
        <f t="shared" ref="C25:H25" si="7">+C11*$D$18*1000</f>
        <v>8824978.319524182</v>
      </c>
      <c r="D25" s="47">
        <f t="shared" si="7"/>
        <v>8873632.9890089612</v>
      </c>
      <c r="E25" s="47">
        <f t="shared" si="7"/>
        <v>8799327.1690524705</v>
      </c>
      <c r="F25" s="47">
        <f t="shared" si="7"/>
        <v>8876030.7269161809</v>
      </c>
      <c r="G25" s="47">
        <f t="shared" si="7"/>
        <v>8963866.4923744369</v>
      </c>
      <c r="H25" s="77">
        <f t="shared" si="7"/>
        <v>9081218.8459634967</v>
      </c>
      <c r="I25" s="84">
        <f t="shared" si="4"/>
        <v>53419054.542839721</v>
      </c>
      <c r="M25" s="99">
        <f t="shared" si="1"/>
        <v>19</v>
      </c>
      <c r="N25" s="351" t="s">
        <v>69</v>
      </c>
      <c r="O25" s="351"/>
      <c r="P25" s="102"/>
      <c r="Q25" s="102"/>
      <c r="R25" s="102"/>
      <c r="S25" s="67"/>
    </row>
    <row r="26" spans="1:19">
      <c r="A26" s="31">
        <v>447</v>
      </c>
      <c r="B26" s="76" t="s">
        <v>17</v>
      </c>
      <c r="C26" s="47">
        <f t="shared" ref="C26:H26" si="8">+C12*$D$18*1000</f>
        <v>-7145841.0027741129</v>
      </c>
      <c r="D26" s="47">
        <f t="shared" si="8"/>
        <v>-8124931.5310241822</v>
      </c>
      <c r="E26" s="47">
        <f t="shared" si="8"/>
        <v>-6003397.9115692396</v>
      </c>
      <c r="F26" s="47">
        <f t="shared" si="8"/>
        <v>-2036113.9072589641</v>
      </c>
      <c r="G26" s="47">
        <f t="shared" si="8"/>
        <v>-561524.11569496116</v>
      </c>
      <c r="H26" s="77">
        <f t="shared" si="8"/>
        <v>-83823.3629940299</v>
      </c>
      <c r="I26" s="84">
        <f t="shared" si="4"/>
        <v>-23955631.831315495</v>
      </c>
      <c r="M26" s="99">
        <f t="shared" si="1"/>
        <v>20</v>
      </c>
      <c r="N26" s="351" t="s">
        <v>70</v>
      </c>
      <c r="O26" s="351"/>
      <c r="P26" s="102">
        <v>20441499</v>
      </c>
      <c r="Q26" s="102">
        <v>281707</v>
      </c>
      <c r="R26" s="102">
        <f>SUM(P26:Q26)</f>
        <v>20723206</v>
      </c>
      <c r="S26" s="102">
        <v>21550615</v>
      </c>
    </row>
    <row r="27" spans="1:19">
      <c r="A27" s="31">
        <v>456</v>
      </c>
      <c r="B27" s="76" t="s">
        <v>16</v>
      </c>
      <c r="C27" s="47">
        <f t="shared" ref="C27:H27" si="9">+C13*$D$18*1000</f>
        <v>-986853.17063820106</v>
      </c>
      <c r="D27" s="47">
        <f t="shared" si="9"/>
        <v>-820153.96953620587</v>
      </c>
      <c r="E27" s="47">
        <f t="shared" si="9"/>
        <v>-910695.90345389466</v>
      </c>
      <c r="F27" s="47">
        <f t="shared" si="9"/>
        <v>-1425023.8600776263</v>
      </c>
      <c r="G27" s="47">
        <f t="shared" si="9"/>
        <v>-1600564.686181363</v>
      </c>
      <c r="H27" s="77">
        <f t="shared" si="9"/>
        <v>-2769856.3775975942</v>
      </c>
      <c r="I27" s="84">
        <f t="shared" si="4"/>
        <v>-8513147.967484884</v>
      </c>
      <c r="M27" s="99">
        <f t="shared" si="1"/>
        <v>21</v>
      </c>
    </row>
    <row r="28" spans="1:19">
      <c r="B28" s="80" t="s">
        <v>15</v>
      </c>
      <c r="C28" s="81">
        <f>SUM(C21:C27)</f>
        <v>44478395.816575117</v>
      </c>
      <c r="D28" s="81">
        <f t="shared" ref="D28:I28" si="10">SUM(D21:D27)</f>
        <v>44282797.950332187</v>
      </c>
      <c r="E28" s="81">
        <f t="shared" si="10"/>
        <v>48121275.499918602</v>
      </c>
      <c r="F28" s="81">
        <f t="shared" si="10"/>
        <v>55669338.543523289</v>
      </c>
      <c r="G28" s="81">
        <f t="shared" si="10"/>
        <v>66718641.382010356</v>
      </c>
      <c r="H28" s="82">
        <f t="shared" si="10"/>
        <v>81450946.881851062</v>
      </c>
      <c r="I28" s="85">
        <f t="shared" si="10"/>
        <v>340721396.07421058</v>
      </c>
      <c r="M28" s="99">
        <f t="shared" si="1"/>
        <v>22</v>
      </c>
      <c r="N28" s="351" t="s">
        <v>71</v>
      </c>
      <c r="O28" s="351"/>
      <c r="S28" s="106">
        <f>+R26/S26</f>
        <v>0.96160624650387005</v>
      </c>
    </row>
    <row r="29" spans="1:19">
      <c r="S29" s="107">
        <f>1-S28</f>
        <v>3.8393753496129945E-2</v>
      </c>
    </row>
  </sheetData>
  <mergeCells count="7">
    <mergeCell ref="N28:O28"/>
    <mergeCell ref="M1:S1"/>
    <mergeCell ref="M2:S2"/>
    <mergeCell ref="M3:S3"/>
    <mergeCell ref="M4:S4"/>
    <mergeCell ref="N25:O25"/>
    <mergeCell ref="N26:O26"/>
  </mergeCells>
  <pageMargins left="0.7" right="0.7" top="0.75" bottom="0.75" header="0.3" footer="0.3"/>
  <pageSetup scale="47" orientation="landscape" r:id="rId1"/>
  <headerFooter>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1"/>
  <sheetViews>
    <sheetView zoomScaleNormal="100" workbookViewId="0">
      <pane xSplit="3" ySplit="6" topLeftCell="D7" activePane="bottomRight" state="frozen"/>
      <selection activeCell="A4" sqref="A4:P4"/>
      <selection pane="topRight" activeCell="A4" sqref="A4:P4"/>
      <selection pane="bottomLeft" activeCell="A4" sqref="A4:P4"/>
      <selection pane="bottomRight" activeCell="A4" sqref="A4:P4"/>
    </sheetView>
  </sheetViews>
  <sheetFormatPr defaultRowHeight="15"/>
  <cols>
    <col min="1" max="1" width="4.28515625" bestFit="1" customWidth="1"/>
    <col min="2" max="2" width="10.28515625" bestFit="1" customWidth="1"/>
    <col min="3" max="3" width="2" customWidth="1"/>
    <col min="4" max="4" width="15.28515625" bestFit="1" customWidth="1"/>
    <col min="5" max="16" width="14.28515625" bestFit="1" customWidth="1"/>
    <col min="17" max="17" width="15.28515625" bestFit="1" customWidth="1"/>
    <col min="18" max="18" width="14.140625" bestFit="1" customWidth="1"/>
  </cols>
  <sheetData>
    <row r="1" spans="1:18">
      <c r="A1" s="352" t="s">
        <v>42</v>
      </c>
      <c r="B1" s="352"/>
      <c r="C1" s="352"/>
      <c r="D1" s="352"/>
      <c r="E1" s="352"/>
      <c r="F1" s="352"/>
      <c r="G1" s="352"/>
      <c r="H1" s="352"/>
      <c r="I1" s="352"/>
      <c r="J1" s="352"/>
      <c r="K1" s="352"/>
      <c r="L1" s="352"/>
      <c r="M1" s="352"/>
      <c r="N1" s="352"/>
      <c r="O1" s="352"/>
      <c r="P1" s="352"/>
    </row>
    <row r="2" spans="1:18">
      <c r="A2" s="352" t="s">
        <v>72</v>
      </c>
      <c r="B2" s="352"/>
      <c r="C2" s="352"/>
      <c r="D2" s="352"/>
      <c r="E2" s="352"/>
      <c r="F2" s="352"/>
      <c r="G2" s="352"/>
      <c r="H2" s="352"/>
      <c r="I2" s="352"/>
      <c r="J2" s="352"/>
      <c r="K2" s="352"/>
      <c r="L2" s="352"/>
      <c r="M2" s="352"/>
      <c r="N2" s="352"/>
      <c r="O2" s="352"/>
      <c r="P2" s="352"/>
    </row>
    <row r="3" spans="1:18">
      <c r="A3" s="355" t="s">
        <v>283</v>
      </c>
      <c r="B3" s="352"/>
      <c r="C3" s="352"/>
      <c r="D3" s="352"/>
      <c r="E3" s="352"/>
      <c r="F3" s="352"/>
      <c r="G3" s="352"/>
      <c r="H3" s="352"/>
      <c r="I3" s="352"/>
      <c r="J3" s="352"/>
      <c r="K3" s="352"/>
      <c r="L3" s="352"/>
      <c r="M3" s="352"/>
      <c r="N3" s="352"/>
      <c r="O3" s="352"/>
      <c r="P3" s="352"/>
    </row>
    <row r="4" spans="1:18">
      <c r="A4" s="355" t="s">
        <v>73</v>
      </c>
      <c r="B4" s="352"/>
      <c r="C4" s="352"/>
      <c r="D4" s="352"/>
      <c r="E4" s="352"/>
      <c r="F4" s="352"/>
      <c r="G4" s="352"/>
      <c r="H4" s="352"/>
      <c r="I4" s="352"/>
      <c r="J4" s="352"/>
      <c r="K4" s="352"/>
      <c r="L4" s="352"/>
      <c r="M4" s="352"/>
      <c r="N4" s="352"/>
      <c r="O4" s="352"/>
      <c r="P4" s="352"/>
    </row>
    <row r="6" spans="1:18" s="110" customFormat="1" ht="45.75" thickBot="1">
      <c r="A6" s="94" t="s">
        <v>74</v>
      </c>
      <c r="B6" s="94" t="s">
        <v>47</v>
      </c>
      <c r="C6" s="94"/>
      <c r="D6" s="109" t="s">
        <v>23</v>
      </c>
      <c r="E6" s="109">
        <v>43101</v>
      </c>
      <c r="F6" s="109">
        <v>43132</v>
      </c>
      <c r="G6" s="109">
        <v>43160</v>
      </c>
      <c r="H6" s="109">
        <v>43191</v>
      </c>
      <c r="I6" s="109">
        <v>43221</v>
      </c>
      <c r="J6" s="109">
        <v>43252</v>
      </c>
      <c r="K6" s="109">
        <v>42917</v>
      </c>
      <c r="L6" s="109">
        <v>42948</v>
      </c>
      <c r="M6" s="109">
        <v>42979</v>
      </c>
      <c r="N6" s="109">
        <v>43009</v>
      </c>
      <c r="O6" s="109">
        <v>43040</v>
      </c>
      <c r="P6" s="109">
        <v>43070</v>
      </c>
    </row>
    <row r="7" spans="1:18" s="110" customFormat="1" ht="15.75" thickBot="1">
      <c r="A7" s="111"/>
      <c r="B7" s="111"/>
      <c r="C7" s="111"/>
      <c r="D7" s="359" t="s">
        <v>75</v>
      </c>
      <c r="E7" s="360"/>
      <c r="F7" s="360"/>
      <c r="G7" s="360"/>
      <c r="H7" s="360"/>
      <c r="I7" s="360"/>
      <c r="J7" s="360"/>
      <c r="K7" s="360"/>
      <c r="L7" s="360"/>
      <c r="M7" s="360"/>
      <c r="N7" s="360"/>
      <c r="O7" s="360"/>
      <c r="P7" s="361"/>
    </row>
    <row r="8" spans="1:18" s="110" customFormat="1">
      <c r="A8" s="112">
        <v>1</v>
      </c>
      <c r="B8" s="112"/>
      <c r="C8" s="112"/>
      <c r="D8" s="313">
        <f>SUM(E8:P8)</f>
        <v>20976300300.566383</v>
      </c>
      <c r="E8" s="313">
        <f>+E26-E24</f>
        <v>2127307100.9272141</v>
      </c>
      <c r="F8" s="313">
        <f t="shared" ref="F8:P8" si="0">+F26-F24</f>
        <v>1936506992.0595965</v>
      </c>
      <c r="G8" s="313">
        <f t="shared" si="0"/>
        <v>1876028163.1028156</v>
      </c>
      <c r="H8" s="313">
        <f t="shared" si="0"/>
        <v>1664425379.2827728</v>
      </c>
      <c r="I8" s="313">
        <f t="shared" si="0"/>
        <v>1521520655.6451561</v>
      </c>
      <c r="J8" s="313">
        <f t="shared" si="0"/>
        <v>1466324974.235981</v>
      </c>
      <c r="K8" s="313">
        <f t="shared" si="0"/>
        <v>1546417567.9699984</v>
      </c>
      <c r="L8" s="313">
        <f t="shared" si="0"/>
        <v>1595828464.6938763</v>
      </c>
      <c r="M8" s="313">
        <f t="shared" si="0"/>
        <v>1470708241.4249635</v>
      </c>
      <c r="N8" s="313">
        <f t="shared" si="0"/>
        <v>1685650086.544313</v>
      </c>
      <c r="O8" s="313">
        <f t="shared" si="0"/>
        <v>1887727793.6927943</v>
      </c>
      <c r="P8" s="313">
        <f t="shared" si="0"/>
        <v>2197854880.9869041</v>
      </c>
    </row>
    <row r="9" spans="1:18" s="110" customFormat="1" ht="15.75" thickBot="1">
      <c r="A9" s="311">
        <f>+A8+1</f>
        <v>2</v>
      </c>
      <c r="B9" s="311"/>
      <c r="C9" s="311"/>
      <c r="D9" s="113"/>
      <c r="E9" s="113"/>
      <c r="F9" s="113"/>
      <c r="G9" s="113"/>
      <c r="H9" s="113"/>
      <c r="I9" s="113"/>
      <c r="J9" s="113"/>
      <c r="K9" s="113"/>
      <c r="L9" s="113"/>
      <c r="M9" s="113"/>
      <c r="N9" s="113"/>
      <c r="O9" s="113"/>
      <c r="P9" s="113"/>
    </row>
    <row r="10" spans="1:18" s="110" customFormat="1" ht="15.75" thickBot="1">
      <c r="A10" s="311">
        <f t="shared" ref="A10:A73" si="1">+A9+1</f>
        <v>3</v>
      </c>
      <c r="B10" s="114"/>
      <c r="C10" s="114"/>
      <c r="D10" s="356" t="s">
        <v>76</v>
      </c>
      <c r="E10" s="357"/>
      <c r="F10" s="357"/>
      <c r="G10" s="357"/>
      <c r="H10" s="357"/>
      <c r="I10" s="357"/>
      <c r="J10" s="357"/>
      <c r="K10" s="357"/>
      <c r="L10" s="357"/>
      <c r="M10" s="357"/>
      <c r="N10" s="357"/>
      <c r="O10" s="357"/>
      <c r="P10" s="358"/>
    </row>
    <row r="11" spans="1:18">
      <c r="A11" s="311">
        <f t="shared" si="1"/>
        <v>4</v>
      </c>
      <c r="B11" s="311">
        <v>7</v>
      </c>
      <c r="C11" s="311"/>
      <c r="D11" s="113">
        <f>SUM(E11:P11)</f>
        <v>10657340059.648607</v>
      </c>
      <c r="E11" s="113">
        <f t="shared" ref="E11:P25" si="2">SUM(E29,E47,E65)</f>
        <v>1217809396.3717051</v>
      </c>
      <c r="F11" s="113">
        <f t="shared" si="2"/>
        <v>1029221052.455801</v>
      </c>
      <c r="G11" s="113">
        <f t="shared" si="2"/>
        <v>1042285607.8058866</v>
      </c>
      <c r="H11" s="113">
        <f t="shared" si="2"/>
        <v>848382820.3486625</v>
      </c>
      <c r="I11" s="113">
        <f t="shared" si="2"/>
        <v>682087265.04118538</v>
      </c>
      <c r="J11" s="113">
        <f t="shared" si="2"/>
        <v>662181951.97669625</v>
      </c>
      <c r="K11" s="113">
        <f t="shared" si="2"/>
        <v>683028854.42198575</v>
      </c>
      <c r="L11" s="113">
        <f t="shared" si="2"/>
        <v>689494898.41436493</v>
      </c>
      <c r="M11" s="113">
        <f t="shared" si="2"/>
        <v>658439734.18934715</v>
      </c>
      <c r="N11" s="113">
        <f t="shared" si="2"/>
        <v>840421026.72084284</v>
      </c>
      <c r="O11" s="113">
        <f t="shared" si="2"/>
        <v>1034613281.7917739</v>
      </c>
      <c r="P11" s="113">
        <f t="shared" si="2"/>
        <v>1269374170.1103554</v>
      </c>
      <c r="Q11" s="113"/>
      <c r="R11" s="67"/>
    </row>
    <row r="12" spans="1:18">
      <c r="A12" s="311">
        <f t="shared" si="1"/>
        <v>5</v>
      </c>
      <c r="B12" s="311" t="s">
        <v>77</v>
      </c>
      <c r="C12" s="311"/>
      <c r="D12" s="113">
        <f t="shared" ref="D12:D25" si="3">SUM(E12:P12)</f>
        <v>2461200</v>
      </c>
      <c r="E12" s="113">
        <f t="shared" si="2"/>
        <v>236183</v>
      </c>
      <c r="F12" s="113">
        <f t="shared" si="2"/>
        <v>219300</v>
      </c>
      <c r="G12" s="113">
        <f t="shared" si="2"/>
        <v>201900</v>
      </c>
      <c r="H12" s="113">
        <f t="shared" si="2"/>
        <v>175200</v>
      </c>
      <c r="I12" s="113">
        <f t="shared" si="2"/>
        <v>169200</v>
      </c>
      <c r="J12" s="113">
        <f t="shared" si="2"/>
        <v>178500</v>
      </c>
      <c r="K12" s="113">
        <f t="shared" si="2"/>
        <v>211800</v>
      </c>
      <c r="L12" s="113">
        <f t="shared" si="2"/>
        <v>226800</v>
      </c>
      <c r="M12" s="113">
        <f t="shared" si="2"/>
        <v>185700</v>
      </c>
      <c r="N12" s="113">
        <f t="shared" si="2"/>
        <v>182700</v>
      </c>
      <c r="O12" s="113">
        <f t="shared" si="2"/>
        <v>215100</v>
      </c>
      <c r="P12" s="113">
        <f t="shared" si="2"/>
        <v>258817</v>
      </c>
      <c r="Q12" s="113"/>
      <c r="R12" s="67"/>
    </row>
    <row r="13" spans="1:18">
      <c r="A13" s="311">
        <f t="shared" si="1"/>
        <v>6</v>
      </c>
      <c r="B13" s="312" t="s">
        <v>78</v>
      </c>
      <c r="C13" s="312"/>
      <c r="D13" s="113">
        <f t="shared" si="3"/>
        <v>2769974283.3973689</v>
      </c>
      <c r="E13" s="113">
        <f t="shared" si="2"/>
        <v>268307038.57199278</v>
      </c>
      <c r="F13" s="113">
        <f t="shared" si="2"/>
        <v>227207898.53795847</v>
      </c>
      <c r="G13" s="113">
        <f t="shared" si="2"/>
        <v>244652400.50093108</v>
      </c>
      <c r="H13" s="113">
        <f t="shared" si="2"/>
        <v>211402682.75275233</v>
      </c>
      <c r="I13" s="113">
        <f t="shared" si="2"/>
        <v>207943010.22681922</v>
      </c>
      <c r="J13" s="113">
        <f t="shared" si="2"/>
        <v>200088798.37976211</v>
      </c>
      <c r="K13" s="113">
        <f t="shared" si="2"/>
        <v>224981849.41511604</v>
      </c>
      <c r="L13" s="113">
        <f t="shared" si="2"/>
        <v>236629518.22228226</v>
      </c>
      <c r="M13" s="113">
        <f t="shared" si="2"/>
        <v>211269345.82597348</v>
      </c>
      <c r="N13" s="113">
        <f t="shared" si="2"/>
        <v>222924321.4157142</v>
      </c>
      <c r="O13" s="113">
        <f t="shared" si="2"/>
        <v>241969138.58819419</v>
      </c>
      <c r="P13" s="113">
        <f t="shared" si="2"/>
        <v>272598280.9598729</v>
      </c>
      <c r="Q13" s="113"/>
      <c r="R13" s="67"/>
    </row>
    <row r="14" spans="1:18">
      <c r="A14" s="311">
        <f t="shared" si="1"/>
        <v>7</v>
      </c>
      <c r="B14" s="312" t="s">
        <v>79</v>
      </c>
      <c r="C14" s="312"/>
      <c r="D14" s="113">
        <f t="shared" si="3"/>
        <v>2960203591.2199502</v>
      </c>
      <c r="E14" s="113">
        <f t="shared" si="2"/>
        <v>269580256.97422779</v>
      </c>
      <c r="F14" s="113">
        <f t="shared" si="2"/>
        <v>246747447.11701408</v>
      </c>
      <c r="G14" s="113">
        <f t="shared" si="2"/>
        <v>263287103.34267157</v>
      </c>
      <c r="H14" s="113">
        <f t="shared" si="2"/>
        <v>240157077.73810959</v>
      </c>
      <c r="I14" s="113">
        <f t="shared" si="2"/>
        <v>244834294.67130384</v>
      </c>
      <c r="J14" s="113">
        <f t="shared" si="2"/>
        <v>229064874.43729019</v>
      </c>
      <c r="K14" s="113">
        <f t="shared" si="2"/>
        <v>239829030.91989458</v>
      </c>
      <c r="L14" s="113">
        <f t="shared" si="2"/>
        <v>253838364.91584474</v>
      </c>
      <c r="M14" s="113">
        <f t="shared" si="2"/>
        <v>229076138.13312709</v>
      </c>
      <c r="N14" s="113">
        <f t="shared" si="2"/>
        <v>235734176.93902749</v>
      </c>
      <c r="O14" s="113">
        <f t="shared" si="2"/>
        <v>243822385.81058389</v>
      </c>
      <c r="P14" s="113">
        <f t="shared" si="2"/>
        <v>264232440.22085553</v>
      </c>
      <c r="Q14" s="113"/>
      <c r="R14" s="67"/>
    </row>
    <row r="15" spans="1:18">
      <c r="A15" s="311">
        <f t="shared" si="1"/>
        <v>8</v>
      </c>
      <c r="B15" s="312" t="s">
        <v>80</v>
      </c>
      <c r="C15" s="312"/>
      <c r="D15" s="113">
        <f t="shared" si="3"/>
        <v>1872505862.9326141</v>
      </c>
      <c r="E15" s="113">
        <f t="shared" si="2"/>
        <v>139346518.61467844</v>
      </c>
      <c r="F15" s="113">
        <f t="shared" si="2"/>
        <v>169196589.8632482</v>
      </c>
      <c r="G15" s="113">
        <f t="shared" si="2"/>
        <v>150010041.24672765</v>
      </c>
      <c r="H15" s="113">
        <f t="shared" si="2"/>
        <v>147880845.09164891</v>
      </c>
      <c r="I15" s="113">
        <f t="shared" si="2"/>
        <v>157388825.39053777</v>
      </c>
      <c r="J15" s="113">
        <f t="shared" si="2"/>
        <v>158782240.87865049</v>
      </c>
      <c r="K15" s="113">
        <f t="shared" si="2"/>
        <v>161963003.24104062</v>
      </c>
      <c r="L15" s="113">
        <f t="shared" si="2"/>
        <v>172512622.08313176</v>
      </c>
      <c r="M15" s="113">
        <f t="shared" si="2"/>
        <v>151286265.25392488</v>
      </c>
      <c r="N15" s="113">
        <f t="shared" si="2"/>
        <v>155619020.68197143</v>
      </c>
      <c r="O15" s="113">
        <f t="shared" si="2"/>
        <v>149475216.60872561</v>
      </c>
      <c r="P15" s="113">
        <f t="shared" si="2"/>
        <v>159044673.9783285</v>
      </c>
      <c r="Q15" s="113"/>
      <c r="R15" s="67"/>
    </row>
    <row r="16" spans="1:18">
      <c r="A16" s="311">
        <f t="shared" si="1"/>
        <v>9</v>
      </c>
      <c r="B16" s="311">
        <v>29</v>
      </c>
      <c r="C16" s="311"/>
      <c r="D16" s="113">
        <f t="shared" si="3"/>
        <v>18243126.113172628</v>
      </c>
      <c r="E16" s="113">
        <f t="shared" si="2"/>
        <v>104890.48912473867</v>
      </c>
      <c r="F16" s="113">
        <f t="shared" si="2"/>
        <v>237835.78571428574</v>
      </c>
      <c r="G16" s="113">
        <f t="shared" si="2"/>
        <v>1166730.22</v>
      </c>
      <c r="H16" s="113">
        <f t="shared" si="2"/>
        <v>-274887.41428571427</v>
      </c>
      <c r="I16" s="113">
        <f t="shared" si="2"/>
        <v>3173667.7041396182</v>
      </c>
      <c r="J16" s="113">
        <f t="shared" si="2"/>
        <v>2871905.0985184493</v>
      </c>
      <c r="K16" s="113">
        <f t="shared" si="2"/>
        <v>4284696.9402786531</v>
      </c>
      <c r="L16" s="113">
        <f t="shared" si="2"/>
        <v>3869908.2541589448</v>
      </c>
      <c r="M16" s="113">
        <f t="shared" si="2"/>
        <v>1791787.8150540767</v>
      </c>
      <c r="N16" s="113">
        <f t="shared" si="2"/>
        <v>331230.4601369265</v>
      </c>
      <c r="O16" s="113">
        <f t="shared" si="2"/>
        <v>935767.25303025974</v>
      </c>
      <c r="P16" s="113">
        <f t="shared" si="2"/>
        <v>-250406.49269761029</v>
      </c>
      <c r="Q16" s="113"/>
      <c r="R16" s="67"/>
    </row>
    <row r="17" spans="1:18">
      <c r="A17" s="311">
        <f t="shared" si="1"/>
        <v>10</v>
      </c>
      <c r="B17" s="312" t="s">
        <v>81</v>
      </c>
      <c r="C17" s="312"/>
      <c r="D17" s="113">
        <f t="shared" si="3"/>
        <v>1321181417.5556166</v>
      </c>
      <c r="E17" s="113">
        <f t="shared" si="2"/>
        <v>116357804.31682949</v>
      </c>
      <c r="F17" s="113">
        <f t="shared" si="2"/>
        <v>106799823.63999447</v>
      </c>
      <c r="G17" s="113">
        <f t="shared" si="2"/>
        <v>108370141.19940454</v>
      </c>
      <c r="H17" s="113">
        <f t="shared" si="2"/>
        <v>108232520.85807905</v>
      </c>
      <c r="I17" s="113">
        <f t="shared" si="2"/>
        <v>107369808.52671531</v>
      </c>
      <c r="J17" s="113">
        <f t="shared" si="2"/>
        <v>110261534.35019031</v>
      </c>
      <c r="K17" s="113">
        <f t="shared" si="2"/>
        <v>108136883.26298967</v>
      </c>
      <c r="L17" s="113">
        <f t="shared" si="2"/>
        <v>122980590.99953152</v>
      </c>
      <c r="M17" s="113">
        <f t="shared" si="2"/>
        <v>103000251.73436414</v>
      </c>
      <c r="N17" s="113">
        <f t="shared" si="2"/>
        <v>111145932.18776457</v>
      </c>
      <c r="O17" s="113">
        <f t="shared" si="2"/>
        <v>107430707.51726645</v>
      </c>
      <c r="P17" s="113">
        <f t="shared" si="2"/>
        <v>111095418.96248728</v>
      </c>
      <c r="Q17" s="113"/>
      <c r="R17" s="67"/>
    </row>
    <row r="18" spans="1:18">
      <c r="A18" s="311">
        <f t="shared" si="1"/>
        <v>11</v>
      </c>
      <c r="B18" s="311">
        <v>35</v>
      </c>
      <c r="C18" s="311"/>
      <c r="D18" s="113">
        <f t="shared" si="3"/>
        <v>3789480</v>
      </c>
      <c r="E18" s="113">
        <f t="shared" si="2"/>
        <v>6000</v>
      </c>
      <c r="F18" s="113">
        <f t="shared" si="2"/>
        <v>4800</v>
      </c>
      <c r="G18" s="113">
        <f t="shared" si="2"/>
        <v>0</v>
      </c>
      <c r="H18" s="113">
        <f t="shared" si="2"/>
        <v>2497</v>
      </c>
      <c r="I18" s="113">
        <f t="shared" si="2"/>
        <v>357863</v>
      </c>
      <c r="J18" s="113">
        <f t="shared" si="2"/>
        <v>628320</v>
      </c>
      <c r="K18" s="113">
        <f t="shared" si="2"/>
        <v>991200</v>
      </c>
      <c r="L18" s="113">
        <f t="shared" si="2"/>
        <v>849000</v>
      </c>
      <c r="M18" s="113">
        <f t="shared" si="2"/>
        <v>651000</v>
      </c>
      <c r="N18" s="113">
        <f t="shared" si="2"/>
        <v>289800</v>
      </c>
      <c r="O18" s="113">
        <f t="shared" si="2"/>
        <v>3000</v>
      </c>
      <c r="P18" s="113">
        <f t="shared" si="2"/>
        <v>6000</v>
      </c>
      <c r="Q18" s="113"/>
      <c r="R18" s="67"/>
    </row>
    <row r="19" spans="1:18">
      <c r="A19" s="311">
        <f t="shared" si="1"/>
        <v>12</v>
      </c>
      <c r="B19" s="311">
        <v>43</v>
      </c>
      <c r="C19" s="311"/>
      <c r="D19" s="113">
        <f t="shared" si="3"/>
        <v>123046163.22024453</v>
      </c>
      <c r="E19" s="113">
        <f t="shared" si="2"/>
        <v>13934884.729803579</v>
      </c>
      <c r="F19" s="113">
        <f t="shared" si="2"/>
        <v>15029538.022137294</v>
      </c>
      <c r="G19" s="113">
        <f t="shared" si="2"/>
        <v>12875131.003024999</v>
      </c>
      <c r="H19" s="113">
        <f t="shared" si="2"/>
        <v>10162465.160215735</v>
      </c>
      <c r="I19" s="113">
        <f t="shared" si="2"/>
        <v>8518107.0387213267</v>
      </c>
      <c r="J19" s="113">
        <f t="shared" si="2"/>
        <v>6932709.5429803655</v>
      </c>
      <c r="K19" s="113">
        <f t="shared" si="2"/>
        <v>5427588.7477672324</v>
      </c>
      <c r="L19" s="113">
        <f t="shared" si="2"/>
        <v>6912105.6465661293</v>
      </c>
      <c r="M19" s="113">
        <f t="shared" si="2"/>
        <v>6993267.0587057704</v>
      </c>
      <c r="N19" s="113">
        <f t="shared" si="2"/>
        <v>10171158.926674768</v>
      </c>
      <c r="O19" s="113">
        <f t="shared" si="2"/>
        <v>12244505.219712134</v>
      </c>
      <c r="P19" s="113">
        <f t="shared" si="2"/>
        <v>13844702.123935174</v>
      </c>
      <c r="Q19" s="113"/>
      <c r="R19" s="67"/>
    </row>
    <row r="20" spans="1:18">
      <c r="A20" s="311">
        <f t="shared" si="1"/>
        <v>13</v>
      </c>
      <c r="B20" s="311">
        <v>40</v>
      </c>
      <c r="C20" s="311"/>
      <c r="D20" s="113">
        <f t="shared" si="3"/>
        <v>534767436.60406774</v>
      </c>
      <c r="E20" s="113">
        <f t="shared" si="2"/>
        <v>43421693.337666631</v>
      </c>
      <c r="F20" s="113">
        <f t="shared" si="2"/>
        <v>39770860.813243046</v>
      </c>
      <c r="G20" s="113">
        <f t="shared" si="2"/>
        <v>40691019.266715772</v>
      </c>
      <c r="H20" s="113">
        <f t="shared" si="2"/>
        <v>44812754.65020173</v>
      </c>
      <c r="I20" s="113">
        <f t="shared" si="2"/>
        <v>41305701.634680897</v>
      </c>
      <c r="J20" s="113">
        <f t="shared" si="2"/>
        <v>38069361.050450101</v>
      </c>
      <c r="K20" s="113">
        <f t="shared" si="2"/>
        <v>50913265.541981056</v>
      </c>
      <c r="L20" s="113">
        <f t="shared" si="2"/>
        <v>50212645.794358425</v>
      </c>
      <c r="M20" s="113">
        <f t="shared" si="2"/>
        <v>48165570.860954307</v>
      </c>
      <c r="N20" s="113">
        <f t="shared" si="2"/>
        <v>46776939.313044958</v>
      </c>
      <c r="O20" s="113">
        <f t="shared" si="2"/>
        <v>43352576.854941517</v>
      </c>
      <c r="P20" s="113">
        <f t="shared" si="2"/>
        <v>47275047.485829301</v>
      </c>
      <c r="Q20" s="113"/>
      <c r="R20" s="67"/>
    </row>
    <row r="21" spans="1:18">
      <c r="A21" s="311">
        <f t="shared" si="1"/>
        <v>14</v>
      </c>
      <c r="B21" s="311">
        <v>46</v>
      </c>
      <c r="C21" s="311"/>
      <c r="D21" s="113">
        <f t="shared" si="3"/>
        <v>81153842</v>
      </c>
      <c r="E21" s="113">
        <f t="shared" si="2"/>
        <v>4784860</v>
      </c>
      <c r="F21" s="113">
        <f t="shared" si="2"/>
        <v>14800835</v>
      </c>
      <c r="G21" s="113">
        <f t="shared" si="2"/>
        <v>1147061</v>
      </c>
      <c r="H21" s="113">
        <f t="shared" si="2"/>
        <v>3234129</v>
      </c>
      <c r="I21" s="113">
        <f t="shared" si="2"/>
        <v>10300507</v>
      </c>
      <c r="J21" s="113">
        <f t="shared" si="2"/>
        <v>6583905</v>
      </c>
      <c r="K21" s="113">
        <f t="shared" si="2"/>
        <v>10921611</v>
      </c>
      <c r="L21" s="113">
        <f t="shared" si="2"/>
        <v>5513261</v>
      </c>
      <c r="M21" s="113">
        <f t="shared" si="2"/>
        <v>6094755</v>
      </c>
      <c r="N21" s="113">
        <f t="shared" si="2"/>
        <v>6162412</v>
      </c>
      <c r="O21" s="113">
        <f t="shared" si="2"/>
        <v>4503662</v>
      </c>
      <c r="P21" s="113">
        <f t="shared" si="2"/>
        <v>7106844</v>
      </c>
      <c r="Q21" s="113"/>
      <c r="R21" s="67"/>
    </row>
    <row r="22" spans="1:18">
      <c r="A22" s="311">
        <f t="shared" si="1"/>
        <v>15</v>
      </c>
      <c r="B22" s="311">
        <v>49</v>
      </c>
      <c r="C22" s="311"/>
      <c r="D22" s="113">
        <f t="shared" si="3"/>
        <v>553489296</v>
      </c>
      <c r="E22" s="113">
        <f t="shared" si="2"/>
        <v>46840011</v>
      </c>
      <c r="F22" s="113">
        <f t="shared" si="2"/>
        <v>80320434.731999993</v>
      </c>
      <c r="G22" s="113">
        <f t="shared" si="2"/>
        <v>4860106.2679999992</v>
      </c>
      <c r="H22" s="113">
        <f t="shared" si="2"/>
        <v>43592851</v>
      </c>
      <c r="I22" s="113">
        <f t="shared" si="2"/>
        <v>51577097</v>
      </c>
      <c r="J22" s="113">
        <f t="shared" si="2"/>
        <v>44530899</v>
      </c>
      <c r="K22" s="113">
        <f t="shared" si="2"/>
        <v>49835734</v>
      </c>
      <c r="L22" s="113">
        <f t="shared" si="2"/>
        <v>46199562</v>
      </c>
      <c r="M22" s="113">
        <f t="shared" si="2"/>
        <v>47846204</v>
      </c>
      <c r="N22" s="113">
        <f t="shared" si="2"/>
        <v>49102253</v>
      </c>
      <c r="O22" s="113">
        <f t="shared" si="2"/>
        <v>42902847</v>
      </c>
      <c r="P22" s="113">
        <f t="shared" si="2"/>
        <v>45881297</v>
      </c>
      <c r="Q22" s="113"/>
      <c r="R22" s="67"/>
    </row>
    <row r="23" spans="1:18">
      <c r="A23" s="311">
        <f t="shared" si="1"/>
        <v>16</v>
      </c>
      <c r="B23" s="312" t="s">
        <v>82</v>
      </c>
      <c r="C23" s="312"/>
      <c r="D23" s="113">
        <f t="shared" si="3"/>
        <v>70906886.296499997</v>
      </c>
      <c r="E23" s="113">
        <f t="shared" si="2"/>
        <v>5821892.9455000004</v>
      </c>
      <c r="F23" s="113">
        <f t="shared" si="2"/>
        <v>5871311.6935000001</v>
      </c>
      <c r="G23" s="113">
        <f t="shared" si="2"/>
        <v>5639490.3700000001</v>
      </c>
      <c r="H23" s="113">
        <f t="shared" si="2"/>
        <v>5996477.2320000008</v>
      </c>
      <c r="I23" s="113">
        <f t="shared" si="2"/>
        <v>6077671.0554999998</v>
      </c>
      <c r="J23" s="113">
        <f t="shared" si="2"/>
        <v>5823947.0099999998</v>
      </c>
      <c r="K23" s="113">
        <f t="shared" si="2"/>
        <v>5599997.988499999</v>
      </c>
      <c r="L23" s="113">
        <f t="shared" si="2"/>
        <v>6281784.4235000014</v>
      </c>
      <c r="M23" s="113">
        <f t="shared" si="2"/>
        <v>5593118.4809999987</v>
      </c>
      <c r="N23" s="113">
        <f t="shared" si="2"/>
        <v>6300030.7755000014</v>
      </c>
      <c r="O23" s="113">
        <f t="shared" si="2"/>
        <v>5489782.6499999994</v>
      </c>
      <c r="P23" s="113">
        <f t="shared" si="2"/>
        <v>6411381.6715000011</v>
      </c>
      <c r="Q23" s="113"/>
      <c r="R23" s="67"/>
    </row>
    <row r="24" spans="1:18">
      <c r="A24" s="311">
        <f t="shared" si="1"/>
        <v>17</v>
      </c>
      <c r="B24" s="311" t="s">
        <v>83</v>
      </c>
      <c r="C24" s="311"/>
      <c r="D24" s="113">
        <f t="shared" si="3"/>
        <v>1993600694.3239999</v>
      </c>
      <c r="E24" s="113">
        <f t="shared" si="2"/>
        <v>205232832.22499999</v>
      </c>
      <c r="F24" s="113">
        <f t="shared" si="2"/>
        <v>161208733.05099997</v>
      </c>
      <c r="G24" s="113">
        <f t="shared" si="2"/>
        <v>175604529.35699999</v>
      </c>
      <c r="H24" s="113">
        <f t="shared" si="2"/>
        <v>59188829.805000022</v>
      </c>
      <c r="I24" s="113">
        <f t="shared" si="2"/>
        <v>196052288.73400003</v>
      </c>
      <c r="J24" s="113">
        <f t="shared" si="2"/>
        <v>201127340.435</v>
      </c>
      <c r="K24" s="113">
        <f t="shared" si="2"/>
        <v>165671041.336</v>
      </c>
      <c r="L24" s="113">
        <f t="shared" si="2"/>
        <v>151206479.10600001</v>
      </c>
      <c r="M24" s="113">
        <f t="shared" si="2"/>
        <v>188663649.72900003</v>
      </c>
      <c r="N24" s="113">
        <f t="shared" si="2"/>
        <v>195470179.52599999</v>
      </c>
      <c r="O24" s="113">
        <f t="shared" si="2"/>
        <v>119906238.41599998</v>
      </c>
      <c r="P24" s="113">
        <f t="shared" si="2"/>
        <v>174268552.60400003</v>
      </c>
      <c r="Q24" s="113"/>
      <c r="R24" s="67"/>
    </row>
    <row r="25" spans="1:18">
      <c r="A25" s="311">
        <f t="shared" si="1"/>
        <v>18</v>
      </c>
      <c r="B25" s="311" t="s">
        <v>84</v>
      </c>
      <c r="C25" s="311"/>
      <c r="D25" s="113">
        <f t="shared" si="3"/>
        <v>7237655.5782418987</v>
      </c>
      <c r="E25" s="113">
        <f t="shared" si="2"/>
        <v>755670.57568557153</v>
      </c>
      <c r="F25" s="113">
        <f t="shared" si="2"/>
        <v>1079264.3989853305</v>
      </c>
      <c r="G25" s="113">
        <f t="shared" si="2"/>
        <v>841430.87945338455</v>
      </c>
      <c r="H25" s="113">
        <f t="shared" si="2"/>
        <v>667945.86538892204</v>
      </c>
      <c r="I25" s="113">
        <f t="shared" si="2"/>
        <v>417637.35555260349</v>
      </c>
      <c r="J25" s="113">
        <f t="shared" si="2"/>
        <v>326027.51144258055</v>
      </c>
      <c r="K25" s="113">
        <f t="shared" si="2"/>
        <v>292052.49044475897</v>
      </c>
      <c r="L25" s="113">
        <f t="shared" si="2"/>
        <v>307402.94013726938</v>
      </c>
      <c r="M25" s="113">
        <f t="shared" si="2"/>
        <v>315103.07251259673</v>
      </c>
      <c r="N25" s="113">
        <f t="shared" si="2"/>
        <v>489084.12363547145</v>
      </c>
      <c r="O25" s="113">
        <f t="shared" si="2"/>
        <v>769822.39856614114</v>
      </c>
      <c r="P25" s="113">
        <f t="shared" si="2"/>
        <v>976213.96643726935</v>
      </c>
      <c r="Q25" s="113"/>
      <c r="R25" s="67"/>
    </row>
    <row r="26" spans="1:18">
      <c r="A26" s="311">
        <f t="shared" si="1"/>
        <v>19</v>
      </c>
      <c r="B26" s="311" t="s">
        <v>23</v>
      </c>
      <c r="C26" s="311"/>
      <c r="D26" s="113">
        <f t="shared" ref="D26:P26" si="4">SUM(D11:D25)</f>
        <v>22969900994.890392</v>
      </c>
      <c r="E26" s="113">
        <f t="shared" si="4"/>
        <v>2332539933.1522141</v>
      </c>
      <c r="F26" s="113">
        <f t="shared" si="4"/>
        <v>2097715725.1105964</v>
      </c>
      <c r="G26" s="113">
        <f t="shared" si="4"/>
        <v>2051632692.4598157</v>
      </c>
      <c r="H26" s="113">
        <f t="shared" si="4"/>
        <v>1723614209.0877728</v>
      </c>
      <c r="I26" s="113">
        <f t="shared" si="4"/>
        <v>1717572944.3791561</v>
      </c>
      <c r="J26" s="113">
        <f t="shared" si="4"/>
        <v>1667452314.6709809</v>
      </c>
      <c r="K26" s="113">
        <f t="shared" si="4"/>
        <v>1712088609.3059983</v>
      </c>
      <c r="L26" s="113">
        <f t="shared" si="4"/>
        <v>1747034943.7998762</v>
      </c>
      <c r="M26" s="113">
        <f t="shared" si="4"/>
        <v>1659371891.1539636</v>
      </c>
      <c r="N26" s="113">
        <f t="shared" si="4"/>
        <v>1881120266.070313</v>
      </c>
      <c r="O26" s="113">
        <f t="shared" si="4"/>
        <v>2007634032.1087942</v>
      </c>
      <c r="P26" s="113">
        <f t="shared" si="4"/>
        <v>2372123433.5909042</v>
      </c>
      <c r="Q26" s="113"/>
    </row>
    <row r="27" spans="1:18" ht="15.75" thickBot="1">
      <c r="A27" s="311">
        <f t="shared" si="1"/>
        <v>20</v>
      </c>
      <c r="B27" s="311" t="s">
        <v>284</v>
      </c>
      <c r="D27" s="113">
        <f>D26-D24</f>
        <v>20976300300.566391</v>
      </c>
      <c r="E27" s="113">
        <f t="shared" ref="E27:P27" si="5">E26-E24</f>
        <v>2127307100.9272141</v>
      </c>
      <c r="F27" s="113">
        <f t="shared" si="5"/>
        <v>1936506992.0595965</v>
      </c>
      <c r="G27" s="113">
        <f t="shared" si="5"/>
        <v>1876028163.1028156</v>
      </c>
      <c r="H27" s="113">
        <f t="shared" si="5"/>
        <v>1664425379.2827728</v>
      </c>
      <c r="I27" s="113">
        <f t="shared" si="5"/>
        <v>1521520655.6451561</v>
      </c>
      <c r="J27" s="113">
        <f t="shared" si="5"/>
        <v>1466324974.235981</v>
      </c>
      <c r="K27" s="113">
        <f t="shared" si="5"/>
        <v>1546417567.9699984</v>
      </c>
      <c r="L27" s="113">
        <f t="shared" si="5"/>
        <v>1595828464.6938763</v>
      </c>
      <c r="M27" s="113">
        <f t="shared" si="5"/>
        <v>1470708241.4249635</v>
      </c>
      <c r="N27" s="113">
        <f t="shared" si="5"/>
        <v>1685650086.544313</v>
      </c>
      <c r="O27" s="113">
        <f t="shared" si="5"/>
        <v>1887727793.6927943</v>
      </c>
      <c r="P27" s="113">
        <f t="shared" si="5"/>
        <v>2197854880.9869041</v>
      </c>
    </row>
    <row r="28" spans="1:18" ht="15.75" thickBot="1">
      <c r="A28" s="311">
        <f t="shared" si="1"/>
        <v>21</v>
      </c>
      <c r="D28" s="356" t="s">
        <v>85</v>
      </c>
      <c r="E28" s="357"/>
      <c r="F28" s="357"/>
      <c r="G28" s="357"/>
      <c r="H28" s="357"/>
      <c r="I28" s="357"/>
      <c r="J28" s="357"/>
      <c r="K28" s="357"/>
      <c r="L28" s="357"/>
      <c r="M28" s="357"/>
      <c r="N28" s="357"/>
      <c r="O28" s="357"/>
      <c r="P28" s="358"/>
    </row>
    <row r="29" spans="1:18">
      <c r="A29" s="311">
        <f t="shared" si="1"/>
        <v>22</v>
      </c>
      <c r="B29" s="311">
        <f>+B11</f>
        <v>7</v>
      </c>
      <c r="D29" s="113">
        <f t="shared" ref="D29:D43" si="6">SUM(E29:P29)</f>
        <v>10613133316</v>
      </c>
      <c r="E29" s="113">
        <v>1245600497</v>
      </c>
      <c r="F29" s="113">
        <v>1123202830</v>
      </c>
      <c r="G29" s="113">
        <v>1119823627</v>
      </c>
      <c r="H29" s="113">
        <v>924598025</v>
      </c>
      <c r="I29" s="113">
        <v>741369503</v>
      </c>
      <c r="J29" s="113">
        <v>663353185</v>
      </c>
      <c r="K29" s="113">
        <v>664888039</v>
      </c>
      <c r="L29" s="113">
        <v>690580774</v>
      </c>
      <c r="M29" s="113">
        <v>690326368</v>
      </c>
      <c r="N29" s="113">
        <v>721568629</v>
      </c>
      <c r="O29" s="113">
        <v>914087283</v>
      </c>
      <c r="P29" s="113">
        <v>1113734556</v>
      </c>
      <c r="R29" s="67"/>
    </row>
    <row r="30" spans="1:18">
      <c r="A30" s="311">
        <f t="shared" si="1"/>
        <v>23</v>
      </c>
      <c r="B30" s="311" t="str">
        <f t="shared" ref="B30:B44" si="7">+B12</f>
        <v>7A</v>
      </c>
      <c r="D30" s="113">
        <f t="shared" si="6"/>
        <v>2459700</v>
      </c>
      <c r="E30" s="113">
        <v>261277</v>
      </c>
      <c r="F30" s="113">
        <v>226800</v>
      </c>
      <c r="G30" s="113">
        <v>204300</v>
      </c>
      <c r="H30" s="113">
        <v>180600</v>
      </c>
      <c r="I30" s="113">
        <v>167100</v>
      </c>
      <c r="J30" s="113">
        <v>171600</v>
      </c>
      <c r="K30" s="113">
        <v>204900</v>
      </c>
      <c r="L30" s="113">
        <v>223500</v>
      </c>
      <c r="M30" s="113">
        <v>199500</v>
      </c>
      <c r="N30" s="113">
        <v>173400</v>
      </c>
      <c r="O30" s="113">
        <v>211800</v>
      </c>
      <c r="P30" s="113">
        <v>234923</v>
      </c>
      <c r="R30" s="67"/>
    </row>
    <row r="31" spans="1:18">
      <c r="A31" s="311">
        <f t="shared" si="1"/>
        <v>24</v>
      </c>
      <c r="B31" s="311" t="str">
        <f t="shared" si="7"/>
        <v>8/24</v>
      </c>
      <c r="D31" s="113">
        <f t="shared" si="6"/>
        <v>2767558922</v>
      </c>
      <c r="E31" s="113">
        <v>270052260</v>
      </c>
      <c r="F31" s="113">
        <v>250610402</v>
      </c>
      <c r="G31" s="113">
        <v>249794732</v>
      </c>
      <c r="H31" s="113">
        <v>222392891</v>
      </c>
      <c r="I31" s="113">
        <v>203704353</v>
      </c>
      <c r="J31" s="113">
        <v>201826316</v>
      </c>
      <c r="K31" s="113">
        <v>215765657</v>
      </c>
      <c r="L31" s="113">
        <v>228940402</v>
      </c>
      <c r="M31" s="113">
        <v>225770073</v>
      </c>
      <c r="N31" s="113">
        <v>216448917</v>
      </c>
      <c r="O31" s="113">
        <v>230376046</v>
      </c>
      <c r="P31" s="113">
        <v>251876873</v>
      </c>
      <c r="R31" s="67"/>
    </row>
    <row r="32" spans="1:18">
      <c r="A32" s="311">
        <f t="shared" si="1"/>
        <v>25</v>
      </c>
      <c r="B32" s="311" t="str">
        <f t="shared" si="7"/>
        <v>11/25</v>
      </c>
      <c r="D32" s="113">
        <f t="shared" si="6"/>
        <v>2946149154</v>
      </c>
      <c r="E32" s="113">
        <v>267891628</v>
      </c>
      <c r="F32" s="113">
        <v>260488037</v>
      </c>
      <c r="G32" s="113">
        <v>261770591</v>
      </c>
      <c r="H32" s="113">
        <v>243127156</v>
      </c>
      <c r="I32" s="113">
        <v>237788827</v>
      </c>
      <c r="J32" s="113">
        <v>232615261</v>
      </c>
      <c r="K32" s="113">
        <v>233295137</v>
      </c>
      <c r="L32" s="113">
        <v>242350424</v>
      </c>
      <c r="M32" s="113">
        <v>241675401</v>
      </c>
      <c r="N32" s="113">
        <v>234767986</v>
      </c>
      <c r="O32" s="113">
        <v>237570419</v>
      </c>
      <c r="P32" s="113">
        <v>252808287</v>
      </c>
      <c r="R32" s="67"/>
    </row>
    <row r="33" spans="1:18">
      <c r="A33" s="311">
        <f t="shared" si="1"/>
        <v>26</v>
      </c>
      <c r="B33" s="311" t="str">
        <f t="shared" si="7"/>
        <v>12/26/26P</v>
      </c>
      <c r="D33" s="113">
        <f t="shared" si="6"/>
        <v>1860953159</v>
      </c>
      <c r="E33" s="113">
        <v>158122619</v>
      </c>
      <c r="F33" s="113">
        <v>159054357</v>
      </c>
      <c r="G33" s="113">
        <v>148013020</v>
      </c>
      <c r="H33" s="113">
        <v>144668350</v>
      </c>
      <c r="I33" s="113">
        <v>150175393</v>
      </c>
      <c r="J33" s="113">
        <v>156368309</v>
      </c>
      <c r="K33" s="113">
        <v>155945750</v>
      </c>
      <c r="L33" s="113">
        <v>164973719</v>
      </c>
      <c r="M33" s="113">
        <v>162315627</v>
      </c>
      <c r="N33" s="113">
        <v>155301605</v>
      </c>
      <c r="O33" s="113">
        <v>151722261</v>
      </c>
      <c r="P33" s="113">
        <v>154292149</v>
      </c>
      <c r="R33" s="67"/>
    </row>
    <row r="34" spans="1:18">
      <c r="A34" s="311">
        <f t="shared" si="1"/>
        <v>27</v>
      </c>
      <c r="B34" s="311">
        <f t="shared" si="7"/>
        <v>29</v>
      </c>
      <c r="D34" s="113">
        <f t="shared" si="6"/>
        <v>15952162</v>
      </c>
      <c r="E34" s="113">
        <v>269389</v>
      </c>
      <c r="F34" s="113">
        <v>276137</v>
      </c>
      <c r="G34" s="113">
        <v>280808</v>
      </c>
      <c r="H34" s="113">
        <v>266695</v>
      </c>
      <c r="I34" s="113">
        <v>708710</v>
      </c>
      <c r="J34" s="113">
        <v>1878608</v>
      </c>
      <c r="K34" s="113">
        <v>2371036</v>
      </c>
      <c r="L34" s="113">
        <v>4217321</v>
      </c>
      <c r="M34" s="113">
        <v>3588004</v>
      </c>
      <c r="N34" s="113">
        <v>1543510</v>
      </c>
      <c r="O34" s="113">
        <v>346375</v>
      </c>
      <c r="P34" s="113">
        <v>205569</v>
      </c>
      <c r="R34" s="67"/>
    </row>
    <row r="35" spans="1:18">
      <c r="A35" s="311">
        <f t="shared" si="1"/>
        <v>28</v>
      </c>
      <c r="B35" s="311" t="str">
        <f t="shared" si="7"/>
        <v>10/31</v>
      </c>
      <c r="D35" s="113">
        <f t="shared" si="6"/>
        <v>1298511716</v>
      </c>
      <c r="E35" s="113">
        <v>114391469</v>
      </c>
      <c r="F35" s="113">
        <v>115062350</v>
      </c>
      <c r="G35" s="113">
        <v>103806900</v>
      </c>
      <c r="H35" s="113">
        <v>108701481</v>
      </c>
      <c r="I35" s="113">
        <v>105469564</v>
      </c>
      <c r="J35" s="113">
        <v>103412238</v>
      </c>
      <c r="K35" s="113">
        <v>101865170</v>
      </c>
      <c r="L35" s="113">
        <v>112749368</v>
      </c>
      <c r="M35" s="113">
        <v>109457379</v>
      </c>
      <c r="N35" s="113">
        <v>111769956</v>
      </c>
      <c r="O35" s="113">
        <v>103701457</v>
      </c>
      <c r="P35" s="113">
        <v>108124384</v>
      </c>
      <c r="R35" s="67"/>
    </row>
    <row r="36" spans="1:18">
      <c r="A36" s="311">
        <f t="shared" si="1"/>
        <v>29</v>
      </c>
      <c r="B36" s="311">
        <f t="shared" si="7"/>
        <v>35</v>
      </c>
      <c r="D36" s="113">
        <f t="shared" si="6"/>
        <v>4343160</v>
      </c>
      <c r="E36" s="113">
        <v>6000</v>
      </c>
      <c r="F36" s="113">
        <v>5400</v>
      </c>
      <c r="G36" s="113">
        <v>5400</v>
      </c>
      <c r="H36" s="113">
        <v>2497</v>
      </c>
      <c r="I36" s="113">
        <v>357143</v>
      </c>
      <c r="J36" s="113">
        <v>628320</v>
      </c>
      <c r="K36" s="113">
        <v>526200</v>
      </c>
      <c r="L36" s="113">
        <v>1019400</v>
      </c>
      <c r="M36" s="113">
        <v>791400</v>
      </c>
      <c r="N36" s="113">
        <v>672600</v>
      </c>
      <c r="O36" s="113">
        <v>325800</v>
      </c>
      <c r="P36" s="113">
        <v>3000</v>
      </c>
      <c r="R36" s="67"/>
    </row>
    <row r="37" spans="1:18">
      <c r="A37" s="311">
        <f t="shared" si="1"/>
        <v>30</v>
      </c>
      <c r="B37" s="311">
        <f t="shared" si="7"/>
        <v>43</v>
      </c>
      <c r="D37" s="113">
        <f t="shared" si="6"/>
        <v>120661574</v>
      </c>
      <c r="E37" s="113">
        <v>14705562</v>
      </c>
      <c r="F37" s="113">
        <v>13563070</v>
      </c>
      <c r="G37" s="113">
        <v>14559301</v>
      </c>
      <c r="H37" s="113">
        <v>12167919</v>
      </c>
      <c r="I37" s="113">
        <v>9528387</v>
      </c>
      <c r="J37" s="113">
        <v>8207965</v>
      </c>
      <c r="K37" s="113">
        <v>6527327</v>
      </c>
      <c r="L37" s="113">
        <v>5180692</v>
      </c>
      <c r="M37" s="113">
        <v>5734386</v>
      </c>
      <c r="N37" s="113">
        <v>7985765</v>
      </c>
      <c r="O37" s="113">
        <v>9911188</v>
      </c>
      <c r="P37" s="113">
        <v>12590012</v>
      </c>
      <c r="R37" s="67"/>
    </row>
    <row r="38" spans="1:18">
      <c r="A38" s="311">
        <f t="shared" si="1"/>
        <v>31</v>
      </c>
      <c r="B38" s="311">
        <f t="shared" si="7"/>
        <v>40</v>
      </c>
      <c r="D38" s="113">
        <f t="shared" si="6"/>
        <v>544605919</v>
      </c>
      <c r="E38" s="113">
        <v>45745730</v>
      </c>
      <c r="F38" s="113">
        <v>43929831</v>
      </c>
      <c r="G38" s="113">
        <v>44503266</v>
      </c>
      <c r="H38" s="113">
        <v>42551050</v>
      </c>
      <c r="I38" s="113">
        <v>42098019</v>
      </c>
      <c r="J38" s="113">
        <v>36454394</v>
      </c>
      <c r="K38" s="113">
        <v>50077660</v>
      </c>
      <c r="L38" s="113">
        <v>50107930</v>
      </c>
      <c r="M38" s="113">
        <v>50179828</v>
      </c>
      <c r="N38" s="113">
        <v>48569951</v>
      </c>
      <c r="O38" s="113">
        <v>42255208</v>
      </c>
      <c r="P38" s="113">
        <v>48133052</v>
      </c>
      <c r="R38" s="67"/>
    </row>
    <row r="39" spans="1:18">
      <c r="A39" s="311">
        <f t="shared" si="1"/>
        <v>32</v>
      </c>
      <c r="B39" s="311">
        <f t="shared" si="7"/>
        <v>46</v>
      </c>
      <c r="D39" s="113">
        <f t="shared" si="6"/>
        <v>77255842</v>
      </c>
      <c r="E39" s="113">
        <v>5774940</v>
      </c>
      <c r="F39" s="113">
        <v>9484435</v>
      </c>
      <c r="G39" s="113">
        <v>2312181</v>
      </c>
      <c r="H39" s="113">
        <v>7626329</v>
      </c>
      <c r="I39" s="113">
        <v>5683107</v>
      </c>
      <c r="J39" s="113">
        <v>6889705</v>
      </c>
      <c r="K39" s="113">
        <v>5581611</v>
      </c>
      <c r="L39" s="113">
        <v>7702261</v>
      </c>
      <c r="M39" s="113">
        <v>7118155</v>
      </c>
      <c r="N39" s="113">
        <v>6890212</v>
      </c>
      <c r="O39" s="113">
        <v>7517742</v>
      </c>
      <c r="P39" s="113">
        <v>4675164</v>
      </c>
      <c r="R39" s="67"/>
    </row>
    <row r="40" spans="1:18">
      <c r="A40" s="311">
        <f t="shared" si="1"/>
        <v>33</v>
      </c>
      <c r="B40" s="311">
        <f t="shared" si="7"/>
        <v>49</v>
      </c>
      <c r="D40" s="113">
        <f t="shared" si="6"/>
        <v>551853873</v>
      </c>
      <c r="E40" s="113">
        <v>46148821</v>
      </c>
      <c r="F40" s="113">
        <v>74360394</v>
      </c>
      <c r="G40" s="113">
        <v>14238137</v>
      </c>
      <c r="H40" s="113">
        <v>44972451</v>
      </c>
      <c r="I40" s="113">
        <v>45342697</v>
      </c>
      <c r="J40" s="113">
        <v>46967476</v>
      </c>
      <c r="K40" s="113">
        <v>45400534</v>
      </c>
      <c r="L40" s="113">
        <v>47874762</v>
      </c>
      <c r="M40" s="113">
        <v>48102204</v>
      </c>
      <c r="N40" s="113">
        <v>46267971</v>
      </c>
      <c r="O40" s="113">
        <v>47669929</v>
      </c>
      <c r="P40" s="113">
        <v>44508497</v>
      </c>
      <c r="R40" s="67"/>
    </row>
    <row r="41" spans="1:18">
      <c r="A41" s="311">
        <f t="shared" si="1"/>
        <v>34</v>
      </c>
      <c r="B41" s="311" t="str">
        <f t="shared" si="7"/>
        <v>50-59</v>
      </c>
      <c r="D41" s="113">
        <f t="shared" si="6"/>
        <v>70861128.048000008</v>
      </c>
      <c r="E41" s="113">
        <v>5833297.7620000001</v>
      </c>
      <c r="F41" s="113">
        <v>5903361.0930000003</v>
      </c>
      <c r="G41" s="113">
        <v>5627651.4330000002</v>
      </c>
      <c r="H41" s="113">
        <v>6038794.7130000005</v>
      </c>
      <c r="I41" s="113">
        <v>6061283.9859999996</v>
      </c>
      <c r="J41" s="113">
        <v>5842414.602</v>
      </c>
      <c r="K41" s="113">
        <v>5603974.7159999991</v>
      </c>
      <c r="L41" s="113">
        <v>6166496.4990000017</v>
      </c>
      <c r="M41" s="113">
        <v>5741176.2849999992</v>
      </c>
      <c r="N41" s="113">
        <v>6157825.6360000009</v>
      </c>
      <c r="O41" s="113">
        <v>5712703.4899999993</v>
      </c>
      <c r="P41" s="113">
        <v>6172147.8330000006</v>
      </c>
      <c r="R41" s="67"/>
    </row>
    <row r="42" spans="1:18">
      <c r="A42" s="311">
        <f t="shared" si="1"/>
        <v>35</v>
      </c>
      <c r="B42" s="311" t="str">
        <f t="shared" si="7"/>
        <v>449/459</v>
      </c>
      <c r="D42" s="113">
        <f t="shared" si="6"/>
        <v>1993136106</v>
      </c>
      <c r="E42" s="113">
        <v>172363310</v>
      </c>
      <c r="F42" s="113">
        <v>177463395</v>
      </c>
      <c r="G42" s="113">
        <v>159944766</v>
      </c>
      <c r="H42" s="113">
        <v>175604530</v>
      </c>
      <c r="I42" s="113">
        <v>145690855</v>
      </c>
      <c r="J42" s="113">
        <v>137304971</v>
      </c>
      <c r="K42" s="113">
        <v>172908044</v>
      </c>
      <c r="L42" s="113">
        <v>179502440</v>
      </c>
      <c r="M42" s="113">
        <v>180803440</v>
      </c>
      <c r="N42" s="113">
        <v>170352735</v>
      </c>
      <c r="O42" s="113">
        <v>164165682</v>
      </c>
      <c r="P42" s="113">
        <v>157031938</v>
      </c>
      <c r="R42" s="67"/>
    </row>
    <row r="43" spans="1:18">
      <c r="A43" s="311">
        <f t="shared" si="1"/>
        <v>36</v>
      </c>
      <c r="B43" s="311" t="str">
        <f t="shared" si="7"/>
        <v>Firm Resale</v>
      </c>
      <c r="D43" s="113">
        <f t="shared" si="6"/>
        <v>7166880</v>
      </c>
      <c r="E43" s="113">
        <v>997460</v>
      </c>
      <c r="F43" s="113">
        <v>897140</v>
      </c>
      <c r="G43" s="113">
        <v>943660</v>
      </c>
      <c r="H43" s="113">
        <v>776620</v>
      </c>
      <c r="I43" s="113">
        <v>591080</v>
      </c>
      <c r="J43" s="113">
        <v>387720</v>
      </c>
      <c r="K43" s="113">
        <v>320400</v>
      </c>
      <c r="L43" s="113">
        <v>278300</v>
      </c>
      <c r="M43" s="113">
        <v>265720</v>
      </c>
      <c r="N43" s="113">
        <v>355240</v>
      </c>
      <c r="O43" s="113">
        <v>559720</v>
      </c>
      <c r="P43" s="113">
        <v>793820</v>
      </c>
      <c r="R43" s="67"/>
    </row>
    <row r="44" spans="1:18">
      <c r="A44" s="311">
        <f t="shared" si="1"/>
        <v>37</v>
      </c>
      <c r="B44" s="311" t="str">
        <f t="shared" si="7"/>
        <v>Total</v>
      </c>
      <c r="D44" s="113">
        <f t="shared" ref="D44:P44" si="8">SUM(D29:D43)</f>
        <v>22874602611.048</v>
      </c>
      <c r="E44" s="113">
        <f>SUM(E29:E43)</f>
        <v>2348164259.7620001</v>
      </c>
      <c r="F44" s="113">
        <f>SUM(F29:F43)</f>
        <v>2234527939.0929999</v>
      </c>
      <c r="G44" s="113">
        <f t="shared" si="8"/>
        <v>2125828340.4330001</v>
      </c>
      <c r="H44" s="113">
        <f t="shared" si="8"/>
        <v>1933675388.7130001</v>
      </c>
      <c r="I44" s="113">
        <f t="shared" si="8"/>
        <v>1694736021.9860001</v>
      </c>
      <c r="J44" s="113">
        <f t="shared" si="8"/>
        <v>1602308482.602</v>
      </c>
      <c r="K44" s="113">
        <f t="shared" si="8"/>
        <v>1661281439.7160001</v>
      </c>
      <c r="L44" s="113">
        <f t="shared" si="8"/>
        <v>1741867789.4990001</v>
      </c>
      <c r="M44" s="113">
        <f t="shared" si="8"/>
        <v>1732068661.2850001</v>
      </c>
      <c r="N44" s="113">
        <f t="shared" si="8"/>
        <v>1728826302.6359999</v>
      </c>
      <c r="O44" s="113">
        <f t="shared" si="8"/>
        <v>1916133613.49</v>
      </c>
      <c r="P44" s="113">
        <f t="shared" si="8"/>
        <v>2155184371.8330002</v>
      </c>
      <c r="R44" s="67"/>
    </row>
    <row r="45" spans="1:18" ht="15.75" thickBot="1">
      <c r="A45" s="311">
        <f t="shared" si="1"/>
        <v>38</v>
      </c>
      <c r="B45" s="311" t="s">
        <v>284</v>
      </c>
      <c r="D45" s="113">
        <f>D44-D42</f>
        <v>20881466505.048</v>
      </c>
      <c r="E45" s="113">
        <f t="shared" ref="E45:P45" si="9">E44-E42</f>
        <v>2175800949.7620001</v>
      </c>
      <c r="F45" s="113">
        <f t="shared" si="9"/>
        <v>2057064544.0929999</v>
      </c>
      <c r="G45" s="113">
        <f t="shared" si="9"/>
        <v>1965883574.4330001</v>
      </c>
      <c r="H45" s="113">
        <f t="shared" si="9"/>
        <v>1758070858.7130001</v>
      </c>
      <c r="I45" s="113">
        <f t="shared" si="9"/>
        <v>1549045166.9860001</v>
      </c>
      <c r="J45" s="113">
        <f t="shared" si="9"/>
        <v>1465003511.602</v>
      </c>
      <c r="K45" s="113">
        <f t="shared" si="9"/>
        <v>1488373395.7160001</v>
      </c>
      <c r="L45" s="113">
        <f t="shared" si="9"/>
        <v>1562365349.4990001</v>
      </c>
      <c r="M45" s="113">
        <f t="shared" si="9"/>
        <v>1551265221.2850001</v>
      </c>
      <c r="N45" s="113">
        <f t="shared" si="9"/>
        <v>1558473567.6359999</v>
      </c>
      <c r="O45" s="113">
        <f t="shared" si="9"/>
        <v>1751967931.49</v>
      </c>
      <c r="P45" s="113">
        <f t="shared" si="9"/>
        <v>1998152433.8330002</v>
      </c>
    </row>
    <row r="46" spans="1:18" ht="15.75" thickBot="1">
      <c r="A46" s="311">
        <f t="shared" si="1"/>
        <v>39</v>
      </c>
      <c r="D46" s="356" t="s">
        <v>86</v>
      </c>
      <c r="E46" s="357"/>
      <c r="F46" s="357"/>
      <c r="G46" s="357"/>
      <c r="H46" s="357"/>
      <c r="I46" s="357"/>
      <c r="J46" s="357"/>
      <c r="K46" s="357"/>
      <c r="L46" s="357"/>
      <c r="M46" s="357"/>
      <c r="N46" s="357"/>
      <c r="O46" s="357"/>
      <c r="P46" s="358"/>
    </row>
    <row r="47" spans="1:18">
      <c r="A47" s="311">
        <f t="shared" si="1"/>
        <v>40</v>
      </c>
      <c r="B47" s="311">
        <f>+B29</f>
        <v>7</v>
      </c>
      <c r="D47" s="113">
        <f>SUM(E47:P47)</f>
        <v>44207598.940063655</v>
      </c>
      <c r="E47" s="113">
        <v>-94669086.343958259</v>
      </c>
      <c r="F47" s="113">
        <v>-51966586.363356709</v>
      </c>
      <c r="G47" s="113">
        <v>-81826059.712178588</v>
      </c>
      <c r="H47" s="113">
        <v>-85280584.426322222</v>
      </c>
      <c r="I47" s="113">
        <v>-75594778.496378005</v>
      </c>
      <c r="J47" s="113">
        <v>2419976.1434504986</v>
      </c>
      <c r="K47" s="113">
        <v>24134812.356263518</v>
      </c>
      <c r="L47" s="113">
        <v>32834313.004648268</v>
      </c>
      <c r="M47" s="113">
        <v>-22165580.995573699</v>
      </c>
      <c r="N47" s="113">
        <v>116996029.15087616</v>
      </c>
      <c r="O47" s="113">
        <v>104364480.79683304</v>
      </c>
      <c r="P47" s="113">
        <v>174960663.82575965</v>
      </c>
      <c r="R47" s="67"/>
    </row>
    <row r="48" spans="1:18">
      <c r="A48" s="311">
        <f t="shared" si="1"/>
        <v>41</v>
      </c>
      <c r="B48" s="311" t="str">
        <f t="shared" ref="B48:B62" si="10">+B30</f>
        <v>7A</v>
      </c>
      <c r="D48" s="113">
        <f t="shared" ref="D48:D61" si="11">SUM(E48:P48)</f>
        <v>1500</v>
      </c>
      <c r="E48" s="113">
        <v>-25094.000000000015</v>
      </c>
      <c r="F48" s="113">
        <v>-7500</v>
      </c>
      <c r="G48" s="113">
        <v>-2400</v>
      </c>
      <c r="H48" s="113">
        <v>-5400</v>
      </c>
      <c r="I48" s="113">
        <v>2100</v>
      </c>
      <c r="J48" s="113">
        <v>6900</v>
      </c>
      <c r="K48" s="113">
        <v>6900</v>
      </c>
      <c r="L48" s="113">
        <v>3300</v>
      </c>
      <c r="M48" s="113">
        <v>-13800</v>
      </c>
      <c r="N48" s="113">
        <v>9300</v>
      </c>
      <c r="O48" s="113">
        <v>3300</v>
      </c>
      <c r="P48" s="113">
        <v>23894.000000000015</v>
      </c>
      <c r="R48" s="67"/>
    </row>
    <row r="49" spans="1:18">
      <c r="A49" s="311">
        <f t="shared" si="1"/>
        <v>42</v>
      </c>
      <c r="B49" s="311" t="str">
        <f t="shared" si="10"/>
        <v>8/24</v>
      </c>
      <c r="D49" s="113">
        <f t="shared" si="11"/>
        <v>7865209.3577168956</v>
      </c>
      <c r="E49" s="113">
        <v>-10372131.655922886</v>
      </c>
      <c r="F49" s="113">
        <v>-17920569.771282472</v>
      </c>
      <c r="G49" s="113">
        <v>-5887840.5636913283</v>
      </c>
      <c r="H49" s="113">
        <v>-11803213.13577188</v>
      </c>
      <c r="I49" s="113">
        <v>3375756.6088349852</v>
      </c>
      <c r="J49" s="113">
        <v>-1041401.9138488683</v>
      </c>
      <c r="K49" s="113">
        <v>10374812.834312852</v>
      </c>
      <c r="L49" s="113">
        <v>14261750.599785123</v>
      </c>
      <c r="M49" s="113">
        <v>-12619048.271776378</v>
      </c>
      <c r="N49" s="113">
        <v>7162142.9612731766</v>
      </c>
      <c r="O49" s="113">
        <v>9431824.640584033</v>
      </c>
      <c r="P49" s="113">
        <v>22903127.025220539</v>
      </c>
      <c r="R49" s="67"/>
    </row>
    <row r="50" spans="1:18">
      <c r="A50" s="311">
        <f t="shared" si="1"/>
        <v>43</v>
      </c>
      <c r="B50" s="311" t="str">
        <f t="shared" si="10"/>
        <v>11/25</v>
      </c>
      <c r="D50" s="113">
        <f t="shared" si="11"/>
        <v>21216518.786511723</v>
      </c>
      <c r="E50" s="113">
        <v>-3855773.9803565368</v>
      </c>
      <c r="F50" s="113">
        <v>-10144751.337533154</v>
      </c>
      <c r="G50" s="113">
        <v>920284.76718343981</v>
      </c>
      <c r="H50" s="113">
        <v>-3315975.1392391082</v>
      </c>
      <c r="I50" s="113">
        <v>7197638.310445345</v>
      </c>
      <c r="J50" s="113">
        <v>-2905973.6876776293</v>
      </c>
      <c r="K50" s="113">
        <v>7562708.4897068702</v>
      </c>
      <c r="L50" s="113">
        <v>17311472.887409344</v>
      </c>
      <c r="M50" s="113">
        <v>-10931160.583471179</v>
      </c>
      <c r="N50" s="113">
        <v>1888617.8357065357</v>
      </c>
      <c r="O50" s="113">
        <v>4838250.640987115</v>
      </c>
      <c r="P50" s="113">
        <v>12651180.583350679</v>
      </c>
      <c r="R50" s="67"/>
    </row>
    <row r="51" spans="1:18">
      <c r="A51" s="311">
        <f t="shared" si="1"/>
        <v>44</v>
      </c>
      <c r="B51" s="311" t="str">
        <f t="shared" si="10"/>
        <v>12/26/26P</v>
      </c>
      <c r="D51" s="113">
        <f t="shared" si="11"/>
        <v>17122253.752577797</v>
      </c>
      <c r="E51" s="113">
        <v>-19383429.237329669</v>
      </c>
      <c r="F51" s="113">
        <v>10515536.517984547</v>
      </c>
      <c r="G51" s="113">
        <v>2017055.078952387</v>
      </c>
      <c r="H51" s="113">
        <v>3145579.9399999827</v>
      </c>
      <c r="I51" s="113">
        <v>7325629.6133333445</v>
      </c>
      <c r="J51" s="113">
        <v>2783768.8676923066</v>
      </c>
      <c r="K51" s="113">
        <v>6593250.8722681999</v>
      </c>
      <c r="L51" s="113">
        <v>10811686.814465776</v>
      </c>
      <c r="M51" s="113">
        <v>-10095080.192488849</v>
      </c>
      <c r="N51" s="113">
        <v>814505.64194087498</v>
      </c>
      <c r="O51" s="113">
        <v>-2361954.9565079194</v>
      </c>
      <c r="P51" s="113">
        <v>4955704.7922668178</v>
      </c>
      <c r="R51" s="67"/>
    </row>
    <row r="52" spans="1:18">
      <c r="A52" s="311">
        <f t="shared" si="1"/>
        <v>45</v>
      </c>
      <c r="B52" s="311">
        <f t="shared" si="10"/>
        <v>29</v>
      </c>
      <c r="D52" s="113">
        <f t="shared" si="11"/>
        <v>2694802.0279999999</v>
      </c>
      <c r="E52" s="113">
        <v>-164498.51087526133</v>
      </c>
      <c r="F52" s="113">
        <v>-38301.214285714261</v>
      </c>
      <c r="G52" s="113">
        <v>885922.22</v>
      </c>
      <c r="H52" s="113">
        <v>-541582.41428571427</v>
      </c>
      <c r="I52" s="113">
        <v>2481535.3142857142</v>
      </c>
      <c r="J52" s="113">
        <v>1018540.128</v>
      </c>
      <c r="K52" s="113">
        <v>1956438.9898845437</v>
      </c>
      <c r="L52" s="113">
        <v>-99045.925556898583</v>
      </c>
      <c r="M52" s="113">
        <v>-1725343.7796362455</v>
      </c>
      <c r="N52" s="113">
        <v>-1212279.5398630735</v>
      </c>
      <c r="O52" s="113">
        <v>589392.25303025974</v>
      </c>
      <c r="P52" s="113">
        <v>-455975.49269761029</v>
      </c>
      <c r="R52" s="67"/>
    </row>
    <row r="53" spans="1:18">
      <c r="A53" s="311">
        <f t="shared" si="1"/>
        <v>46</v>
      </c>
      <c r="B53" s="311" t="str">
        <f t="shared" si="10"/>
        <v>10/31</v>
      </c>
      <c r="D53" s="113">
        <f t="shared" si="11"/>
        <v>24759565.119047612</v>
      </c>
      <c r="E53" s="113">
        <v>1351425.6938283024</v>
      </c>
      <c r="F53" s="113">
        <v>-7883392.1527980454</v>
      </c>
      <c r="G53" s="113">
        <v>4579757.5015384629</v>
      </c>
      <c r="H53" s="113">
        <v>-537273.24615384638</v>
      </c>
      <c r="I53" s="113">
        <v>1852290.0112820491</v>
      </c>
      <c r="J53" s="113">
        <v>6974038.0923809484</v>
      </c>
      <c r="K53" s="113">
        <v>6481216.5546525717</v>
      </c>
      <c r="L53" s="113">
        <v>11420358.327097815</v>
      </c>
      <c r="M53" s="113">
        <v>-6117486.8817503862</v>
      </c>
      <c r="N53" s="113">
        <v>-147191.6462540701</v>
      </c>
      <c r="O53" s="113">
        <v>3610889.0916838748</v>
      </c>
      <c r="P53" s="113">
        <v>3174933.7735399362</v>
      </c>
      <c r="R53" s="67"/>
    </row>
    <row r="54" spans="1:18">
      <c r="A54" s="311">
        <f t="shared" si="1"/>
        <v>47</v>
      </c>
      <c r="B54" s="311">
        <f t="shared" si="10"/>
        <v>35</v>
      </c>
      <c r="D54" s="113">
        <f t="shared" si="11"/>
        <v>-553680</v>
      </c>
      <c r="E54" s="113">
        <v>0</v>
      </c>
      <c r="F54" s="113">
        <v>-600</v>
      </c>
      <c r="G54" s="113">
        <v>-5400</v>
      </c>
      <c r="H54" s="113">
        <v>0</v>
      </c>
      <c r="I54" s="113">
        <v>720</v>
      </c>
      <c r="J54" s="113">
        <v>0</v>
      </c>
      <c r="K54" s="113">
        <v>465000</v>
      </c>
      <c r="L54" s="113">
        <v>-170400</v>
      </c>
      <c r="M54" s="113">
        <v>-140400</v>
      </c>
      <c r="N54" s="113">
        <v>-382800</v>
      </c>
      <c r="O54" s="113">
        <v>-322800</v>
      </c>
      <c r="P54" s="113">
        <v>3000</v>
      </c>
      <c r="R54" s="67"/>
    </row>
    <row r="55" spans="1:18">
      <c r="A55" s="311">
        <f t="shared" si="1"/>
        <v>48</v>
      </c>
      <c r="B55" s="311">
        <f t="shared" si="10"/>
        <v>43</v>
      </c>
      <c r="D55" s="113">
        <f t="shared" si="11"/>
        <v>1923489.08</v>
      </c>
      <c r="E55" s="113">
        <v>-2049624.2857142854</v>
      </c>
      <c r="F55" s="113">
        <v>2271829</v>
      </c>
      <c r="G55" s="113">
        <v>-1791142</v>
      </c>
      <c r="H55" s="113">
        <v>-2128789</v>
      </c>
      <c r="I55" s="113">
        <v>-1205121.0499999998</v>
      </c>
      <c r="J55" s="113">
        <v>-1252942.8700000001</v>
      </c>
      <c r="K55" s="113">
        <v>-1061310</v>
      </c>
      <c r="L55" s="113">
        <v>1948663</v>
      </c>
      <c r="M55" s="113">
        <v>1320662</v>
      </c>
      <c r="N55" s="113">
        <v>2275199</v>
      </c>
      <c r="O55" s="113">
        <v>2013899</v>
      </c>
      <c r="P55" s="113">
        <v>1582166.2857142854</v>
      </c>
      <c r="R55" s="67"/>
    </row>
    <row r="56" spans="1:18">
      <c r="A56" s="311">
        <f t="shared" si="1"/>
        <v>49</v>
      </c>
      <c r="B56" s="311">
        <f t="shared" si="10"/>
        <v>40</v>
      </c>
      <c r="D56" s="113">
        <f t="shared" si="11"/>
        <v>-8104795.3387096785</v>
      </c>
      <c r="E56" s="113">
        <v>-2647329.3317060322</v>
      </c>
      <c r="F56" s="113">
        <v>-3963059.3000909127</v>
      </c>
      <c r="G56" s="113">
        <v>-3795085.7180909067</v>
      </c>
      <c r="H56" s="113">
        <v>2226916.5209999997</v>
      </c>
      <c r="I56" s="113">
        <v>-792999.13918181881</v>
      </c>
      <c r="J56" s="113">
        <v>1713397.8181818184</v>
      </c>
      <c r="K56" s="113">
        <v>1005808.6612903215</v>
      </c>
      <c r="L56" s="113">
        <v>1066938</v>
      </c>
      <c r="M56" s="113">
        <v>-1738879.3948800005</v>
      </c>
      <c r="N56" s="113">
        <v>-1474512.3874192126</v>
      </c>
      <c r="O56" s="113">
        <v>1039512.2845849283</v>
      </c>
      <c r="P56" s="113">
        <v>-745503.35239786282</v>
      </c>
      <c r="R56" s="67"/>
    </row>
    <row r="57" spans="1:18">
      <c r="A57" s="311">
        <f t="shared" si="1"/>
        <v>50</v>
      </c>
      <c r="B57" s="311">
        <f t="shared" si="10"/>
        <v>46</v>
      </c>
      <c r="D57" s="113">
        <f t="shared" si="11"/>
        <v>3898000</v>
      </c>
      <c r="E57" s="113">
        <v>-990080</v>
      </c>
      <c r="F57" s="113">
        <v>5316400</v>
      </c>
      <c r="G57" s="113">
        <v>-1165120</v>
      </c>
      <c r="H57" s="113">
        <v>-4392200</v>
      </c>
      <c r="I57" s="113">
        <v>4617400</v>
      </c>
      <c r="J57" s="113">
        <v>-305800</v>
      </c>
      <c r="K57" s="113">
        <v>5340000</v>
      </c>
      <c r="L57" s="113">
        <v>-2189000</v>
      </c>
      <c r="M57" s="113">
        <v>-1023400</v>
      </c>
      <c r="N57" s="113">
        <v>-727800</v>
      </c>
      <c r="O57" s="113">
        <v>-3014080</v>
      </c>
      <c r="P57" s="113">
        <v>2431680</v>
      </c>
      <c r="R57" s="67"/>
    </row>
    <row r="58" spans="1:18">
      <c r="A58" s="311">
        <f t="shared" si="1"/>
        <v>51</v>
      </c>
      <c r="B58" s="311">
        <f t="shared" si="10"/>
        <v>49</v>
      </c>
      <c r="D58" s="113">
        <f t="shared" si="11"/>
        <v>1635423</v>
      </c>
      <c r="E58" s="113">
        <v>691190</v>
      </c>
      <c r="F58" s="113">
        <v>5960040.7320000008</v>
      </c>
      <c r="G58" s="113">
        <v>-9378030.7320000008</v>
      </c>
      <c r="H58" s="113">
        <v>-1379600</v>
      </c>
      <c r="I58" s="113">
        <v>6234400</v>
      </c>
      <c r="J58" s="113">
        <v>-2436577</v>
      </c>
      <c r="K58" s="113">
        <v>4435200</v>
      </c>
      <c r="L58" s="113">
        <v>-1675200</v>
      </c>
      <c r="M58" s="113">
        <v>-256000</v>
      </c>
      <c r="N58" s="113">
        <v>2834282</v>
      </c>
      <c r="O58" s="113">
        <v>-4767082</v>
      </c>
      <c r="P58" s="113">
        <v>1372800</v>
      </c>
      <c r="R58" s="67"/>
    </row>
    <row r="59" spans="1:18">
      <c r="A59" s="311">
        <f t="shared" si="1"/>
        <v>52</v>
      </c>
      <c r="B59" s="311" t="str">
        <f t="shared" si="10"/>
        <v>50-59</v>
      </c>
      <c r="D59" s="113">
        <f t="shared" si="11"/>
        <v>45758.248499999929</v>
      </c>
      <c r="E59" s="113">
        <v>-11404.816500000146</v>
      </c>
      <c r="F59" s="113">
        <v>-32049.399499999912</v>
      </c>
      <c r="G59" s="113">
        <v>11838.937000000002</v>
      </c>
      <c r="H59" s="113">
        <v>-42317.481000000043</v>
      </c>
      <c r="I59" s="113">
        <v>16387.069500000045</v>
      </c>
      <c r="J59" s="113">
        <v>-18467.592000000077</v>
      </c>
      <c r="K59" s="113">
        <v>-3976.7275000000955</v>
      </c>
      <c r="L59" s="113">
        <v>115287.9245000001</v>
      </c>
      <c r="M59" s="113">
        <v>-148057.80400000012</v>
      </c>
      <c r="N59" s="113">
        <v>142205.13950000005</v>
      </c>
      <c r="O59" s="113">
        <v>-222920.84</v>
      </c>
      <c r="P59" s="113">
        <v>239233.83850000013</v>
      </c>
      <c r="R59" s="67"/>
    </row>
    <row r="60" spans="1:18">
      <c r="A60" s="311">
        <f t="shared" si="1"/>
        <v>53</v>
      </c>
      <c r="B60" s="311" t="str">
        <f t="shared" si="10"/>
        <v>449/459</v>
      </c>
      <c r="D60" s="113">
        <f t="shared" si="11"/>
        <v>464588.32400003076</v>
      </c>
      <c r="E60" s="113">
        <v>32869522.224999998</v>
      </c>
      <c r="F60" s="113">
        <v>-16254661.949000031</v>
      </c>
      <c r="G60" s="113">
        <v>15659763.357000006</v>
      </c>
      <c r="H60" s="113">
        <v>-116415700.19499998</v>
      </c>
      <c r="I60" s="113">
        <v>50361433.73400002</v>
      </c>
      <c r="J60" s="113">
        <v>63822369.434999987</v>
      </c>
      <c r="K60" s="113">
        <v>-7237002.6639999934</v>
      </c>
      <c r="L60" s="113">
        <v>-28295960.893999994</v>
      </c>
      <c r="M60" s="113">
        <v>7860209.7290000208</v>
      </c>
      <c r="N60" s="113">
        <v>25117444.525999993</v>
      </c>
      <c r="O60" s="113">
        <v>-44259443.584000021</v>
      </c>
      <c r="P60" s="113">
        <v>17236614.604000024</v>
      </c>
      <c r="R60" s="67"/>
    </row>
    <row r="61" spans="1:18">
      <c r="A61" s="311">
        <f t="shared" si="1"/>
        <v>54</v>
      </c>
      <c r="B61" s="311" t="str">
        <f t="shared" si="10"/>
        <v>Firm Resale</v>
      </c>
      <c r="D61" s="113">
        <f t="shared" si="11"/>
        <v>49002</v>
      </c>
      <c r="E61" s="113">
        <v>-273340</v>
      </c>
      <c r="F61" s="113">
        <v>201840</v>
      </c>
      <c r="G61" s="113">
        <v>-103980</v>
      </c>
      <c r="H61" s="113">
        <v>-113440</v>
      </c>
      <c r="I61" s="113">
        <v>-183480</v>
      </c>
      <c r="J61" s="113">
        <v>-61240</v>
      </c>
      <c r="K61" s="113">
        <v>-27583</v>
      </c>
      <c r="L61" s="113">
        <v>33425</v>
      </c>
      <c r="M61" s="113">
        <v>50620</v>
      </c>
      <c r="N61" s="113">
        <v>131660</v>
      </c>
      <c r="O61" s="113">
        <v>202560</v>
      </c>
      <c r="P61" s="113">
        <v>191960</v>
      </c>
      <c r="R61" s="67"/>
    </row>
    <row r="62" spans="1:18">
      <c r="A62" s="311">
        <f t="shared" si="1"/>
        <v>55</v>
      </c>
      <c r="B62" s="311" t="str">
        <f t="shared" si="10"/>
        <v>Total</v>
      </c>
      <c r="D62" s="113">
        <f t="shared" ref="D62:P62" si="12">SUM(D47:D61)</f>
        <v>117225233.29770803</v>
      </c>
      <c r="E62" s="113">
        <f t="shared" si="12"/>
        <v>-99529654.243534625</v>
      </c>
      <c r="F62" s="113">
        <f t="shared" si="12"/>
        <v>-83945825.237862483</v>
      </c>
      <c r="G62" s="113">
        <f t="shared" si="12"/>
        <v>-79880436.864286527</v>
      </c>
      <c r="H62" s="113">
        <f t="shared" si="12"/>
        <v>-220583578.57677278</v>
      </c>
      <c r="I62" s="113">
        <f t="shared" si="12"/>
        <v>5688911.9761216417</v>
      </c>
      <c r="J62" s="113">
        <f t="shared" si="12"/>
        <v>70716587.421179056</v>
      </c>
      <c r="K62" s="113">
        <f t="shared" si="12"/>
        <v>60026276.366878882</v>
      </c>
      <c r="L62" s="113">
        <f t="shared" si="12"/>
        <v>57377588.738349438</v>
      </c>
      <c r="M62" s="113">
        <f t="shared" si="12"/>
        <v>-57742746.174576715</v>
      </c>
      <c r="N62" s="113">
        <f t="shared" si="12"/>
        <v>153426802.6817604</v>
      </c>
      <c r="O62" s="113">
        <f t="shared" si="12"/>
        <v>71145827.327195302</v>
      </c>
      <c r="P62" s="113">
        <f t="shared" si="12"/>
        <v>240525479.88325649</v>
      </c>
      <c r="R62" s="67"/>
    </row>
    <row r="63" spans="1:18" ht="15.75" thickBot="1">
      <c r="A63" s="311">
        <f t="shared" si="1"/>
        <v>56</v>
      </c>
      <c r="B63" s="311" t="s">
        <v>284</v>
      </c>
      <c r="D63" s="113">
        <f>D62-D60</f>
        <v>116760644.973708</v>
      </c>
      <c r="E63" s="113">
        <f t="shared" ref="E63:P63" si="13">E62-E60</f>
        <v>-132399176.46853462</v>
      </c>
      <c r="F63" s="113">
        <f t="shared" si="13"/>
        <v>-67691163.288862452</v>
      </c>
      <c r="G63" s="113">
        <f t="shared" si="13"/>
        <v>-95540200.221286535</v>
      </c>
      <c r="H63" s="113">
        <f t="shared" si="13"/>
        <v>-104167878.3817728</v>
      </c>
      <c r="I63" s="113">
        <f t="shared" si="13"/>
        <v>-44672521.757878378</v>
      </c>
      <c r="J63" s="113">
        <f t="shared" si="13"/>
        <v>6894217.9861790687</v>
      </c>
      <c r="K63" s="113">
        <f t="shared" si="13"/>
        <v>67263279.030878872</v>
      </c>
      <c r="L63" s="113">
        <f t="shared" si="13"/>
        <v>85673549.632349432</v>
      </c>
      <c r="M63" s="113">
        <f t="shared" si="13"/>
        <v>-65602955.903576732</v>
      </c>
      <c r="N63" s="113">
        <f t="shared" si="13"/>
        <v>128309358.15576041</v>
      </c>
      <c r="O63" s="113">
        <f t="shared" si="13"/>
        <v>115405270.91119532</v>
      </c>
      <c r="P63" s="113">
        <f t="shared" si="13"/>
        <v>223288865.27925646</v>
      </c>
    </row>
    <row r="64" spans="1:18" ht="15.75" thickBot="1">
      <c r="A64" s="311">
        <f t="shared" si="1"/>
        <v>57</v>
      </c>
      <c r="D64" s="356" t="s">
        <v>87</v>
      </c>
      <c r="E64" s="357"/>
      <c r="F64" s="357"/>
      <c r="G64" s="357"/>
      <c r="H64" s="357"/>
      <c r="I64" s="357"/>
      <c r="J64" s="357"/>
      <c r="K64" s="357"/>
      <c r="L64" s="357"/>
      <c r="M64" s="357"/>
      <c r="N64" s="357"/>
      <c r="O64" s="357"/>
      <c r="P64" s="358"/>
    </row>
    <row r="65" spans="1:18">
      <c r="A65" s="311">
        <f t="shared" si="1"/>
        <v>58</v>
      </c>
      <c r="B65" s="311">
        <f>+B47</f>
        <v>7</v>
      </c>
      <c r="D65" s="113">
        <f>SUM(E65:P65)</f>
        <v>-855.29145687073469</v>
      </c>
      <c r="E65" s="113">
        <v>66877985.715663314</v>
      </c>
      <c r="F65" s="113">
        <v>-42015191.180842318</v>
      </c>
      <c r="G65" s="113">
        <v>4288040.5180652607</v>
      </c>
      <c r="H65" s="113">
        <v>9065379.7749847509</v>
      </c>
      <c r="I65" s="113">
        <v>16312540.537563369</v>
      </c>
      <c r="J65" s="113">
        <v>-3591209.1667542555</v>
      </c>
      <c r="K65" s="113">
        <v>-5993996.9342778185</v>
      </c>
      <c r="L65" s="113">
        <v>-33920188.590283319</v>
      </c>
      <c r="M65" s="113">
        <v>-9721052.815079134</v>
      </c>
      <c r="N65" s="113">
        <v>1856368.5699666671</v>
      </c>
      <c r="O65" s="113">
        <v>16161517.994940855</v>
      </c>
      <c r="P65" s="113">
        <v>-19321049.715404246</v>
      </c>
      <c r="R65" s="67"/>
    </row>
    <row r="66" spans="1:18">
      <c r="A66" s="311">
        <f t="shared" si="1"/>
        <v>59</v>
      </c>
      <c r="B66" s="311" t="str">
        <f t="shared" ref="B66:B80" si="14">+B48</f>
        <v>7A</v>
      </c>
      <c r="D66" s="113">
        <f t="shared" ref="D66:D79" si="15">SUM(E66:P66)</f>
        <v>0</v>
      </c>
      <c r="E66" s="113">
        <v>0</v>
      </c>
      <c r="F66" s="113">
        <v>0</v>
      </c>
      <c r="G66" s="113">
        <v>0</v>
      </c>
      <c r="H66" s="113">
        <v>0</v>
      </c>
      <c r="I66" s="113">
        <v>0</v>
      </c>
      <c r="J66" s="113">
        <v>0</v>
      </c>
      <c r="K66" s="113">
        <v>0</v>
      </c>
      <c r="L66" s="113">
        <v>0</v>
      </c>
      <c r="M66" s="113">
        <v>0</v>
      </c>
      <c r="N66" s="113">
        <v>0</v>
      </c>
      <c r="O66" s="113">
        <v>0</v>
      </c>
      <c r="P66" s="113">
        <v>0</v>
      </c>
      <c r="R66" s="67"/>
    </row>
    <row r="67" spans="1:18">
      <c r="A67" s="311">
        <f t="shared" si="1"/>
        <v>60</v>
      </c>
      <c r="B67" s="311" t="str">
        <f t="shared" si="14"/>
        <v>8/24</v>
      </c>
      <c r="D67" s="113">
        <f t="shared" si="15"/>
        <v>-5449847.9603477279</v>
      </c>
      <c r="E67" s="113">
        <v>8626910.2279156782</v>
      </c>
      <c r="F67" s="113">
        <v>-5481933.6907590721</v>
      </c>
      <c r="G67" s="113">
        <v>745509.06462240987</v>
      </c>
      <c r="H67" s="113">
        <v>813004.88852421788</v>
      </c>
      <c r="I67" s="113">
        <v>862900.61798422865</v>
      </c>
      <c r="J67" s="113">
        <v>-696115.70638900099</v>
      </c>
      <c r="K67" s="113">
        <v>-1158620.4191968231</v>
      </c>
      <c r="L67" s="113">
        <v>-6572634.3775028605</v>
      </c>
      <c r="M67" s="113">
        <v>-1881678.902250129</v>
      </c>
      <c r="N67" s="113">
        <v>-686738.54555897252</v>
      </c>
      <c r="O67" s="113">
        <v>2161267.9476101822</v>
      </c>
      <c r="P67" s="113">
        <v>-2181719.0653475863</v>
      </c>
      <c r="R67" s="67"/>
    </row>
    <row r="68" spans="1:18">
      <c r="A68" s="311">
        <f t="shared" si="1"/>
        <v>61</v>
      </c>
      <c r="B68" s="311" t="str">
        <f t="shared" si="14"/>
        <v>11/25</v>
      </c>
      <c r="D68" s="113">
        <f t="shared" si="15"/>
        <v>-7162081.5665613404</v>
      </c>
      <c r="E68" s="113">
        <v>5544402.9545843191</v>
      </c>
      <c r="F68" s="113">
        <v>-3595838.5454527787</v>
      </c>
      <c r="G68" s="113">
        <v>596227.57548812602</v>
      </c>
      <c r="H68" s="113">
        <v>345896.87734870042</v>
      </c>
      <c r="I68" s="113">
        <v>-152170.63914148929</v>
      </c>
      <c r="J68" s="113">
        <v>-644412.87503219338</v>
      </c>
      <c r="K68" s="113">
        <v>-1028814.5698122986</v>
      </c>
      <c r="L68" s="113">
        <v>-5823531.9715645825</v>
      </c>
      <c r="M68" s="113">
        <v>-1668102.2834017265</v>
      </c>
      <c r="N68" s="113">
        <v>-922426.89667903027</v>
      </c>
      <c r="O68" s="113">
        <v>1413716.1695967673</v>
      </c>
      <c r="P68" s="113">
        <v>-1227027.362495153</v>
      </c>
      <c r="R68" s="67"/>
    </row>
    <row r="69" spans="1:18">
      <c r="A69" s="311">
        <f t="shared" si="1"/>
        <v>62</v>
      </c>
      <c r="B69" s="311" t="str">
        <f t="shared" si="14"/>
        <v>12/26/26P</v>
      </c>
      <c r="D69" s="113">
        <f t="shared" si="15"/>
        <v>-5569549.8199634841</v>
      </c>
      <c r="E69" s="113">
        <v>607328.85200809536</v>
      </c>
      <c r="F69" s="113">
        <v>-373303.65473632747</v>
      </c>
      <c r="G69" s="113">
        <v>-20033.832224730424</v>
      </c>
      <c r="H69" s="113">
        <v>66915.15164892326</v>
      </c>
      <c r="I69" s="113">
        <v>-112197.22279556497</v>
      </c>
      <c r="J69" s="113">
        <v>-369836.98904181394</v>
      </c>
      <c r="K69" s="113">
        <v>-575997.63122757047</v>
      </c>
      <c r="L69" s="113">
        <v>-3272783.7313340106</v>
      </c>
      <c r="M69" s="113">
        <v>-934281.55358628125</v>
      </c>
      <c r="N69" s="113">
        <v>-497089.95996943099</v>
      </c>
      <c r="O69" s="113">
        <v>114910.56523354255</v>
      </c>
      <c r="P69" s="113">
        <v>-203179.81393831514</v>
      </c>
      <c r="R69" s="67"/>
    </row>
    <row r="70" spans="1:18">
      <c r="A70" s="311">
        <f t="shared" si="1"/>
        <v>63</v>
      </c>
      <c r="B70" s="311">
        <f t="shared" si="14"/>
        <v>29</v>
      </c>
      <c r="D70" s="113">
        <f t="shared" si="15"/>
        <v>-403837.91482737218</v>
      </c>
      <c r="E70" s="113">
        <v>0</v>
      </c>
      <c r="F70" s="113">
        <v>0</v>
      </c>
      <c r="G70" s="113">
        <v>0</v>
      </c>
      <c r="H70" s="113">
        <v>0</v>
      </c>
      <c r="I70" s="113">
        <v>-16577.61014609602</v>
      </c>
      <c r="J70" s="113">
        <v>-25243.029481550468</v>
      </c>
      <c r="K70" s="113">
        <v>-42778.04960589121</v>
      </c>
      <c r="L70" s="113">
        <v>-248366.82028415657</v>
      </c>
      <c r="M70" s="113">
        <v>-70872.40530967791</v>
      </c>
      <c r="N70" s="113">
        <v>0</v>
      </c>
      <c r="O70" s="113">
        <v>0</v>
      </c>
      <c r="P70" s="113">
        <v>0</v>
      </c>
      <c r="R70" s="67"/>
    </row>
    <row r="71" spans="1:18">
      <c r="A71" s="311">
        <f t="shared" si="1"/>
        <v>64</v>
      </c>
      <c r="B71" s="311" t="str">
        <f t="shared" si="14"/>
        <v>10/31</v>
      </c>
      <c r="D71" s="113">
        <f t="shared" si="15"/>
        <v>-2089863.5634308257</v>
      </c>
      <c r="E71" s="113">
        <v>614909.62300118676</v>
      </c>
      <c r="F71" s="113">
        <v>-379134.20720748906</v>
      </c>
      <c r="G71" s="113">
        <v>-16516.302133924415</v>
      </c>
      <c r="H71" s="113">
        <v>68313.104232891754</v>
      </c>
      <c r="I71" s="113">
        <v>47954.515433252251</v>
      </c>
      <c r="J71" s="113">
        <v>-124741.74219062363</v>
      </c>
      <c r="K71" s="113">
        <v>-209503.2916628955</v>
      </c>
      <c r="L71" s="113">
        <v>-1189135.3275663021</v>
      </c>
      <c r="M71" s="113">
        <v>-339640.38388547651</v>
      </c>
      <c r="N71" s="113">
        <v>-476832.16598136618</v>
      </c>
      <c r="O71" s="113">
        <v>118361.42558256934</v>
      </c>
      <c r="P71" s="113">
        <v>-203898.81105264858</v>
      </c>
      <c r="R71" s="67"/>
    </row>
    <row r="72" spans="1:18">
      <c r="A72" s="311">
        <f t="shared" si="1"/>
        <v>65</v>
      </c>
      <c r="B72" s="311">
        <f t="shared" si="14"/>
        <v>35</v>
      </c>
      <c r="D72" s="113">
        <f t="shared" si="15"/>
        <v>0</v>
      </c>
      <c r="E72" s="113">
        <v>0</v>
      </c>
      <c r="F72" s="113">
        <v>0</v>
      </c>
      <c r="G72" s="113">
        <v>0</v>
      </c>
      <c r="H72" s="113">
        <v>0</v>
      </c>
      <c r="I72" s="113">
        <v>0</v>
      </c>
      <c r="J72" s="113">
        <v>0</v>
      </c>
      <c r="K72" s="113">
        <v>0</v>
      </c>
      <c r="L72" s="113">
        <v>0</v>
      </c>
      <c r="M72" s="113">
        <v>0</v>
      </c>
      <c r="N72" s="113">
        <v>0</v>
      </c>
      <c r="O72" s="113">
        <v>0</v>
      </c>
      <c r="P72" s="113">
        <v>0</v>
      </c>
      <c r="R72" s="67"/>
    </row>
    <row r="73" spans="1:18">
      <c r="A73" s="311">
        <f t="shared" si="1"/>
        <v>66</v>
      </c>
      <c r="B73" s="311">
        <f t="shared" si="14"/>
        <v>43</v>
      </c>
      <c r="D73" s="113">
        <f t="shared" si="15"/>
        <v>461100.14024450612</v>
      </c>
      <c r="E73" s="113">
        <v>1278947.0155178648</v>
      </c>
      <c r="F73" s="113">
        <v>-805360.97786270583</v>
      </c>
      <c r="G73" s="113">
        <v>106972.00302499841</v>
      </c>
      <c r="H73" s="113">
        <v>123335.16021573462</v>
      </c>
      <c r="I73" s="113">
        <v>194841.08872132614</v>
      </c>
      <c r="J73" s="113">
        <v>-22312.587019634633</v>
      </c>
      <c r="K73" s="113">
        <v>-38428.252232767474</v>
      </c>
      <c r="L73" s="113">
        <v>-217249.35343387065</v>
      </c>
      <c r="M73" s="113">
        <v>-61780.941294229837</v>
      </c>
      <c r="N73" s="113">
        <v>-89805.073325232574</v>
      </c>
      <c r="O73" s="113">
        <v>319418.21971213468</v>
      </c>
      <c r="P73" s="113">
        <v>-327476.16177911166</v>
      </c>
      <c r="R73" s="67"/>
    </row>
    <row r="74" spans="1:18">
      <c r="A74" s="311">
        <f t="shared" ref="A74:A81" si="16">+A73+1</f>
        <v>67</v>
      </c>
      <c r="B74" s="311">
        <f t="shared" si="14"/>
        <v>40</v>
      </c>
      <c r="D74" s="113">
        <f t="shared" si="15"/>
        <v>-1733687.0572225826</v>
      </c>
      <c r="E74" s="113">
        <v>323292.66937266284</v>
      </c>
      <c r="F74" s="113">
        <v>-195910.88666604593</v>
      </c>
      <c r="G74" s="113">
        <v>-17161.015193317213</v>
      </c>
      <c r="H74" s="113">
        <v>34788.129201732998</v>
      </c>
      <c r="I74" s="113">
        <v>681.77386271700243</v>
      </c>
      <c r="J74" s="113">
        <v>-98430.767731719243</v>
      </c>
      <c r="K74" s="113">
        <v>-170203.1193092583</v>
      </c>
      <c r="L74" s="113">
        <v>-962222.20564157516</v>
      </c>
      <c r="M74" s="113">
        <v>-275377.74416569981</v>
      </c>
      <c r="N74" s="113">
        <v>-318499.29953583301</v>
      </c>
      <c r="O74" s="113">
        <v>57856.570356593635</v>
      </c>
      <c r="P74" s="113">
        <v>-112501.16177284048</v>
      </c>
      <c r="R74" s="67"/>
    </row>
    <row r="75" spans="1:18">
      <c r="A75" s="311">
        <f t="shared" si="16"/>
        <v>68</v>
      </c>
      <c r="B75" s="311">
        <f t="shared" si="14"/>
        <v>46</v>
      </c>
      <c r="D75" s="113">
        <f t="shared" si="15"/>
        <v>0</v>
      </c>
      <c r="E75" s="113">
        <v>0</v>
      </c>
      <c r="F75" s="113">
        <v>0</v>
      </c>
      <c r="G75" s="113">
        <v>0</v>
      </c>
      <c r="H75" s="113">
        <v>0</v>
      </c>
      <c r="I75" s="113">
        <v>0</v>
      </c>
      <c r="J75" s="113">
        <v>0</v>
      </c>
      <c r="K75" s="113">
        <v>0</v>
      </c>
      <c r="L75" s="113">
        <v>0</v>
      </c>
      <c r="M75" s="113">
        <v>0</v>
      </c>
      <c r="N75" s="113">
        <v>0</v>
      </c>
      <c r="O75" s="113">
        <v>0</v>
      </c>
      <c r="P75" s="113">
        <v>0</v>
      </c>
      <c r="R75" s="67"/>
    </row>
    <row r="76" spans="1:18">
      <c r="A76" s="311">
        <f t="shared" si="16"/>
        <v>69</v>
      </c>
      <c r="B76" s="311">
        <f t="shared" si="14"/>
        <v>49</v>
      </c>
      <c r="D76" s="113">
        <f t="shared" si="15"/>
        <v>0</v>
      </c>
      <c r="E76" s="113">
        <v>0</v>
      </c>
      <c r="F76" s="113">
        <v>0</v>
      </c>
      <c r="G76" s="113">
        <v>0</v>
      </c>
      <c r="H76" s="113">
        <v>0</v>
      </c>
      <c r="I76" s="113">
        <v>0</v>
      </c>
      <c r="J76" s="113">
        <v>0</v>
      </c>
      <c r="K76" s="113">
        <v>0</v>
      </c>
      <c r="L76" s="113">
        <v>0</v>
      </c>
      <c r="M76" s="113">
        <v>0</v>
      </c>
      <c r="N76" s="113">
        <v>0</v>
      </c>
      <c r="O76" s="113">
        <v>0</v>
      </c>
      <c r="P76" s="113">
        <v>0</v>
      </c>
      <c r="R76" s="67"/>
    </row>
    <row r="77" spans="1:18">
      <c r="A77" s="311">
        <f t="shared" si="16"/>
        <v>70</v>
      </c>
      <c r="B77" s="311" t="str">
        <f t="shared" si="14"/>
        <v>50-59</v>
      </c>
      <c r="D77" s="113">
        <f t="shared" si="15"/>
        <v>0</v>
      </c>
      <c r="E77" s="113">
        <v>0</v>
      </c>
      <c r="F77" s="113">
        <v>0</v>
      </c>
      <c r="G77" s="113">
        <v>0</v>
      </c>
      <c r="H77" s="113">
        <v>0</v>
      </c>
      <c r="I77" s="113">
        <v>0</v>
      </c>
      <c r="J77" s="113">
        <v>0</v>
      </c>
      <c r="K77" s="113">
        <v>0</v>
      </c>
      <c r="L77" s="113">
        <v>0</v>
      </c>
      <c r="M77" s="113">
        <v>0</v>
      </c>
      <c r="N77" s="113">
        <v>0</v>
      </c>
      <c r="O77" s="113">
        <v>0</v>
      </c>
      <c r="P77" s="113">
        <v>0</v>
      </c>
      <c r="R77" s="67"/>
    </row>
    <row r="78" spans="1:18">
      <c r="A78" s="311">
        <f t="shared" si="16"/>
        <v>71</v>
      </c>
      <c r="B78" s="311" t="str">
        <f t="shared" si="14"/>
        <v>449/459</v>
      </c>
      <c r="D78" s="113">
        <f t="shared" si="15"/>
        <v>0</v>
      </c>
      <c r="E78" s="113">
        <v>0</v>
      </c>
      <c r="F78" s="113">
        <v>0</v>
      </c>
      <c r="G78" s="113">
        <v>0</v>
      </c>
      <c r="H78" s="113">
        <v>0</v>
      </c>
      <c r="I78" s="113">
        <v>0</v>
      </c>
      <c r="J78" s="113">
        <v>0</v>
      </c>
      <c r="K78" s="113">
        <v>0</v>
      </c>
      <c r="L78" s="113">
        <v>0</v>
      </c>
      <c r="M78" s="113">
        <v>0</v>
      </c>
      <c r="N78" s="113">
        <v>0</v>
      </c>
      <c r="O78" s="113">
        <v>0</v>
      </c>
      <c r="P78" s="113">
        <v>0</v>
      </c>
      <c r="R78" s="67"/>
    </row>
    <row r="79" spans="1:18">
      <c r="A79" s="311">
        <f t="shared" si="16"/>
        <v>72</v>
      </c>
      <c r="B79" s="311" t="str">
        <f t="shared" si="14"/>
        <v>Firm Resale</v>
      </c>
      <c r="D79" s="113">
        <f t="shared" si="15"/>
        <v>21773.578241899639</v>
      </c>
      <c r="E79" s="113">
        <v>31550.575685571574</v>
      </c>
      <c r="F79" s="113">
        <v>-19715.601014669577</v>
      </c>
      <c r="G79" s="113">
        <v>1750.8794533845605</v>
      </c>
      <c r="H79" s="113">
        <v>4765.8653889220859</v>
      </c>
      <c r="I79" s="113">
        <v>10037.355552603472</v>
      </c>
      <c r="J79" s="113">
        <v>-452.48855741942174</v>
      </c>
      <c r="K79" s="113">
        <v>-764.50955524104654</v>
      </c>
      <c r="L79" s="113">
        <v>-4322.059862730639</v>
      </c>
      <c r="M79" s="113">
        <v>-1236.9274874032812</v>
      </c>
      <c r="N79" s="113">
        <v>2184.1236354714624</v>
      </c>
      <c r="O79" s="113">
        <v>7542.3985661410916</v>
      </c>
      <c r="P79" s="113">
        <v>-9566.0335627306431</v>
      </c>
      <c r="R79" s="67"/>
    </row>
    <row r="80" spans="1:18">
      <c r="A80" s="311">
        <f t="shared" si="16"/>
        <v>73</v>
      </c>
      <c r="B80" s="311" t="str">
        <f t="shared" si="14"/>
        <v>Total</v>
      </c>
      <c r="D80" s="113">
        <f t="shared" ref="D80:P80" si="17">SUM(D65:D79)</f>
        <v>-21926849.4553238</v>
      </c>
      <c r="E80" s="113">
        <f t="shared" si="17"/>
        <v>83905327.63374868</v>
      </c>
      <c r="F80" s="113">
        <f t="shared" si="17"/>
        <v>-52866388.744541399</v>
      </c>
      <c r="G80" s="113">
        <f t="shared" si="17"/>
        <v>5684788.8911022069</v>
      </c>
      <c r="H80" s="113">
        <f t="shared" si="17"/>
        <v>10522398.951545876</v>
      </c>
      <c r="I80" s="113">
        <f t="shared" si="17"/>
        <v>17148010.417034343</v>
      </c>
      <c r="J80" s="113">
        <f t="shared" si="17"/>
        <v>-5572755.3521982115</v>
      </c>
      <c r="K80" s="113">
        <f t="shared" si="17"/>
        <v>-9219106.7768805642</v>
      </c>
      <c r="L80" s="113">
        <f t="shared" si="17"/>
        <v>-52210434.437473409</v>
      </c>
      <c r="M80" s="113">
        <f t="shared" si="17"/>
        <v>-14954023.956459759</v>
      </c>
      <c r="N80" s="113">
        <f t="shared" si="17"/>
        <v>-1132839.247447727</v>
      </c>
      <c r="O80" s="113">
        <f t="shared" si="17"/>
        <v>20354591.291598786</v>
      </c>
      <c r="P80" s="113">
        <f t="shared" si="17"/>
        <v>-23586418.125352636</v>
      </c>
      <c r="R80" s="67"/>
    </row>
    <row r="81" spans="1:16">
      <c r="A81" s="311">
        <f t="shared" si="16"/>
        <v>74</v>
      </c>
      <c r="B81" s="311" t="s">
        <v>284</v>
      </c>
      <c r="D81" s="113">
        <f>D80-D78</f>
        <v>-21926849.4553238</v>
      </c>
      <c r="E81" s="113">
        <f t="shared" ref="E81:P81" si="18">E80-E78</f>
        <v>83905327.63374868</v>
      </c>
      <c r="F81" s="113">
        <f t="shared" si="18"/>
        <v>-52866388.744541399</v>
      </c>
      <c r="G81" s="113">
        <f t="shared" si="18"/>
        <v>5684788.8911022069</v>
      </c>
      <c r="H81" s="113">
        <f t="shared" si="18"/>
        <v>10522398.951545876</v>
      </c>
      <c r="I81" s="113">
        <f t="shared" si="18"/>
        <v>17148010.417034343</v>
      </c>
      <c r="J81" s="113">
        <f t="shared" si="18"/>
        <v>-5572755.3521982115</v>
      </c>
      <c r="K81" s="113">
        <f t="shared" si="18"/>
        <v>-9219106.7768805642</v>
      </c>
      <c r="L81" s="113">
        <f t="shared" si="18"/>
        <v>-52210434.437473409</v>
      </c>
      <c r="M81" s="113">
        <f t="shared" si="18"/>
        <v>-14954023.956459759</v>
      </c>
      <c r="N81" s="113">
        <f t="shared" si="18"/>
        <v>-1132839.247447727</v>
      </c>
      <c r="O81" s="113">
        <f t="shared" si="18"/>
        <v>20354591.291598786</v>
      </c>
      <c r="P81" s="113">
        <f t="shared" si="18"/>
        <v>-23586418.125352636</v>
      </c>
    </row>
  </sheetData>
  <mergeCells count="9">
    <mergeCell ref="D28:P28"/>
    <mergeCell ref="D46:P46"/>
    <mergeCell ref="D64:P64"/>
    <mergeCell ref="A1:P1"/>
    <mergeCell ref="A2:P2"/>
    <mergeCell ref="A3:P3"/>
    <mergeCell ref="A4:P4"/>
    <mergeCell ref="D7:P7"/>
    <mergeCell ref="D10:P10"/>
  </mergeCells>
  <pageMargins left="0.7" right="0.7" top="0.75" bottom="0.75" header="0.3" footer="0.3"/>
  <pageSetup scale="60" fitToHeight="0" orientation="landscape" r:id="rId1"/>
  <rowBreaks count="1" manualBreakCount="1">
    <brk id="44"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3"/>
  <sheetViews>
    <sheetView workbookViewId="0">
      <pane xSplit="1" ySplit="5" topLeftCell="B47" activePane="bottomRight" state="frozen"/>
      <selection activeCell="A4" sqref="A4:P4"/>
      <selection pane="topRight" activeCell="A4" sqref="A4:P4"/>
      <selection pane="bottomLeft" activeCell="A4" sqref="A4:P4"/>
      <selection pane="bottomRight" activeCell="A2" sqref="A2:O2"/>
    </sheetView>
  </sheetViews>
  <sheetFormatPr defaultRowHeight="15"/>
  <cols>
    <col min="1" max="1" width="5" bestFit="1" customWidth="1"/>
    <col min="2" max="2" width="6.42578125" bestFit="1" customWidth="1"/>
    <col min="3" max="3" width="9.5703125" bestFit="1" customWidth="1"/>
    <col min="5" max="6" width="11" bestFit="1" customWidth="1"/>
    <col min="7" max="7" width="10" bestFit="1" customWidth="1"/>
    <col min="8" max="8" width="9.28515625" bestFit="1" customWidth="1"/>
    <col min="9" max="9" width="6.5703125" bestFit="1" customWidth="1"/>
    <col min="10" max="10" width="13.42578125" bestFit="1" customWidth="1"/>
    <col min="11" max="11" width="10" bestFit="1" customWidth="1"/>
    <col min="12" max="12" width="11" bestFit="1" customWidth="1"/>
    <col min="13" max="13" width="13.140625" bestFit="1" customWidth="1"/>
    <col min="14" max="14" width="19" bestFit="1" customWidth="1"/>
    <col min="15" max="15" width="11" bestFit="1" customWidth="1"/>
    <col min="16" max="17" width="11.5703125" bestFit="1" customWidth="1"/>
    <col min="18" max="18" width="20.7109375" bestFit="1" customWidth="1"/>
    <col min="20" max="20" width="19" bestFit="1" customWidth="1"/>
  </cols>
  <sheetData>
    <row r="1" spans="1:15" ht="31.5">
      <c r="A1" s="362" t="s">
        <v>90</v>
      </c>
      <c r="B1" s="362"/>
      <c r="C1" s="362"/>
      <c r="D1" s="362"/>
      <c r="E1" s="362"/>
      <c r="F1" s="362"/>
      <c r="G1" s="362"/>
      <c r="H1" s="362"/>
      <c r="I1" s="362"/>
      <c r="J1" s="362"/>
      <c r="K1" s="362"/>
      <c r="L1" s="362"/>
      <c r="M1" s="362"/>
      <c r="N1" s="362"/>
      <c r="O1" s="362"/>
    </row>
    <row r="2" spans="1:15" ht="21">
      <c r="A2" s="363" t="s">
        <v>91</v>
      </c>
      <c r="B2" s="363"/>
      <c r="C2" s="363"/>
      <c r="D2" s="363"/>
      <c r="E2" s="363"/>
      <c r="F2" s="363"/>
      <c r="G2" s="363"/>
      <c r="H2" s="363"/>
      <c r="I2" s="363"/>
      <c r="J2" s="363"/>
      <c r="K2" s="363"/>
      <c r="L2" s="363"/>
      <c r="M2" s="363"/>
      <c r="N2" s="363"/>
      <c r="O2" s="363"/>
    </row>
    <row r="3" spans="1:15" ht="15.75" thickBot="1">
      <c r="E3" s="104"/>
      <c r="F3" s="104"/>
      <c r="G3" s="104"/>
      <c r="H3" s="104"/>
      <c r="I3" s="104"/>
      <c r="J3" s="104"/>
      <c r="K3" s="104"/>
      <c r="L3" s="104"/>
      <c r="M3" s="104"/>
      <c r="N3" s="104"/>
      <c r="O3" s="104"/>
    </row>
    <row r="4" spans="1:15">
      <c r="A4" s="104"/>
      <c r="B4" s="104"/>
      <c r="C4" s="104"/>
      <c r="D4" s="104"/>
      <c r="E4" s="364" t="s">
        <v>92</v>
      </c>
      <c r="F4" s="365"/>
      <c r="G4" s="365"/>
      <c r="H4" s="365"/>
      <c r="I4" s="365"/>
      <c r="J4" s="365"/>
      <c r="K4" s="365"/>
      <c r="L4" s="365"/>
      <c r="M4" s="365"/>
      <c r="N4" s="365"/>
      <c r="O4" s="366"/>
    </row>
    <row r="5" spans="1:15">
      <c r="A5" s="117" t="s">
        <v>93</v>
      </c>
      <c r="B5" s="117" t="s">
        <v>94</v>
      </c>
      <c r="C5" s="117" t="s">
        <v>95</v>
      </c>
      <c r="D5" s="104"/>
      <c r="E5" s="118" t="s">
        <v>96</v>
      </c>
      <c r="F5" s="119" t="s">
        <v>97</v>
      </c>
      <c r="G5" s="119" t="s">
        <v>98</v>
      </c>
      <c r="H5" s="119" t="s">
        <v>99</v>
      </c>
      <c r="I5" s="119" t="s">
        <v>100</v>
      </c>
      <c r="J5" s="119" t="s">
        <v>101</v>
      </c>
      <c r="K5" s="119" t="s">
        <v>102</v>
      </c>
      <c r="L5" s="119" t="s">
        <v>103</v>
      </c>
      <c r="M5" s="119" t="s">
        <v>104</v>
      </c>
      <c r="N5" s="119" t="s">
        <v>105</v>
      </c>
      <c r="O5" s="120" t="s">
        <v>106</v>
      </c>
    </row>
    <row r="6" spans="1:15">
      <c r="A6" s="104"/>
      <c r="B6" s="104"/>
      <c r="C6" s="104"/>
      <c r="D6" s="104"/>
      <c r="E6" s="121"/>
      <c r="F6" s="122"/>
      <c r="G6" s="122"/>
      <c r="H6" s="122"/>
      <c r="I6" s="122"/>
      <c r="J6" s="122"/>
      <c r="K6" s="122"/>
      <c r="L6" s="122"/>
      <c r="M6" s="122"/>
      <c r="N6" s="122"/>
      <c r="O6" s="123"/>
    </row>
    <row r="7" spans="1:15">
      <c r="A7" s="117">
        <v>2016</v>
      </c>
      <c r="B7" s="117"/>
      <c r="C7" s="124"/>
      <c r="D7" s="104"/>
      <c r="E7" s="125">
        <v>10557692</v>
      </c>
      <c r="F7" s="126">
        <v>9557115</v>
      </c>
      <c r="G7" s="126">
        <v>1313263</v>
      </c>
      <c r="H7" s="126">
        <v>84773</v>
      </c>
      <c r="I7" s="126">
        <v>7054</v>
      </c>
      <c r="J7" s="126">
        <v>21519897</v>
      </c>
      <c r="K7" s="126">
        <v>1694664</v>
      </c>
      <c r="L7" s="126">
        <v>23214561</v>
      </c>
      <c r="M7" s="126">
        <v>23118</v>
      </c>
      <c r="N7" s="126">
        <v>1820</v>
      </c>
      <c r="O7" s="127">
        <v>23239499</v>
      </c>
    </row>
    <row r="8" spans="1:15">
      <c r="A8" s="117">
        <v>2017</v>
      </c>
      <c r="B8" s="117"/>
      <c r="C8" s="124"/>
      <c r="D8" s="104"/>
      <c r="E8" s="125">
        <v>10351227</v>
      </c>
      <c r="F8" s="126">
        <v>9543238</v>
      </c>
      <c r="G8" s="126">
        <v>1330553</v>
      </c>
      <c r="H8" s="126">
        <v>80223</v>
      </c>
      <c r="I8" s="126">
        <v>6995</v>
      </c>
      <c r="J8" s="126">
        <v>21312236</v>
      </c>
      <c r="K8" s="126">
        <v>1678310</v>
      </c>
      <c r="L8" s="126">
        <v>22990546</v>
      </c>
      <c r="M8" s="126">
        <v>23036</v>
      </c>
      <c r="N8" s="126">
        <v>1814</v>
      </c>
      <c r="O8" s="127">
        <v>23015396</v>
      </c>
    </row>
    <row r="9" spans="1:15">
      <c r="A9" s="117">
        <v>2018</v>
      </c>
      <c r="B9" s="117"/>
      <c r="C9" s="124"/>
      <c r="D9" s="104"/>
      <c r="E9" s="125">
        <v>10429428</v>
      </c>
      <c r="F9" s="126">
        <v>9745902</v>
      </c>
      <c r="G9" s="126">
        <v>1290852</v>
      </c>
      <c r="H9" s="126">
        <v>77436</v>
      </c>
      <c r="I9" s="126">
        <v>6997</v>
      </c>
      <c r="J9" s="126">
        <v>21550615</v>
      </c>
      <c r="K9" s="126">
        <v>1697082</v>
      </c>
      <c r="L9" s="126">
        <v>23247697</v>
      </c>
      <c r="M9" s="126">
        <v>23036</v>
      </c>
      <c r="N9" s="126">
        <v>1814</v>
      </c>
      <c r="O9" s="127">
        <v>23272547</v>
      </c>
    </row>
    <row r="10" spans="1:15">
      <c r="A10" s="117">
        <v>2019</v>
      </c>
      <c r="B10" s="117"/>
      <c r="C10" s="124"/>
      <c r="D10" s="104"/>
      <c r="E10" s="125">
        <v>10395394</v>
      </c>
      <c r="F10" s="126">
        <v>9969575</v>
      </c>
      <c r="G10" s="126">
        <v>1223925</v>
      </c>
      <c r="H10" s="126">
        <v>75212</v>
      </c>
      <c r="I10" s="126">
        <v>7005</v>
      </c>
      <c r="J10" s="126">
        <v>21671111</v>
      </c>
      <c r="K10" s="126">
        <v>1706571</v>
      </c>
      <c r="L10" s="126">
        <v>23377682</v>
      </c>
      <c r="M10" s="126">
        <v>23036</v>
      </c>
      <c r="N10" s="126">
        <v>1814</v>
      </c>
      <c r="O10" s="127">
        <v>23402532</v>
      </c>
    </row>
    <row r="11" spans="1:15">
      <c r="A11" s="117">
        <v>2020</v>
      </c>
      <c r="B11" s="117"/>
      <c r="C11" s="124"/>
      <c r="D11" s="104"/>
      <c r="E11" s="125">
        <v>10306485</v>
      </c>
      <c r="F11" s="126">
        <v>9829367</v>
      </c>
      <c r="G11" s="126">
        <v>1144995</v>
      </c>
      <c r="H11" s="126">
        <v>73525</v>
      </c>
      <c r="I11" s="126">
        <v>7034</v>
      </c>
      <c r="J11" s="126">
        <v>21361406</v>
      </c>
      <c r="K11" s="126">
        <v>1682183</v>
      </c>
      <c r="L11" s="126">
        <v>23043589</v>
      </c>
      <c r="M11" s="126">
        <v>23784</v>
      </c>
      <c r="N11" s="126">
        <v>1872</v>
      </c>
      <c r="O11" s="127">
        <v>23069245</v>
      </c>
    </row>
    <row r="12" spans="1:15">
      <c r="A12" s="117">
        <v>2021</v>
      </c>
      <c r="B12" s="117"/>
      <c r="C12" s="124"/>
      <c r="D12" s="104"/>
      <c r="E12" s="125">
        <v>10195006</v>
      </c>
      <c r="F12" s="126">
        <v>9786530</v>
      </c>
      <c r="G12" s="126">
        <v>1086856</v>
      </c>
      <c r="H12" s="126">
        <v>71620</v>
      </c>
      <c r="I12" s="126">
        <v>7004</v>
      </c>
      <c r="J12" s="126">
        <v>21147016</v>
      </c>
      <c r="K12" s="126">
        <v>1665298</v>
      </c>
      <c r="L12" s="126">
        <v>22812314</v>
      </c>
      <c r="M12" s="126">
        <v>23700</v>
      </c>
      <c r="N12" s="126">
        <v>1865</v>
      </c>
      <c r="O12" s="127">
        <v>22837879</v>
      </c>
    </row>
    <row r="13" spans="1:15">
      <c r="A13" s="117">
        <v>2022</v>
      </c>
      <c r="B13" s="117"/>
      <c r="C13" s="124"/>
      <c r="D13" s="104"/>
      <c r="E13" s="125">
        <v>10153238</v>
      </c>
      <c r="F13" s="126">
        <v>9784089</v>
      </c>
      <c r="G13" s="126">
        <v>1048628</v>
      </c>
      <c r="H13" s="126">
        <v>69992</v>
      </c>
      <c r="I13" s="126">
        <v>7004</v>
      </c>
      <c r="J13" s="126">
        <v>21062951</v>
      </c>
      <c r="K13" s="126">
        <v>1658678</v>
      </c>
      <c r="L13" s="126">
        <v>22721629</v>
      </c>
      <c r="M13" s="126">
        <v>23700</v>
      </c>
      <c r="N13" s="126">
        <v>1865</v>
      </c>
      <c r="O13" s="127">
        <v>22747194</v>
      </c>
    </row>
    <row r="14" spans="1:15">
      <c r="A14" s="117">
        <v>2023</v>
      </c>
      <c r="B14" s="117"/>
      <c r="C14" s="124"/>
      <c r="D14" s="104"/>
      <c r="E14" s="125">
        <v>10102511</v>
      </c>
      <c r="F14" s="126">
        <v>9702881</v>
      </c>
      <c r="G14" s="126">
        <v>1016877</v>
      </c>
      <c r="H14" s="126">
        <v>68474</v>
      </c>
      <c r="I14" s="126">
        <v>7004</v>
      </c>
      <c r="J14" s="126">
        <v>20897747</v>
      </c>
      <c r="K14" s="126">
        <v>1645669</v>
      </c>
      <c r="L14" s="126">
        <v>22543416</v>
      </c>
      <c r="M14" s="126">
        <v>23700</v>
      </c>
      <c r="N14" s="126">
        <v>1865</v>
      </c>
      <c r="O14" s="127">
        <v>22568981</v>
      </c>
    </row>
    <row r="15" spans="1:15">
      <c r="A15" s="117">
        <v>2024</v>
      </c>
      <c r="B15" s="117"/>
      <c r="C15" s="124"/>
      <c r="D15" s="104"/>
      <c r="E15" s="125">
        <v>10111305</v>
      </c>
      <c r="F15" s="126">
        <v>9711243</v>
      </c>
      <c r="G15" s="126">
        <v>987611</v>
      </c>
      <c r="H15" s="126">
        <v>67117</v>
      </c>
      <c r="I15" s="126">
        <v>7033</v>
      </c>
      <c r="J15" s="126">
        <v>20884309</v>
      </c>
      <c r="K15" s="126">
        <v>1644609</v>
      </c>
      <c r="L15" s="126">
        <v>22528918</v>
      </c>
      <c r="M15" s="126">
        <v>23784</v>
      </c>
      <c r="N15" s="126">
        <v>1872</v>
      </c>
      <c r="O15" s="127">
        <v>22554574</v>
      </c>
    </row>
    <row r="16" spans="1:15">
      <c r="A16" s="117">
        <v>2025</v>
      </c>
      <c r="B16" s="117"/>
      <c r="C16" s="124"/>
      <c r="D16" s="104"/>
      <c r="E16" s="125">
        <v>10025555</v>
      </c>
      <c r="F16" s="126">
        <v>9678547</v>
      </c>
      <c r="G16" s="126">
        <v>946435</v>
      </c>
      <c r="H16" s="126">
        <v>65411</v>
      </c>
      <c r="I16" s="126">
        <v>7004</v>
      </c>
      <c r="J16" s="126">
        <v>20722952</v>
      </c>
      <c r="K16" s="126">
        <v>1631904</v>
      </c>
      <c r="L16" s="126">
        <v>22354856</v>
      </c>
      <c r="M16" s="126">
        <v>23700</v>
      </c>
      <c r="N16" s="126">
        <v>1865</v>
      </c>
      <c r="O16" s="127">
        <v>22380421</v>
      </c>
    </row>
    <row r="17" spans="1:15">
      <c r="A17" s="117">
        <v>2026</v>
      </c>
      <c r="B17" s="117"/>
      <c r="C17" s="124"/>
      <c r="D17" s="104"/>
      <c r="E17" s="125">
        <v>10039179</v>
      </c>
      <c r="F17" s="126">
        <v>9753311</v>
      </c>
      <c r="G17" s="126">
        <v>922931</v>
      </c>
      <c r="H17" s="126">
        <v>64164</v>
      </c>
      <c r="I17" s="126">
        <v>7004</v>
      </c>
      <c r="J17" s="126">
        <v>20786589</v>
      </c>
      <c r="K17" s="126">
        <v>1636915</v>
      </c>
      <c r="L17" s="126">
        <v>22423504</v>
      </c>
      <c r="M17" s="126">
        <v>23700</v>
      </c>
      <c r="N17" s="126">
        <v>1865</v>
      </c>
      <c r="O17" s="127">
        <v>22449069</v>
      </c>
    </row>
    <row r="18" spans="1:15">
      <c r="A18" s="117">
        <v>2027</v>
      </c>
      <c r="B18" s="117"/>
      <c r="C18" s="124"/>
      <c r="D18" s="104"/>
      <c r="E18" s="125">
        <v>10095282</v>
      </c>
      <c r="F18" s="126">
        <v>9870192</v>
      </c>
      <c r="G18" s="126">
        <v>908598</v>
      </c>
      <c r="H18" s="126">
        <v>62613</v>
      </c>
      <c r="I18" s="126">
        <v>7004</v>
      </c>
      <c r="J18" s="126">
        <v>20943689</v>
      </c>
      <c r="K18" s="126">
        <v>1649288</v>
      </c>
      <c r="L18" s="126">
        <v>22592977</v>
      </c>
      <c r="M18" s="126">
        <v>23700</v>
      </c>
      <c r="N18" s="126">
        <v>1865</v>
      </c>
      <c r="O18" s="127">
        <v>22618542</v>
      </c>
    </row>
    <row r="19" spans="1:15">
      <c r="A19" s="117">
        <v>2028</v>
      </c>
      <c r="B19" s="117"/>
      <c r="C19" s="124"/>
      <c r="D19" s="104"/>
      <c r="E19" s="125">
        <v>10089777</v>
      </c>
      <c r="F19" s="126">
        <v>9917076</v>
      </c>
      <c r="G19" s="126">
        <v>880976</v>
      </c>
      <c r="H19" s="126">
        <v>61224</v>
      </c>
      <c r="I19" s="126">
        <v>7037</v>
      </c>
      <c r="J19" s="126">
        <v>20956090</v>
      </c>
      <c r="K19" s="126">
        <v>1650262</v>
      </c>
      <c r="L19" s="126">
        <v>22606352</v>
      </c>
      <c r="M19" s="126">
        <v>23784</v>
      </c>
      <c r="N19" s="126">
        <v>1872</v>
      </c>
      <c r="O19" s="127">
        <v>22632008</v>
      </c>
    </row>
    <row r="20" spans="1:15">
      <c r="A20" s="117">
        <v>2029</v>
      </c>
      <c r="B20" s="117"/>
      <c r="C20" s="124"/>
      <c r="D20" s="104"/>
      <c r="E20" s="125">
        <v>10071795</v>
      </c>
      <c r="F20" s="126">
        <v>9991054</v>
      </c>
      <c r="G20" s="126">
        <v>862988</v>
      </c>
      <c r="H20" s="126">
        <v>60006</v>
      </c>
      <c r="I20" s="126">
        <v>7011</v>
      </c>
      <c r="J20" s="126">
        <v>20992854</v>
      </c>
      <c r="K20" s="126">
        <v>1653159</v>
      </c>
      <c r="L20" s="126">
        <v>22646013</v>
      </c>
      <c r="M20" s="126">
        <v>24561</v>
      </c>
      <c r="N20" s="126">
        <v>1934</v>
      </c>
      <c r="O20" s="127">
        <v>22672508</v>
      </c>
    </row>
    <row r="21" spans="1:15">
      <c r="A21" s="117">
        <v>2030</v>
      </c>
      <c r="B21" s="117"/>
      <c r="C21" s="124"/>
      <c r="D21" s="104"/>
      <c r="E21" s="125">
        <v>10160826</v>
      </c>
      <c r="F21" s="126">
        <v>10166042</v>
      </c>
      <c r="G21" s="126">
        <v>856669</v>
      </c>
      <c r="H21" s="126">
        <v>59038</v>
      </c>
      <c r="I21" s="126">
        <v>7010</v>
      </c>
      <c r="J21" s="126">
        <v>21249585</v>
      </c>
      <c r="K21" s="126">
        <v>1673377</v>
      </c>
      <c r="L21" s="126">
        <v>22922962</v>
      </c>
      <c r="M21" s="126">
        <v>24561</v>
      </c>
      <c r="N21" s="126">
        <v>1934</v>
      </c>
      <c r="O21" s="127">
        <v>22949457</v>
      </c>
    </row>
    <row r="22" spans="1:15">
      <c r="A22" s="117">
        <v>2031</v>
      </c>
      <c r="B22" s="117"/>
      <c r="C22" s="124"/>
      <c r="D22" s="104"/>
      <c r="E22" s="125">
        <v>10230374</v>
      </c>
      <c r="F22" s="126">
        <v>10344170</v>
      </c>
      <c r="G22" s="126">
        <v>849919</v>
      </c>
      <c r="H22" s="126">
        <v>58074</v>
      </c>
      <c r="I22" s="126">
        <v>7009</v>
      </c>
      <c r="J22" s="126">
        <v>21489546</v>
      </c>
      <c r="K22" s="126">
        <v>1692273</v>
      </c>
      <c r="L22" s="126">
        <v>23181819</v>
      </c>
      <c r="M22" s="126">
        <v>24561</v>
      </c>
      <c r="N22" s="126">
        <v>1934</v>
      </c>
      <c r="O22" s="127">
        <v>23208314</v>
      </c>
    </row>
    <row r="23" spans="1:15">
      <c r="A23" s="117">
        <v>2032</v>
      </c>
      <c r="B23" s="117"/>
      <c r="C23" s="124"/>
      <c r="D23" s="104"/>
      <c r="E23" s="125">
        <v>10314320</v>
      </c>
      <c r="F23" s="126">
        <v>10547817</v>
      </c>
      <c r="G23" s="126">
        <v>844730</v>
      </c>
      <c r="H23" s="126">
        <v>57322</v>
      </c>
      <c r="I23" s="126">
        <v>7038</v>
      </c>
      <c r="J23" s="126">
        <v>21771227</v>
      </c>
      <c r="K23" s="126">
        <v>1714454</v>
      </c>
      <c r="L23" s="126">
        <v>23485681</v>
      </c>
      <c r="M23" s="126">
        <v>24648</v>
      </c>
      <c r="N23" s="126">
        <v>1940</v>
      </c>
      <c r="O23" s="127">
        <v>23512269</v>
      </c>
    </row>
    <row r="24" spans="1:15">
      <c r="A24" s="117">
        <v>2033</v>
      </c>
      <c r="B24" s="117"/>
      <c r="C24" s="124"/>
      <c r="D24" s="104"/>
      <c r="E24" s="125">
        <v>10329403</v>
      </c>
      <c r="F24" s="126">
        <v>10696059</v>
      </c>
      <c r="G24" s="126">
        <v>835284</v>
      </c>
      <c r="H24" s="126">
        <v>56263</v>
      </c>
      <c r="I24" s="126">
        <v>7007</v>
      </c>
      <c r="J24" s="126">
        <v>21924016</v>
      </c>
      <c r="K24" s="126">
        <v>1726486</v>
      </c>
      <c r="L24" s="126">
        <v>23650502</v>
      </c>
      <c r="M24" s="126">
        <v>24561</v>
      </c>
      <c r="N24" s="126">
        <v>1934</v>
      </c>
      <c r="O24" s="127">
        <v>23676997</v>
      </c>
    </row>
    <row r="25" spans="1:15">
      <c r="A25" s="117">
        <v>2034</v>
      </c>
      <c r="B25" s="117"/>
      <c r="C25" s="124"/>
      <c r="D25" s="104"/>
      <c r="E25" s="125">
        <v>10373563</v>
      </c>
      <c r="F25" s="126">
        <v>10876585</v>
      </c>
      <c r="G25" s="126">
        <v>827590</v>
      </c>
      <c r="H25" s="126">
        <v>55403</v>
      </c>
      <c r="I25" s="126">
        <v>7006</v>
      </c>
      <c r="J25" s="126">
        <v>22140147</v>
      </c>
      <c r="K25" s="126">
        <v>1743508</v>
      </c>
      <c r="L25" s="126">
        <v>23883655</v>
      </c>
      <c r="M25" s="126">
        <v>24561</v>
      </c>
      <c r="N25" s="126">
        <v>1934</v>
      </c>
      <c r="O25" s="127">
        <v>23910150</v>
      </c>
    </row>
    <row r="26" spans="1:15">
      <c r="A26" s="117">
        <v>2035</v>
      </c>
      <c r="B26" s="117"/>
      <c r="C26" s="124"/>
      <c r="D26" s="104"/>
      <c r="E26" s="125">
        <v>10427980</v>
      </c>
      <c r="F26" s="126">
        <v>11067110</v>
      </c>
      <c r="G26" s="126">
        <v>821309</v>
      </c>
      <c r="H26" s="126">
        <v>54609</v>
      </c>
      <c r="I26" s="126">
        <v>7005</v>
      </c>
      <c r="J26" s="126">
        <v>22378013</v>
      </c>
      <c r="K26" s="126">
        <v>1762237</v>
      </c>
      <c r="L26" s="126">
        <v>24140250</v>
      </c>
      <c r="M26" s="126">
        <v>24561</v>
      </c>
      <c r="N26" s="126">
        <v>1934</v>
      </c>
      <c r="O26" s="127">
        <v>24166745</v>
      </c>
    </row>
    <row r="27" spans="1:15">
      <c r="A27" s="117">
        <v>2036</v>
      </c>
      <c r="B27" s="117"/>
      <c r="C27" s="124"/>
      <c r="D27" s="104"/>
      <c r="E27" s="125">
        <v>10543113</v>
      </c>
      <c r="F27" s="126">
        <v>11310371</v>
      </c>
      <c r="G27" s="126">
        <v>818755</v>
      </c>
      <c r="H27" s="126">
        <v>54005</v>
      </c>
      <c r="I27" s="126">
        <v>7034</v>
      </c>
      <c r="J27" s="126">
        <v>22733278</v>
      </c>
      <c r="K27" s="126">
        <v>1790215</v>
      </c>
      <c r="L27" s="126">
        <v>24523493</v>
      </c>
      <c r="M27" s="126">
        <v>24561</v>
      </c>
      <c r="N27" s="126">
        <v>1934</v>
      </c>
      <c r="O27" s="127">
        <v>24549988</v>
      </c>
    </row>
    <row r="28" spans="1:15" ht="15.75" thickBot="1">
      <c r="A28" s="117">
        <v>2037</v>
      </c>
      <c r="B28" s="117"/>
      <c r="C28" s="124"/>
      <c r="D28" s="104"/>
      <c r="E28" s="128">
        <v>10561081.600981927</v>
      </c>
      <c r="F28" s="129">
        <v>11467637.426565135</v>
      </c>
      <c r="G28" s="129">
        <v>809460.79910273745</v>
      </c>
      <c r="H28" s="129">
        <v>53061.258697050449</v>
      </c>
      <c r="I28" s="129">
        <v>7004</v>
      </c>
      <c r="J28" s="129">
        <v>22898245.085346851</v>
      </c>
      <c r="K28" s="129">
        <v>1803205.9146531494</v>
      </c>
      <c r="L28" s="129">
        <v>24701451</v>
      </c>
      <c r="M28" s="129">
        <v>24561</v>
      </c>
      <c r="N28" s="129">
        <v>1934</v>
      </c>
      <c r="O28" s="130">
        <v>24727946</v>
      </c>
    </row>
    <row r="29" spans="1:15" ht="15.75" thickBot="1">
      <c r="A29" s="104"/>
      <c r="B29" s="104"/>
      <c r="C29" s="104"/>
      <c r="D29" s="104"/>
      <c r="E29" s="104"/>
      <c r="F29" s="104"/>
      <c r="G29" s="104"/>
      <c r="H29" s="104"/>
      <c r="I29" s="104"/>
      <c r="J29" s="104"/>
      <c r="K29" s="104"/>
      <c r="L29" s="104"/>
      <c r="M29" s="104"/>
      <c r="N29" s="104"/>
      <c r="O29" s="104"/>
    </row>
    <row r="30" spans="1:15">
      <c r="A30" s="117">
        <v>2016</v>
      </c>
      <c r="B30" s="117">
        <v>1</v>
      </c>
      <c r="C30" s="124">
        <v>42370</v>
      </c>
      <c r="D30" s="104"/>
      <c r="E30" s="131">
        <v>1231621</v>
      </c>
      <c r="F30" s="132">
        <v>869173</v>
      </c>
      <c r="G30" s="132">
        <v>113177</v>
      </c>
      <c r="H30" s="132">
        <v>7671</v>
      </c>
      <c r="I30" s="132">
        <v>904</v>
      </c>
      <c r="J30" s="132">
        <v>2222546</v>
      </c>
      <c r="K30" s="132">
        <v>175023</v>
      </c>
      <c r="L30" s="132">
        <v>2397569</v>
      </c>
      <c r="M30" s="132">
        <v>2180</v>
      </c>
      <c r="N30" s="132">
        <v>172</v>
      </c>
      <c r="O30" s="133">
        <v>2399921</v>
      </c>
    </row>
    <row r="31" spans="1:15">
      <c r="A31" s="117">
        <v>2016</v>
      </c>
      <c r="B31" s="117">
        <v>2</v>
      </c>
      <c r="C31" s="124">
        <v>42401</v>
      </c>
      <c r="D31" s="104"/>
      <c r="E31" s="125">
        <v>1044392</v>
      </c>
      <c r="F31" s="126">
        <v>787028</v>
      </c>
      <c r="G31" s="126">
        <v>100941</v>
      </c>
      <c r="H31" s="126">
        <v>7008</v>
      </c>
      <c r="I31" s="126">
        <v>827</v>
      </c>
      <c r="J31" s="126">
        <v>1940196</v>
      </c>
      <c r="K31" s="126">
        <v>152788</v>
      </c>
      <c r="L31" s="126">
        <v>2092984</v>
      </c>
      <c r="M31" s="126">
        <v>2376</v>
      </c>
      <c r="N31" s="126">
        <v>187</v>
      </c>
      <c r="O31" s="127">
        <v>2095547</v>
      </c>
    </row>
    <row r="32" spans="1:15">
      <c r="A32" s="117">
        <v>2016</v>
      </c>
      <c r="B32" s="117">
        <v>3</v>
      </c>
      <c r="C32" s="124">
        <v>42430</v>
      </c>
      <c r="D32" s="104"/>
      <c r="E32" s="125">
        <v>1016301</v>
      </c>
      <c r="F32" s="126">
        <v>822053</v>
      </c>
      <c r="G32" s="126">
        <v>108288</v>
      </c>
      <c r="H32" s="126">
        <v>7572</v>
      </c>
      <c r="I32" s="126">
        <v>818</v>
      </c>
      <c r="J32" s="126">
        <v>1955032</v>
      </c>
      <c r="K32" s="126">
        <v>153956</v>
      </c>
      <c r="L32" s="126">
        <v>2108988</v>
      </c>
      <c r="M32" s="126">
        <v>2205</v>
      </c>
      <c r="N32" s="126">
        <v>174</v>
      </c>
      <c r="O32" s="127">
        <v>2111367</v>
      </c>
    </row>
    <row r="33" spans="1:15">
      <c r="A33" s="117">
        <v>2016</v>
      </c>
      <c r="B33" s="117">
        <v>4</v>
      </c>
      <c r="C33" s="124">
        <v>42461</v>
      </c>
      <c r="D33" s="104"/>
      <c r="E33" s="125">
        <v>841897</v>
      </c>
      <c r="F33" s="126">
        <v>757905</v>
      </c>
      <c r="G33" s="126">
        <v>102311</v>
      </c>
      <c r="H33" s="126">
        <v>6674</v>
      </c>
      <c r="I33" s="126">
        <v>589</v>
      </c>
      <c r="J33" s="126">
        <v>1709376</v>
      </c>
      <c r="K33" s="126">
        <v>134611</v>
      </c>
      <c r="L33" s="126">
        <v>1843987</v>
      </c>
      <c r="M33" s="126">
        <v>2046</v>
      </c>
      <c r="N33" s="126">
        <v>161</v>
      </c>
      <c r="O33" s="127">
        <v>1846194</v>
      </c>
    </row>
    <row r="34" spans="1:15">
      <c r="A34" s="117">
        <v>2016</v>
      </c>
      <c r="B34" s="117">
        <v>5</v>
      </c>
      <c r="C34" s="124">
        <v>42491</v>
      </c>
      <c r="D34" s="104"/>
      <c r="E34" s="125">
        <v>718536</v>
      </c>
      <c r="F34" s="126">
        <v>743921</v>
      </c>
      <c r="G34" s="126">
        <v>108424</v>
      </c>
      <c r="H34" s="126">
        <v>7034</v>
      </c>
      <c r="I34" s="126">
        <v>456</v>
      </c>
      <c r="J34" s="126">
        <v>1578371</v>
      </c>
      <c r="K34" s="126">
        <v>124295</v>
      </c>
      <c r="L34" s="126">
        <v>1702666</v>
      </c>
      <c r="M34" s="126">
        <v>2037</v>
      </c>
      <c r="N34" s="126">
        <v>160</v>
      </c>
      <c r="O34" s="127">
        <v>1704863</v>
      </c>
    </row>
    <row r="35" spans="1:15">
      <c r="A35" s="117">
        <v>2016</v>
      </c>
      <c r="B35" s="117">
        <v>6</v>
      </c>
      <c r="C35" s="124">
        <v>42522</v>
      </c>
      <c r="D35" s="104"/>
      <c r="E35" s="125">
        <v>662371</v>
      </c>
      <c r="F35" s="126">
        <v>744075</v>
      </c>
      <c r="G35" s="126">
        <v>110720</v>
      </c>
      <c r="H35" s="126">
        <v>7009</v>
      </c>
      <c r="I35" s="126">
        <v>355</v>
      </c>
      <c r="J35" s="126">
        <v>1524530</v>
      </c>
      <c r="K35" s="126">
        <v>120055</v>
      </c>
      <c r="L35" s="126">
        <v>1644585</v>
      </c>
      <c r="M35" s="126">
        <v>1680</v>
      </c>
      <c r="N35" s="126">
        <v>132</v>
      </c>
      <c r="O35" s="127">
        <v>1646397</v>
      </c>
    </row>
    <row r="36" spans="1:15">
      <c r="A36" s="117">
        <v>2016</v>
      </c>
      <c r="B36" s="117">
        <v>7</v>
      </c>
      <c r="C36" s="124">
        <v>42552</v>
      </c>
      <c r="D36" s="104"/>
      <c r="E36" s="125">
        <v>674510</v>
      </c>
      <c r="F36" s="126">
        <v>787013</v>
      </c>
      <c r="G36" s="126">
        <v>113562</v>
      </c>
      <c r="H36" s="126">
        <v>6748</v>
      </c>
      <c r="I36" s="126">
        <v>316</v>
      </c>
      <c r="J36" s="126">
        <v>1582149</v>
      </c>
      <c r="K36" s="126">
        <v>124592</v>
      </c>
      <c r="L36" s="126">
        <v>1706741</v>
      </c>
      <c r="M36" s="126">
        <v>2694</v>
      </c>
      <c r="N36" s="126">
        <v>212</v>
      </c>
      <c r="O36" s="127">
        <v>1709647</v>
      </c>
    </row>
    <row r="37" spans="1:15">
      <c r="A37" s="117">
        <v>2016</v>
      </c>
      <c r="B37" s="117">
        <v>8</v>
      </c>
      <c r="C37" s="124">
        <v>42583</v>
      </c>
      <c r="D37" s="104"/>
      <c r="E37" s="125">
        <v>666881</v>
      </c>
      <c r="F37" s="126">
        <v>803057</v>
      </c>
      <c r="G37" s="126">
        <v>116859</v>
      </c>
      <c r="H37" s="126">
        <v>6908</v>
      </c>
      <c r="I37" s="126">
        <v>286</v>
      </c>
      <c r="J37" s="126">
        <v>1593991</v>
      </c>
      <c r="K37" s="126">
        <v>125525</v>
      </c>
      <c r="L37" s="126">
        <v>1719516</v>
      </c>
      <c r="M37" s="126">
        <v>1538</v>
      </c>
      <c r="N37" s="126">
        <v>121</v>
      </c>
      <c r="O37" s="127">
        <v>1721175</v>
      </c>
    </row>
    <row r="38" spans="1:15">
      <c r="A38" s="117">
        <v>2016</v>
      </c>
      <c r="B38" s="117">
        <v>9</v>
      </c>
      <c r="C38" s="124">
        <v>42614</v>
      </c>
      <c r="D38" s="104"/>
      <c r="E38" s="125">
        <v>659728</v>
      </c>
      <c r="F38" s="126">
        <v>761424</v>
      </c>
      <c r="G38" s="126">
        <v>109617</v>
      </c>
      <c r="H38" s="126">
        <v>6714</v>
      </c>
      <c r="I38" s="126">
        <v>322</v>
      </c>
      <c r="J38" s="126">
        <v>1537805</v>
      </c>
      <c r="K38" s="126">
        <v>121100</v>
      </c>
      <c r="L38" s="126">
        <v>1658905</v>
      </c>
      <c r="M38" s="126">
        <v>1338</v>
      </c>
      <c r="N38" s="126">
        <v>105</v>
      </c>
      <c r="O38" s="127">
        <v>1660348</v>
      </c>
    </row>
    <row r="39" spans="1:15">
      <c r="A39" s="117">
        <v>2016</v>
      </c>
      <c r="B39" s="117">
        <v>10</v>
      </c>
      <c r="C39" s="124">
        <v>42644</v>
      </c>
      <c r="D39" s="104"/>
      <c r="E39" s="125">
        <v>803552</v>
      </c>
      <c r="F39" s="126">
        <v>785486</v>
      </c>
      <c r="G39" s="126">
        <v>113627</v>
      </c>
      <c r="H39" s="126">
        <v>6956</v>
      </c>
      <c r="I39" s="126">
        <v>478</v>
      </c>
      <c r="J39" s="126">
        <v>1710099</v>
      </c>
      <c r="K39" s="126">
        <v>134668</v>
      </c>
      <c r="L39" s="126">
        <v>1844767</v>
      </c>
      <c r="M39" s="126">
        <v>1718</v>
      </c>
      <c r="N39" s="126">
        <v>135</v>
      </c>
      <c r="O39" s="127">
        <v>1846620</v>
      </c>
    </row>
    <row r="40" spans="1:15">
      <c r="A40" s="117">
        <v>2016</v>
      </c>
      <c r="B40" s="117">
        <v>11</v>
      </c>
      <c r="C40" s="124">
        <v>42675</v>
      </c>
      <c r="D40" s="104"/>
      <c r="E40" s="125">
        <v>992252</v>
      </c>
      <c r="F40" s="126">
        <v>812477</v>
      </c>
      <c r="G40" s="126">
        <v>108460</v>
      </c>
      <c r="H40" s="126">
        <v>7333</v>
      </c>
      <c r="I40" s="126">
        <v>694</v>
      </c>
      <c r="J40" s="126">
        <v>1921216</v>
      </c>
      <c r="K40" s="126">
        <v>151293</v>
      </c>
      <c r="L40" s="126">
        <v>2072509</v>
      </c>
      <c r="M40" s="126">
        <v>1710</v>
      </c>
      <c r="N40" s="126">
        <v>135</v>
      </c>
      <c r="O40" s="127">
        <v>2074354</v>
      </c>
    </row>
    <row r="41" spans="1:15">
      <c r="A41" s="117">
        <v>2016</v>
      </c>
      <c r="B41" s="117">
        <v>12</v>
      </c>
      <c r="C41" s="124">
        <v>42705</v>
      </c>
      <c r="D41" s="104"/>
      <c r="E41" s="125">
        <v>1245651</v>
      </c>
      <c r="F41" s="126">
        <v>883503</v>
      </c>
      <c r="G41" s="126">
        <v>107277</v>
      </c>
      <c r="H41" s="126">
        <v>7146</v>
      </c>
      <c r="I41" s="126">
        <v>1009</v>
      </c>
      <c r="J41" s="126">
        <v>2244586</v>
      </c>
      <c r="K41" s="126">
        <v>176758</v>
      </c>
      <c r="L41" s="126">
        <v>2421344</v>
      </c>
      <c r="M41" s="126">
        <v>1596</v>
      </c>
      <c r="N41" s="126">
        <v>126</v>
      </c>
      <c r="O41" s="127">
        <v>2423066</v>
      </c>
    </row>
    <row r="42" spans="1:15">
      <c r="A42" s="117">
        <v>2017</v>
      </c>
      <c r="B42" s="117">
        <v>1</v>
      </c>
      <c r="C42" s="124">
        <v>42736</v>
      </c>
      <c r="D42" s="104"/>
      <c r="E42" s="125">
        <v>1188084</v>
      </c>
      <c r="F42" s="126">
        <v>849267</v>
      </c>
      <c r="G42" s="126">
        <v>116940</v>
      </c>
      <c r="H42" s="126">
        <v>6982</v>
      </c>
      <c r="I42" s="126">
        <v>874</v>
      </c>
      <c r="J42" s="126">
        <v>2162147</v>
      </c>
      <c r="K42" s="126">
        <v>170266</v>
      </c>
      <c r="L42" s="126">
        <v>2332413</v>
      </c>
      <c r="M42" s="126">
        <v>2180</v>
      </c>
      <c r="N42" s="126">
        <v>172</v>
      </c>
      <c r="O42" s="127">
        <v>2334765</v>
      </c>
    </row>
    <row r="43" spans="1:15">
      <c r="A43" s="117">
        <v>2017</v>
      </c>
      <c r="B43" s="117">
        <v>2</v>
      </c>
      <c r="C43" s="124">
        <v>42767</v>
      </c>
      <c r="D43" s="104"/>
      <c r="E43" s="125">
        <v>992443</v>
      </c>
      <c r="F43" s="126">
        <v>758916</v>
      </c>
      <c r="G43" s="126">
        <v>101281</v>
      </c>
      <c r="H43" s="126">
        <v>6444</v>
      </c>
      <c r="I43" s="126">
        <v>809</v>
      </c>
      <c r="J43" s="126">
        <v>1859893</v>
      </c>
      <c r="K43" s="126">
        <v>146464</v>
      </c>
      <c r="L43" s="126">
        <v>2006357</v>
      </c>
      <c r="M43" s="126">
        <v>2294</v>
      </c>
      <c r="N43" s="126">
        <v>181</v>
      </c>
      <c r="O43" s="127">
        <v>2008832</v>
      </c>
    </row>
    <row r="44" spans="1:15">
      <c r="A44" s="117">
        <v>2017</v>
      </c>
      <c r="B44" s="117">
        <v>3</v>
      </c>
      <c r="C44" s="124">
        <v>42795</v>
      </c>
      <c r="D44" s="104"/>
      <c r="E44" s="125">
        <v>1003734</v>
      </c>
      <c r="F44" s="126">
        <v>821462</v>
      </c>
      <c r="G44" s="126">
        <v>114831</v>
      </c>
      <c r="H44" s="126">
        <v>7120</v>
      </c>
      <c r="I44" s="126">
        <v>806</v>
      </c>
      <c r="J44" s="126">
        <v>1947953</v>
      </c>
      <c r="K44" s="126">
        <v>153399</v>
      </c>
      <c r="L44" s="126">
        <v>2101352</v>
      </c>
      <c r="M44" s="126">
        <v>2205</v>
      </c>
      <c r="N44" s="126">
        <v>174</v>
      </c>
      <c r="O44" s="127">
        <v>2103731</v>
      </c>
    </row>
    <row r="45" spans="1:15">
      <c r="A45" s="117">
        <v>2017</v>
      </c>
      <c r="B45" s="117">
        <v>4</v>
      </c>
      <c r="C45" s="124">
        <v>42826</v>
      </c>
      <c r="D45" s="104"/>
      <c r="E45" s="125">
        <v>828406</v>
      </c>
      <c r="F45" s="126">
        <v>757029</v>
      </c>
      <c r="G45" s="126">
        <v>105703</v>
      </c>
      <c r="H45" s="126">
        <v>6328</v>
      </c>
      <c r="I45" s="126">
        <v>589</v>
      </c>
      <c r="J45" s="126">
        <v>1698055</v>
      </c>
      <c r="K45" s="126">
        <v>133720</v>
      </c>
      <c r="L45" s="126">
        <v>1831775</v>
      </c>
      <c r="M45" s="126">
        <v>2046</v>
      </c>
      <c r="N45" s="126">
        <v>161</v>
      </c>
      <c r="O45" s="127">
        <v>1833982</v>
      </c>
    </row>
    <row r="46" spans="1:15">
      <c r="A46" s="117">
        <v>2017</v>
      </c>
      <c r="B46" s="117">
        <v>5</v>
      </c>
      <c r="C46" s="124">
        <v>42856</v>
      </c>
      <c r="D46" s="104"/>
      <c r="E46" s="125">
        <v>705982</v>
      </c>
      <c r="F46" s="126">
        <v>743693</v>
      </c>
      <c r="G46" s="126">
        <v>111068</v>
      </c>
      <c r="H46" s="126">
        <v>6680</v>
      </c>
      <c r="I46" s="126">
        <v>457</v>
      </c>
      <c r="J46" s="126">
        <v>1567880</v>
      </c>
      <c r="K46" s="126">
        <v>123468</v>
      </c>
      <c r="L46" s="126">
        <v>1691348</v>
      </c>
      <c r="M46" s="126">
        <v>2037</v>
      </c>
      <c r="N46" s="126">
        <v>160</v>
      </c>
      <c r="O46" s="127">
        <v>1693545</v>
      </c>
    </row>
    <row r="47" spans="1:15">
      <c r="A47" s="117">
        <v>2017</v>
      </c>
      <c r="B47" s="117">
        <v>6</v>
      </c>
      <c r="C47" s="124">
        <v>42887</v>
      </c>
      <c r="D47" s="104"/>
      <c r="E47" s="125">
        <v>650484</v>
      </c>
      <c r="F47" s="126">
        <v>745010</v>
      </c>
      <c r="G47" s="126">
        <v>112628</v>
      </c>
      <c r="H47" s="126">
        <v>6668</v>
      </c>
      <c r="I47" s="126">
        <v>355</v>
      </c>
      <c r="J47" s="126">
        <v>1515145</v>
      </c>
      <c r="K47" s="126">
        <v>119316</v>
      </c>
      <c r="L47" s="126">
        <v>1634461</v>
      </c>
      <c r="M47" s="126">
        <v>1680</v>
      </c>
      <c r="N47" s="126">
        <v>132</v>
      </c>
      <c r="O47" s="127">
        <v>1636273</v>
      </c>
    </row>
    <row r="48" spans="1:15">
      <c r="A48" s="117">
        <v>2017</v>
      </c>
      <c r="B48" s="117">
        <v>7</v>
      </c>
      <c r="C48" s="124">
        <v>42917</v>
      </c>
      <c r="D48" s="104"/>
      <c r="E48" s="125">
        <v>662596</v>
      </c>
      <c r="F48" s="126">
        <v>789325</v>
      </c>
      <c r="G48" s="126">
        <v>114750</v>
      </c>
      <c r="H48" s="126">
        <v>6430</v>
      </c>
      <c r="I48" s="126">
        <v>316</v>
      </c>
      <c r="J48" s="126">
        <v>1573417</v>
      </c>
      <c r="K48" s="126">
        <v>123904</v>
      </c>
      <c r="L48" s="126">
        <v>1697321</v>
      </c>
      <c r="M48" s="126">
        <v>2694</v>
      </c>
      <c r="N48" s="126">
        <v>212</v>
      </c>
      <c r="O48" s="127">
        <v>1700227</v>
      </c>
    </row>
    <row r="49" spans="1:20">
      <c r="A49" s="117">
        <v>2017</v>
      </c>
      <c r="B49" s="117">
        <v>8</v>
      </c>
      <c r="C49" s="124">
        <v>42948</v>
      </c>
      <c r="D49" s="104"/>
      <c r="E49" s="125">
        <v>655506</v>
      </c>
      <c r="F49" s="126">
        <v>806473</v>
      </c>
      <c r="G49" s="126">
        <v>117314</v>
      </c>
      <c r="H49" s="126">
        <v>6591</v>
      </c>
      <c r="I49" s="126">
        <v>286</v>
      </c>
      <c r="J49" s="126">
        <v>1586170</v>
      </c>
      <c r="K49" s="126">
        <v>124909</v>
      </c>
      <c r="L49" s="126">
        <v>1711079</v>
      </c>
      <c r="M49" s="126">
        <v>1538</v>
      </c>
      <c r="N49" s="126">
        <v>121</v>
      </c>
      <c r="O49" s="127">
        <v>1712738</v>
      </c>
    </row>
    <row r="50" spans="1:20">
      <c r="A50" s="117">
        <v>2017</v>
      </c>
      <c r="B50" s="117">
        <v>9</v>
      </c>
      <c r="C50" s="124">
        <v>42979</v>
      </c>
      <c r="D50" s="104"/>
      <c r="E50" s="125">
        <v>649086</v>
      </c>
      <c r="F50" s="126">
        <v>765851</v>
      </c>
      <c r="G50" s="126">
        <v>109549</v>
      </c>
      <c r="H50" s="126">
        <v>6414</v>
      </c>
      <c r="I50" s="126">
        <v>322</v>
      </c>
      <c r="J50" s="126">
        <v>1531222</v>
      </c>
      <c r="K50" s="126">
        <v>120582</v>
      </c>
      <c r="L50" s="126">
        <v>1651804</v>
      </c>
      <c r="M50" s="126">
        <v>1338</v>
      </c>
      <c r="N50" s="126">
        <v>105</v>
      </c>
      <c r="O50" s="127">
        <v>1653247</v>
      </c>
    </row>
    <row r="51" spans="1:20">
      <c r="A51" s="117">
        <v>2017</v>
      </c>
      <c r="B51" s="117">
        <v>10</v>
      </c>
      <c r="C51" s="124">
        <v>43009</v>
      </c>
      <c r="D51" s="104"/>
      <c r="E51" s="125">
        <v>792363</v>
      </c>
      <c r="F51" s="126">
        <v>791585</v>
      </c>
      <c r="G51" s="126">
        <v>113249</v>
      </c>
      <c r="H51" s="126">
        <v>6660</v>
      </c>
      <c r="I51" s="126">
        <v>478</v>
      </c>
      <c r="J51" s="126">
        <v>1704335</v>
      </c>
      <c r="K51" s="126">
        <v>134214</v>
      </c>
      <c r="L51" s="126">
        <v>1838549</v>
      </c>
      <c r="M51" s="126">
        <v>1718</v>
      </c>
      <c r="N51" s="126">
        <v>135</v>
      </c>
      <c r="O51" s="127">
        <v>1840402</v>
      </c>
    </row>
    <row r="52" spans="1:20">
      <c r="A52" s="117">
        <v>2017</v>
      </c>
      <c r="B52" s="117">
        <v>11</v>
      </c>
      <c r="C52" s="124">
        <v>43040</v>
      </c>
      <c r="D52" s="104"/>
      <c r="E52" s="125">
        <v>981267</v>
      </c>
      <c r="F52" s="126">
        <v>820554</v>
      </c>
      <c r="G52" s="126">
        <v>107346</v>
      </c>
      <c r="H52" s="126">
        <v>7038</v>
      </c>
      <c r="I52" s="126">
        <v>694</v>
      </c>
      <c r="J52" s="126">
        <v>1916899</v>
      </c>
      <c r="K52" s="126">
        <v>150953</v>
      </c>
      <c r="L52" s="126">
        <v>2067852</v>
      </c>
      <c r="M52" s="126">
        <v>1710</v>
      </c>
      <c r="N52" s="126">
        <v>135</v>
      </c>
      <c r="O52" s="127">
        <v>2069697</v>
      </c>
    </row>
    <row r="53" spans="1:20">
      <c r="A53" s="117">
        <v>2017</v>
      </c>
      <c r="B53" s="117">
        <v>12</v>
      </c>
      <c r="C53" s="124">
        <v>43070</v>
      </c>
      <c r="D53" s="104"/>
      <c r="E53" s="125">
        <v>1241276</v>
      </c>
      <c r="F53" s="126">
        <v>894073</v>
      </c>
      <c r="G53" s="126">
        <v>105894</v>
      </c>
      <c r="H53" s="126">
        <v>6868</v>
      </c>
      <c r="I53" s="126">
        <v>1009</v>
      </c>
      <c r="J53" s="126">
        <v>2249120</v>
      </c>
      <c r="K53" s="126">
        <v>177115</v>
      </c>
      <c r="L53" s="126">
        <v>2426235</v>
      </c>
      <c r="M53" s="126">
        <v>1596</v>
      </c>
      <c r="N53" s="126">
        <v>126</v>
      </c>
      <c r="O53" s="127">
        <v>2427957</v>
      </c>
    </row>
    <row r="54" spans="1:20">
      <c r="A54" s="134">
        <v>2018</v>
      </c>
      <c r="B54" s="134">
        <v>1</v>
      </c>
      <c r="C54" s="135">
        <v>43101</v>
      </c>
      <c r="D54" s="136"/>
      <c r="E54" s="137">
        <v>1192385</v>
      </c>
      <c r="F54" s="138">
        <v>858909</v>
      </c>
      <c r="G54" s="138">
        <v>114914</v>
      </c>
      <c r="H54" s="138">
        <v>6716</v>
      </c>
      <c r="I54" s="138">
        <v>874</v>
      </c>
      <c r="J54" s="138">
        <v>2173798</v>
      </c>
      <c r="K54" s="138">
        <v>171184</v>
      </c>
      <c r="L54" s="138">
        <v>2344982</v>
      </c>
      <c r="M54" s="138">
        <v>2180</v>
      </c>
      <c r="N54" s="138">
        <v>172</v>
      </c>
      <c r="O54" s="139">
        <v>2347334</v>
      </c>
    </row>
    <row r="55" spans="1:20">
      <c r="A55" s="134">
        <v>2018</v>
      </c>
      <c r="B55" s="134">
        <v>2</v>
      </c>
      <c r="C55" s="135">
        <v>43132</v>
      </c>
      <c r="D55" s="136"/>
      <c r="E55" s="137">
        <v>998335</v>
      </c>
      <c r="F55" s="138">
        <v>768557</v>
      </c>
      <c r="G55" s="138">
        <v>99266</v>
      </c>
      <c r="H55" s="138">
        <v>6201</v>
      </c>
      <c r="I55" s="138">
        <v>809</v>
      </c>
      <c r="J55" s="138">
        <v>1873168</v>
      </c>
      <c r="K55" s="138">
        <v>147509</v>
      </c>
      <c r="L55" s="138">
        <v>2020677</v>
      </c>
      <c r="M55" s="138">
        <v>2294</v>
      </c>
      <c r="N55" s="138">
        <v>181</v>
      </c>
      <c r="O55" s="139">
        <v>2023152</v>
      </c>
    </row>
    <row r="56" spans="1:20">
      <c r="A56" s="134">
        <v>2018</v>
      </c>
      <c r="B56" s="134">
        <v>3</v>
      </c>
      <c r="C56" s="135">
        <v>43160</v>
      </c>
      <c r="D56" s="136"/>
      <c r="E56" s="137">
        <v>1010090</v>
      </c>
      <c r="F56" s="138">
        <v>833802</v>
      </c>
      <c r="G56" s="138">
        <v>112256</v>
      </c>
      <c r="H56" s="138">
        <v>6850</v>
      </c>
      <c r="I56" s="138">
        <v>807</v>
      </c>
      <c r="J56" s="138">
        <v>1963805</v>
      </c>
      <c r="K56" s="138">
        <v>154647</v>
      </c>
      <c r="L56" s="138">
        <v>2118452</v>
      </c>
      <c r="M56" s="138">
        <v>2205</v>
      </c>
      <c r="N56" s="138">
        <v>174</v>
      </c>
      <c r="O56" s="139">
        <v>2120831</v>
      </c>
    </row>
    <row r="57" spans="1:20">
      <c r="A57" s="134">
        <v>2018</v>
      </c>
      <c r="B57" s="134">
        <v>4</v>
      </c>
      <c r="C57" s="135">
        <v>43191</v>
      </c>
      <c r="D57" s="136"/>
      <c r="E57" s="137">
        <v>834118</v>
      </c>
      <c r="F57" s="138">
        <v>768811</v>
      </c>
      <c r="G57" s="138">
        <v>103040</v>
      </c>
      <c r="H57" s="138">
        <v>6092</v>
      </c>
      <c r="I57" s="138">
        <v>589</v>
      </c>
      <c r="J57" s="138">
        <v>1712650</v>
      </c>
      <c r="K57" s="138">
        <v>134869</v>
      </c>
      <c r="L57" s="138">
        <v>1847519</v>
      </c>
      <c r="M57" s="138">
        <v>2046</v>
      </c>
      <c r="N57" s="138">
        <v>161</v>
      </c>
      <c r="O57" s="139">
        <v>1849726</v>
      </c>
    </row>
    <row r="58" spans="1:20">
      <c r="A58" s="134">
        <v>2018</v>
      </c>
      <c r="B58" s="134">
        <v>5</v>
      </c>
      <c r="C58" s="135">
        <v>43221</v>
      </c>
      <c r="D58" s="136"/>
      <c r="E58" s="137">
        <v>711952</v>
      </c>
      <c r="F58" s="138">
        <v>755912</v>
      </c>
      <c r="G58" s="138">
        <v>108045</v>
      </c>
      <c r="H58" s="138">
        <v>6436</v>
      </c>
      <c r="I58" s="138">
        <v>457</v>
      </c>
      <c r="J58" s="138">
        <v>1582802</v>
      </c>
      <c r="K58" s="138">
        <v>124644</v>
      </c>
      <c r="L58" s="138">
        <v>1707446</v>
      </c>
      <c r="M58" s="138">
        <v>2037</v>
      </c>
      <c r="N58" s="138">
        <v>160</v>
      </c>
      <c r="O58" s="139">
        <v>1709643</v>
      </c>
    </row>
    <row r="59" spans="1:20">
      <c r="A59" s="134">
        <v>2018</v>
      </c>
      <c r="B59" s="134">
        <v>6</v>
      </c>
      <c r="C59" s="135">
        <v>43252</v>
      </c>
      <c r="D59" s="136"/>
      <c r="E59" s="137">
        <v>656895</v>
      </c>
      <c r="F59" s="138">
        <v>757629</v>
      </c>
      <c r="G59" s="138">
        <v>109355</v>
      </c>
      <c r="H59" s="138">
        <v>6431</v>
      </c>
      <c r="I59" s="138">
        <v>355</v>
      </c>
      <c r="J59" s="138">
        <v>1530665</v>
      </c>
      <c r="K59" s="138">
        <v>120538</v>
      </c>
      <c r="L59" s="138">
        <v>1651203</v>
      </c>
      <c r="M59" s="138">
        <v>1680</v>
      </c>
      <c r="N59" s="138">
        <v>132</v>
      </c>
      <c r="O59" s="139">
        <v>1653015</v>
      </c>
    </row>
    <row r="60" spans="1:20">
      <c r="A60" s="134">
        <v>2018</v>
      </c>
      <c r="B60" s="134">
        <v>7</v>
      </c>
      <c r="C60" s="135">
        <v>43282</v>
      </c>
      <c r="D60" s="136"/>
      <c r="E60" s="137">
        <v>669491</v>
      </c>
      <c r="F60" s="138">
        <v>802416</v>
      </c>
      <c r="G60" s="138">
        <v>111150</v>
      </c>
      <c r="H60" s="138">
        <v>6206</v>
      </c>
      <c r="I60" s="138">
        <v>316</v>
      </c>
      <c r="J60" s="138">
        <v>1589579</v>
      </c>
      <c r="K60" s="138">
        <v>125177</v>
      </c>
      <c r="L60" s="138">
        <v>1714756</v>
      </c>
      <c r="M60" s="138">
        <v>2694</v>
      </c>
      <c r="N60" s="138">
        <v>212</v>
      </c>
      <c r="O60" s="139">
        <v>1717662</v>
      </c>
    </row>
    <row r="61" spans="1:20">
      <c r="A61" s="134">
        <v>2018</v>
      </c>
      <c r="B61" s="134">
        <v>8</v>
      </c>
      <c r="C61" s="135">
        <v>43313</v>
      </c>
      <c r="D61" s="136"/>
      <c r="E61" s="137">
        <v>662657</v>
      </c>
      <c r="F61" s="138">
        <v>820261</v>
      </c>
      <c r="G61" s="138">
        <v>113441</v>
      </c>
      <c r="H61" s="138">
        <v>6366</v>
      </c>
      <c r="I61" s="138">
        <v>286</v>
      </c>
      <c r="J61" s="138">
        <v>1603011</v>
      </c>
      <c r="K61" s="138">
        <v>126235</v>
      </c>
      <c r="L61" s="138">
        <v>1729246</v>
      </c>
      <c r="M61" s="138">
        <v>1538</v>
      </c>
      <c r="N61" s="138">
        <v>121</v>
      </c>
      <c r="O61" s="139">
        <v>1730905</v>
      </c>
    </row>
    <row r="62" spans="1:20">
      <c r="A62" s="134">
        <v>2018</v>
      </c>
      <c r="B62" s="134">
        <v>9</v>
      </c>
      <c r="C62" s="135">
        <v>43344</v>
      </c>
      <c r="D62" s="136"/>
      <c r="E62" s="137">
        <v>656113</v>
      </c>
      <c r="F62" s="138">
        <v>780496</v>
      </c>
      <c r="G62" s="138">
        <v>105710</v>
      </c>
      <c r="H62" s="138">
        <v>6200</v>
      </c>
      <c r="I62" s="138">
        <v>322</v>
      </c>
      <c r="J62" s="138">
        <v>1548841</v>
      </c>
      <c r="K62" s="138">
        <v>121969</v>
      </c>
      <c r="L62" s="138">
        <v>1670810</v>
      </c>
      <c r="M62" s="138">
        <v>1338</v>
      </c>
      <c r="N62" s="138">
        <v>105</v>
      </c>
      <c r="O62" s="139">
        <v>1672253</v>
      </c>
    </row>
    <row r="63" spans="1:20">
      <c r="A63" s="134">
        <v>2018</v>
      </c>
      <c r="B63" s="134">
        <v>10</v>
      </c>
      <c r="C63" s="135">
        <v>43374</v>
      </c>
      <c r="D63" s="136"/>
      <c r="E63" s="137">
        <v>798945</v>
      </c>
      <c r="F63" s="138">
        <v>806333</v>
      </c>
      <c r="G63" s="138">
        <v>109138</v>
      </c>
      <c r="H63" s="138">
        <v>6447</v>
      </c>
      <c r="I63" s="138">
        <v>478</v>
      </c>
      <c r="J63" s="138">
        <v>1721341</v>
      </c>
      <c r="K63" s="138">
        <v>135553</v>
      </c>
      <c r="L63" s="138">
        <v>1856894</v>
      </c>
      <c r="M63" s="138">
        <v>1718</v>
      </c>
      <c r="N63" s="138">
        <v>135</v>
      </c>
      <c r="O63" s="139">
        <v>1858747</v>
      </c>
    </row>
    <row r="64" spans="1:20">
      <c r="A64" s="134">
        <v>2018</v>
      </c>
      <c r="B64" s="134">
        <v>11</v>
      </c>
      <c r="C64" s="135">
        <v>43405</v>
      </c>
      <c r="D64" s="136"/>
      <c r="E64" s="137">
        <v>987204</v>
      </c>
      <c r="F64" s="138">
        <v>833467</v>
      </c>
      <c r="G64" s="138">
        <v>103243</v>
      </c>
      <c r="H64" s="138">
        <v>6825</v>
      </c>
      <c r="I64" s="138">
        <v>694</v>
      </c>
      <c r="J64" s="138">
        <v>1931433</v>
      </c>
      <c r="K64" s="138">
        <v>152098</v>
      </c>
      <c r="L64" s="138">
        <v>2083531</v>
      </c>
      <c r="M64" s="138">
        <v>1710</v>
      </c>
      <c r="N64" s="138">
        <v>135</v>
      </c>
      <c r="O64" s="139">
        <v>2085376</v>
      </c>
      <c r="T64" t="s">
        <v>107</v>
      </c>
    </row>
    <row r="65" spans="1:20">
      <c r="A65" s="134">
        <v>2018</v>
      </c>
      <c r="B65" s="134">
        <v>12</v>
      </c>
      <c r="C65" s="135">
        <v>43435</v>
      </c>
      <c r="D65" s="136"/>
      <c r="E65" s="137">
        <v>1251243</v>
      </c>
      <c r="F65" s="138">
        <v>959309</v>
      </c>
      <c r="G65" s="138">
        <v>101294</v>
      </c>
      <c r="H65" s="138">
        <v>6666</v>
      </c>
      <c r="I65" s="138">
        <v>1010</v>
      </c>
      <c r="J65" s="138">
        <v>2319522</v>
      </c>
      <c r="K65" s="138">
        <v>182659</v>
      </c>
      <c r="L65" s="138">
        <v>2502181</v>
      </c>
      <c r="M65" s="138">
        <v>1596</v>
      </c>
      <c r="N65" s="138">
        <v>126</v>
      </c>
      <c r="O65" s="139">
        <v>2503903</v>
      </c>
      <c r="P65" s="67">
        <f>SUM(O60:O65)</f>
        <v>11568846</v>
      </c>
      <c r="Q65" s="140">
        <f>SUM(J54:J65)</f>
        <v>21550615</v>
      </c>
      <c r="R65" s="136" t="s">
        <v>108</v>
      </c>
      <c r="T65" s="67">
        <f>SUM(O54:O65)</f>
        <v>23272547</v>
      </c>
    </row>
    <row r="66" spans="1:20">
      <c r="A66" s="117">
        <v>2019</v>
      </c>
      <c r="B66" s="117">
        <v>1</v>
      </c>
      <c r="C66" s="124">
        <v>43466</v>
      </c>
      <c r="D66" s="104"/>
      <c r="E66" s="125">
        <v>1211306</v>
      </c>
      <c r="F66" s="126">
        <v>971815</v>
      </c>
      <c r="G66" s="126">
        <v>113921</v>
      </c>
      <c r="H66" s="126">
        <v>6522</v>
      </c>
      <c r="I66" s="126">
        <v>875</v>
      </c>
      <c r="J66" s="126">
        <v>2304439</v>
      </c>
      <c r="K66" s="126">
        <v>181471</v>
      </c>
      <c r="L66" s="126">
        <v>2485910</v>
      </c>
      <c r="M66" s="126">
        <v>2180</v>
      </c>
      <c r="N66" s="126">
        <v>172</v>
      </c>
      <c r="O66" s="127">
        <v>2488262</v>
      </c>
    </row>
    <row r="67" spans="1:20">
      <c r="A67" s="117">
        <v>2019</v>
      </c>
      <c r="B67" s="117">
        <v>2</v>
      </c>
      <c r="C67" s="124">
        <v>43497</v>
      </c>
      <c r="D67" s="104"/>
      <c r="E67" s="125">
        <v>1012762</v>
      </c>
      <c r="F67" s="126">
        <v>852679</v>
      </c>
      <c r="G67" s="126">
        <v>96835</v>
      </c>
      <c r="H67" s="126">
        <v>6019</v>
      </c>
      <c r="I67" s="126">
        <v>811</v>
      </c>
      <c r="J67" s="126">
        <v>1969106</v>
      </c>
      <c r="K67" s="126">
        <v>155064</v>
      </c>
      <c r="L67" s="126">
        <v>2124170</v>
      </c>
      <c r="M67" s="126">
        <v>2294</v>
      </c>
      <c r="N67" s="126">
        <v>181</v>
      </c>
      <c r="O67" s="127">
        <v>2126645</v>
      </c>
    </row>
    <row r="68" spans="1:20">
      <c r="A68" s="117">
        <v>2019</v>
      </c>
      <c r="B68" s="117">
        <v>3</v>
      </c>
      <c r="C68" s="124">
        <v>43525</v>
      </c>
      <c r="D68" s="104"/>
      <c r="E68" s="125">
        <v>1009705</v>
      </c>
      <c r="F68" s="126">
        <v>864544</v>
      </c>
      <c r="G68" s="126">
        <v>107961</v>
      </c>
      <c r="H68" s="126">
        <v>6645</v>
      </c>
      <c r="I68" s="126">
        <v>808</v>
      </c>
      <c r="J68" s="126">
        <v>1989663</v>
      </c>
      <c r="K68" s="126">
        <v>156683</v>
      </c>
      <c r="L68" s="126">
        <v>2146346</v>
      </c>
      <c r="M68" s="126">
        <v>2205</v>
      </c>
      <c r="N68" s="126">
        <v>174</v>
      </c>
      <c r="O68" s="127">
        <v>2148725</v>
      </c>
    </row>
    <row r="69" spans="1:20">
      <c r="A69" s="117">
        <v>2019</v>
      </c>
      <c r="B69" s="117">
        <v>4</v>
      </c>
      <c r="C69" s="124">
        <v>43556</v>
      </c>
      <c r="D69" s="104"/>
      <c r="E69" s="125">
        <v>833983</v>
      </c>
      <c r="F69" s="126">
        <v>756799</v>
      </c>
      <c r="G69" s="126">
        <v>98593</v>
      </c>
      <c r="H69" s="126">
        <v>5910</v>
      </c>
      <c r="I69" s="126">
        <v>590</v>
      </c>
      <c r="J69" s="126">
        <v>1695875</v>
      </c>
      <c r="K69" s="126">
        <v>133548</v>
      </c>
      <c r="L69" s="126">
        <v>1829423</v>
      </c>
      <c r="M69" s="126">
        <v>2046</v>
      </c>
      <c r="N69" s="126">
        <v>161</v>
      </c>
      <c r="O69" s="127">
        <v>1831630</v>
      </c>
    </row>
    <row r="70" spans="1:20">
      <c r="A70" s="117">
        <v>2019</v>
      </c>
      <c r="B70" s="117">
        <v>5</v>
      </c>
      <c r="C70" s="124">
        <v>43586</v>
      </c>
      <c r="D70" s="104"/>
      <c r="E70" s="125">
        <v>716300</v>
      </c>
      <c r="F70" s="126">
        <v>743443</v>
      </c>
      <c r="G70" s="126">
        <v>102241</v>
      </c>
      <c r="H70" s="126">
        <v>6245</v>
      </c>
      <c r="I70" s="126">
        <v>457</v>
      </c>
      <c r="J70" s="126">
        <v>1568686</v>
      </c>
      <c r="K70" s="126">
        <v>123532</v>
      </c>
      <c r="L70" s="126">
        <v>1692218</v>
      </c>
      <c r="M70" s="126">
        <v>2037</v>
      </c>
      <c r="N70" s="126">
        <v>160</v>
      </c>
      <c r="O70" s="127">
        <v>1694415</v>
      </c>
    </row>
    <row r="71" spans="1:20">
      <c r="A71" s="117">
        <v>2019</v>
      </c>
      <c r="B71" s="117">
        <v>6</v>
      </c>
      <c r="C71" s="124">
        <v>43617</v>
      </c>
      <c r="D71" s="104"/>
      <c r="E71" s="125">
        <v>659503</v>
      </c>
      <c r="F71" s="126">
        <v>747849</v>
      </c>
      <c r="G71" s="126">
        <v>102930</v>
      </c>
      <c r="H71" s="126">
        <v>6241</v>
      </c>
      <c r="I71" s="126">
        <v>356</v>
      </c>
      <c r="J71" s="126">
        <v>1516879</v>
      </c>
      <c r="K71" s="126">
        <v>119452</v>
      </c>
      <c r="L71" s="126">
        <v>1636331</v>
      </c>
      <c r="M71" s="126">
        <v>1680</v>
      </c>
      <c r="N71" s="126">
        <v>132</v>
      </c>
      <c r="O71" s="127">
        <v>1638143</v>
      </c>
    </row>
    <row r="72" spans="1:20">
      <c r="A72" s="117">
        <v>2019</v>
      </c>
      <c r="B72" s="117">
        <v>7</v>
      </c>
      <c r="C72" s="124">
        <v>43647</v>
      </c>
      <c r="D72" s="104"/>
      <c r="E72" s="125">
        <v>654732</v>
      </c>
      <c r="F72" s="126">
        <v>797033</v>
      </c>
      <c r="G72" s="126">
        <v>104838</v>
      </c>
      <c r="H72" s="126">
        <v>6025</v>
      </c>
      <c r="I72" s="126">
        <v>316</v>
      </c>
      <c r="J72" s="126">
        <v>1562944</v>
      </c>
      <c r="K72" s="126">
        <v>123080</v>
      </c>
      <c r="L72" s="126">
        <v>1686024</v>
      </c>
      <c r="M72" s="126">
        <v>2694</v>
      </c>
      <c r="N72" s="126">
        <v>212</v>
      </c>
      <c r="O72" s="127">
        <v>1688930</v>
      </c>
    </row>
    <row r="73" spans="1:20">
      <c r="A73" s="117">
        <v>2019</v>
      </c>
      <c r="B73" s="117">
        <v>8</v>
      </c>
      <c r="C73" s="124">
        <v>43678</v>
      </c>
      <c r="D73" s="104"/>
      <c r="E73" s="125">
        <v>635528</v>
      </c>
      <c r="F73" s="126">
        <v>831831</v>
      </c>
      <c r="G73" s="126">
        <v>107874</v>
      </c>
      <c r="H73" s="126">
        <v>6181</v>
      </c>
      <c r="I73" s="126">
        <v>286</v>
      </c>
      <c r="J73" s="126">
        <v>1581700</v>
      </c>
      <c r="K73" s="126">
        <v>124557</v>
      </c>
      <c r="L73" s="126">
        <v>1706257</v>
      </c>
      <c r="M73" s="126">
        <v>1538</v>
      </c>
      <c r="N73" s="126">
        <v>121</v>
      </c>
      <c r="O73" s="127">
        <v>1707916</v>
      </c>
    </row>
    <row r="74" spans="1:20">
      <c r="A74" s="117">
        <v>2019</v>
      </c>
      <c r="B74" s="117">
        <v>9</v>
      </c>
      <c r="C74" s="124">
        <v>43709</v>
      </c>
      <c r="D74" s="104"/>
      <c r="E74" s="125">
        <v>639641</v>
      </c>
      <c r="F74" s="126">
        <v>773313</v>
      </c>
      <c r="G74" s="126">
        <v>98887</v>
      </c>
      <c r="H74" s="126">
        <v>6021</v>
      </c>
      <c r="I74" s="126">
        <v>322</v>
      </c>
      <c r="J74" s="126">
        <v>1518184</v>
      </c>
      <c r="K74" s="126">
        <v>119555</v>
      </c>
      <c r="L74" s="126">
        <v>1637739</v>
      </c>
      <c r="M74" s="126">
        <v>1338</v>
      </c>
      <c r="N74" s="126">
        <v>105</v>
      </c>
      <c r="O74" s="127">
        <v>1639182</v>
      </c>
    </row>
    <row r="75" spans="1:20">
      <c r="A75" s="117">
        <v>2019</v>
      </c>
      <c r="B75" s="117">
        <v>10</v>
      </c>
      <c r="C75" s="124">
        <v>43739</v>
      </c>
      <c r="D75" s="104"/>
      <c r="E75" s="125">
        <v>796814</v>
      </c>
      <c r="F75" s="126">
        <v>785588</v>
      </c>
      <c r="G75" s="126">
        <v>102434</v>
      </c>
      <c r="H75" s="126">
        <v>6268</v>
      </c>
      <c r="I75" s="126">
        <v>478</v>
      </c>
      <c r="J75" s="126">
        <v>1691582</v>
      </c>
      <c r="K75" s="126">
        <v>133210</v>
      </c>
      <c r="L75" s="126">
        <v>1824792</v>
      </c>
      <c r="M75" s="126">
        <v>1718</v>
      </c>
      <c r="N75" s="126">
        <v>135</v>
      </c>
      <c r="O75" s="127">
        <v>1826645</v>
      </c>
    </row>
    <row r="76" spans="1:20">
      <c r="A76" s="117">
        <v>2019</v>
      </c>
      <c r="B76" s="117">
        <v>11</v>
      </c>
      <c r="C76" s="124">
        <v>43770</v>
      </c>
      <c r="D76" s="104"/>
      <c r="E76" s="125">
        <v>983444</v>
      </c>
      <c r="F76" s="126">
        <v>862142</v>
      </c>
      <c r="G76" s="126">
        <v>94316</v>
      </c>
      <c r="H76" s="126">
        <v>6644</v>
      </c>
      <c r="I76" s="126">
        <v>695</v>
      </c>
      <c r="J76" s="126">
        <v>1947241</v>
      </c>
      <c r="K76" s="126">
        <v>153343</v>
      </c>
      <c r="L76" s="126">
        <v>2100584</v>
      </c>
      <c r="M76" s="126">
        <v>1710</v>
      </c>
      <c r="N76" s="126">
        <v>135</v>
      </c>
      <c r="O76" s="127">
        <v>2102429</v>
      </c>
    </row>
    <row r="77" spans="1:20">
      <c r="A77" s="117">
        <v>2019</v>
      </c>
      <c r="B77" s="117">
        <v>12</v>
      </c>
      <c r="C77" s="124">
        <v>43800</v>
      </c>
      <c r="D77" s="104"/>
      <c r="E77" s="125">
        <v>1241676</v>
      </c>
      <c r="F77" s="126">
        <v>982539</v>
      </c>
      <c r="G77" s="126">
        <v>93095</v>
      </c>
      <c r="H77" s="126">
        <v>6491</v>
      </c>
      <c r="I77" s="126">
        <v>1011</v>
      </c>
      <c r="J77" s="126">
        <v>2324812</v>
      </c>
      <c r="K77" s="126">
        <v>183076</v>
      </c>
      <c r="L77" s="126">
        <v>2507888</v>
      </c>
      <c r="M77" s="126">
        <v>1596</v>
      </c>
      <c r="N77" s="126">
        <v>126</v>
      </c>
      <c r="O77" s="127">
        <v>2509610</v>
      </c>
    </row>
    <row r="78" spans="1:20">
      <c r="A78" s="117">
        <v>2020</v>
      </c>
      <c r="B78" s="117">
        <v>1</v>
      </c>
      <c r="C78" s="124">
        <v>43831</v>
      </c>
      <c r="D78" s="104"/>
      <c r="E78" s="125">
        <v>1203842</v>
      </c>
      <c r="F78" s="126">
        <v>961491</v>
      </c>
      <c r="G78" s="126">
        <v>106187</v>
      </c>
      <c r="H78" s="126">
        <v>6350</v>
      </c>
      <c r="I78" s="126">
        <v>875</v>
      </c>
      <c r="J78" s="126">
        <v>2278745</v>
      </c>
      <c r="K78" s="126">
        <v>179448</v>
      </c>
      <c r="L78" s="126">
        <v>2458193</v>
      </c>
      <c r="M78" s="126">
        <v>2243</v>
      </c>
      <c r="N78" s="126">
        <v>177</v>
      </c>
      <c r="O78" s="127">
        <v>2460613</v>
      </c>
    </row>
    <row r="79" spans="1:20">
      <c r="A79" s="117">
        <v>2020</v>
      </c>
      <c r="B79" s="117">
        <v>2</v>
      </c>
      <c r="C79" s="124">
        <v>43862</v>
      </c>
      <c r="D79" s="104"/>
      <c r="E79" s="125">
        <v>1045252</v>
      </c>
      <c r="F79" s="126">
        <v>873856</v>
      </c>
      <c r="G79" s="126">
        <v>95100</v>
      </c>
      <c r="H79" s="126">
        <v>6033</v>
      </c>
      <c r="I79" s="126">
        <v>829</v>
      </c>
      <c r="J79" s="126">
        <v>2021070</v>
      </c>
      <c r="K79" s="126">
        <v>159157</v>
      </c>
      <c r="L79" s="126">
        <v>2180227</v>
      </c>
      <c r="M79" s="126">
        <v>2439</v>
      </c>
      <c r="N79" s="126">
        <v>192</v>
      </c>
      <c r="O79" s="127">
        <v>2182858</v>
      </c>
    </row>
    <row r="80" spans="1:20">
      <c r="A80" s="117">
        <v>2020</v>
      </c>
      <c r="B80" s="117">
        <v>3</v>
      </c>
      <c r="C80" s="124">
        <v>43891</v>
      </c>
      <c r="D80" s="104"/>
      <c r="E80" s="125">
        <v>1000090</v>
      </c>
      <c r="F80" s="126">
        <v>852103</v>
      </c>
      <c r="G80" s="126">
        <v>98539</v>
      </c>
      <c r="H80" s="126">
        <v>6509</v>
      </c>
      <c r="I80" s="126">
        <v>819</v>
      </c>
      <c r="J80" s="126">
        <v>1958060</v>
      </c>
      <c r="K80" s="126">
        <v>154195</v>
      </c>
      <c r="L80" s="126">
        <v>2112255</v>
      </c>
      <c r="M80" s="126">
        <v>2263</v>
      </c>
      <c r="N80" s="126">
        <v>178</v>
      </c>
      <c r="O80" s="127">
        <v>2114696</v>
      </c>
    </row>
    <row r="81" spans="1:15">
      <c r="A81" s="117">
        <v>2020</v>
      </c>
      <c r="B81" s="117">
        <v>4</v>
      </c>
      <c r="C81" s="124">
        <v>43922</v>
      </c>
      <c r="D81" s="104"/>
      <c r="E81" s="125">
        <v>825102</v>
      </c>
      <c r="F81" s="126">
        <v>743465</v>
      </c>
      <c r="G81" s="126">
        <v>91524</v>
      </c>
      <c r="H81" s="126">
        <v>5751</v>
      </c>
      <c r="I81" s="126">
        <v>590</v>
      </c>
      <c r="J81" s="126">
        <v>1666432</v>
      </c>
      <c r="K81" s="126">
        <v>131229</v>
      </c>
      <c r="L81" s="126">
        <v>1797661</v>
      </c>
      <c r="M81" s="126">
        <v>2101</v>
      </c>
      <c r="N81" s="126">
        <v>165</v>
      </c>
      <c r="O81" s="127">
        <v>1799927</v>
      </c>
    </row>
    <row r="82" spans="1:15">
      <c r="A82" s="117">
        <v>2020</v>
      </c>
      <c r="B82" s="117">
        <v>5</v>
      </c>
      <c r="C82" s="124">
        <v>43952</v>
      </c>
      <c r="D82" s="104"/>
      <c r="E82" s="125">
        <v>707072</v>
      </c>
      <c r="F82" s="126">
        <v>729935</v>
      </c>
      <c r="G82" s="126">
        <v>95088</v>
      </c>
      <c r="H82" s="126">
        <v>6080</v>
      </c>
      <c r="I82" s="126">
        <v>457</v>
      </c>
      <c r="J82" s="126">
        <v>1538632</v>
      </c>
      <c r="K82" s="126">
        <v>121165</v>
      </c>
      <c r="L82" s="126">
        <v>1659797</v>
      </c>
      <c r="M82" s="126">
        <v>2097</v>
      </c>
      <c r="N82" s="126">
        <v>165</v>
      </c>
      <c r="O82" s="127">
        <v>1662059</v>
      </c>
    </row>
    <row r="83" spans="1:15">
      <c r="A83" s="117">
        <v>2020</v>
      </c>
      <c r="B83" s="117">
        <v>6</v>
      </c>
      <c r="C83" s="124">
        <v>43983</v>
      </c>
      <c r="D83" s="104"/>
      <c r="E83" s="125">
        <v>649553</v>
      </c>
      <c r="F83" s="126">
        <v>732594</v>
      </c>
      <c r="G83" s="126">
        <v>95820</v>
      </c>
      <c r="H83" s="126">
        <v>6079</v>
      </c>
      <c r="I83" s="126">
        <v>356</v>
      </c>
      <c r="J83" s="126">
        <v>1484402</v>
      </c>
      <c r="K83" s="126">
        <v>116895</v>
      </c>
      <c r="L83" s="126">
        <v>1601297</v>
      </c>
      <c r="M83" s="126">
        <v>1727</v>
      </c>
      <c r="N83" s="126">
        <v>136</v>
      </c>
      <c r="O83" s="127">
        <v>1603160</v>
      </c>
    </row>
    <row r="84" spans="1:15">
      <c r="A84" s="117">
        <v>2020</v>
      </c>
      <c r="B84" s="117">
        <v>7</v>
      </c>
      <c r="C84" s="124">
        <v>44013</v>
      </c>
      <c r="D84" s="104"/>
      <c r="E84" s="125">
        <v>643305</v>
      </c>
      <c r="F84" s="126">
        <v>780441</v>
      </c>
      <c r="G84" s="126">
        <v>97813</v>
      </c>
      <c r="H84" s="126">
        <v>5871</v>
      </c>
      <c r="I84" s="126">
        <v>316</v>
      </c>
      <c r="J84" s="126">
        <v>1527746</v>
      </c>
      <c r="K84" s="126">
        <v>120308</v>
      </c>
      <c r="L84" s="126">
        <v>1648054</v>
      </c>
      <c r="M84" s="126">
        <v>2779</v>
      </c>
      <c r="N84" s="126">
        <v>219</v>
      </c>
      <c r="O84" s="127">
        <v>1651052</v>
      </c>
    </row>
    <row r="85" spans="1:15">
      <c r="A85" s="117">
        <v>2020</v>
      </c>
      <c r="B85" s="117">
        <v>8</v>
      </c>
      <c r="C85" s="124">
        <v>44044</v>
      </c>
      <c r="D85" s="104"/>
      <c r="E85" s="125">
        <v>623558</v>
      </c>
      <c r="F85" s="126">
        <v>816440</v>
      </c>
      <c r="G85" s="126">
        <v>100911</v>
      </c>
      <c r="H85" s="126">
        <v>6025</v>
      </c>
      <c r="I85" s="126">
        <v>286</v>
      </c>
      <c r="J85" s="126">
        <v>1547220</v>
      </c>
      <c r="K85" s="126">
        <v>121841</v>
      </c>
      <c r="L85" s="126">
        <v>1669061</v>
      </c>
      <c r="M85" s="126">
        <v>1579</v>
      </c>
      <c r="N85" s="126">
        <v>124</v>
      </c>
      <c r="O85" s="127">
        <v>1670764</v>
      </c>
    </row>
    <row r="86" spans="1:15">
      <c r="A86" s="117">
        <v>2020</v>
      </c>
      <c r="B86" s="117">
        <v>9</v>
      </c>
      <c r="C86" s="124">
        <v>44075</v>
      </c>
      <c r="D86" s="104"/>
      <c r="E86" s="125">
        <v>627419</v>
      </c>
      <c r="F86" s="126">
        <v>757694</v>
      </c>
      <c r="G86" s="126">
        <v>92409</v>
      </c>
      <c r="H86" s="126">
        <v>5871</v>
      </c>
      <c r="I86" s="126">
        <v>322</v>
      </c>
      <c r="J86" s="126">
        <v>1483715</v>
      </c>
      <c r="K86" s="126">
        <v>116841</v>
      </c>
      <c r="L86" s="126">
        <v>1600556</v>
      </c>
      <c r="M86" s="126">
        <v>1377</v>
      </c>
      <c r="N86" s="126">
        <v>108</v>
      </c>
      <c r="O86" s="127">
        <v>1602041</v>
      </c>
    </row>
    <row r="87" spans="1:15">
      <c r="A87" s="117">
        <v>2020</v>
      </c>
      <c r="B87" s="117">
        <v>10</v>
      </c>
      <c r="C87" s="124">
        <v>44105</v>
      </c>
      <c r="D87" s="104"/>
      <c r="E87" s="125">
        <v>783273</v>
      </c>
      <c r="F87" s="126">
        <v>768743</v>
      </c>
      <c r="G87" s="126">
        <v>95991</v>
      </c>
      <c r="H87" s="126">
        <v>6117</v>
      </c>
      <c r="I87" s="126">
        <v>478</v>
      </c>
      <c r="J87" s="126">
        <v>1654602</v>
      </c>
      <c r="K87" s="126">
        <v>130298</v>
      </c>
      <c r="L87" s="126">
        <v>1784900</v>
      </c>
      <c r="M87" s="126">
        <v>1767</v>
      </c>
      <c r="N87" s="126">
        <v>139</v>
      </c>
      <c r="O87" s="127">
        <v>1786806</v>
      </c>
    </row>
    <row r="88" spans="1:15">
      <c r="A88" s="117">
        <v>2020</v>
      </c>
      <c r="B88" s="117">
        <v>11</v>
      </c>
      <c r="C88" s="124">
        <v>44136</v>
      </c>
      <c r="D88" s="104"/>
      <c r="E88" s="125">
        <v>969962</v>
      </c>
      <c r="F88" s="126">
        <v>845831</v>
      </c>
      <c r="G88" s="126">
        <v>88382</v>
      </c>
      <c r="H88" s="126">
        <v>6493</v>
      </c>
      <c r="I88" s="126">
        <v>695</v>
      </c>
      <c r="J88" s="126">
        <v>1911363</v>
      </c>
      <c r="K88" s="126">
        <v>150517</v>
      </c>
      <c r="L88" s="126">
        <v>2061880</v>
      </c>
      <c r="M88" s="126">
        <v>1763</v>
      </c>
      <c r="N88" s="126">
        <v>139</v>
      </c>
      <c r="O88" s="127">
        <v>2063782</v>
      </c>
    </row>
    <row r="89" spans="1:15">
      <c r="A89" s="117">
        <v>2020</v>
      </c>
      <c r="B89" s="117">
        <v>12</v>
      </c>
      <c r="C89" s="124">
        <v>44166</v>
      </c>
      <c r="D89" s="104"/>
      <c r="E89" s="125">
        <v>1228057</v>
      </c>
      <c r="F89" s="126">
        <v>966774</v>
      </c>
      <c r="G89" s="126">
        <v>87231</v>
      </c>
      <c r="H89" s="126">
        <v>6346</v>
      </c>
      <c r="I89" s="126">
        <v>1011</v>
      </c>
      <c r="J89" s="126">
        <v>2289419</v>
      </c>
      <c r="K89" s="126">
        <v>180289</v>
      </c>
      <c r="L89" s="126">
        <v>2469708</v>
      </c>
      <c r="M89" s="126">
        <v>1649</v>
      </c>
      <c r="N89" s="126">
        <v>130</v>
      </c>
      <c r="O89" s="127">
        <v>2471487</v>
      </c>
    </row>
    <row r="90" spans="1:15">
      <c r="A90" s="117">
        <v>2021</v>
      </c>
      <c r="B90" s="117">
        <v>1</v>
      </c>
      <c r="C90" s="124">
        <v>44197</v>
      </c>
      <c r="D90" s="104"/>
      <c r="E90" s="125">
        <v>1193195</v>
      </c>
      <c r="F90" s="126">
        <v>950327</v>
      </c>
      <c r="G90" s="126">
        <v>100304</v>
      </c>
      <c r="H90" s="126">
        <v>6208</v>
      </c>
      <c r="I90" s="126">
        <v>875</v>
      </c>
      <c r="J90" s="126">
        <v>2250909</v>
      </c>
      <c r="K90" s="126">
        <v>177256</v>
      </c>
      <c r="L90" s="126">
        <v>2428165</v>
      </c>
      <c r="M90" s="126">
        <v>2243</v>
      </c>
      <c r="N90" s="126">
        <v>177</v>
      </c>
      <c r="O90" s="127">
        <v>2430585</v>
      </c>
    </row>
    <row r="91" spans="1:15">
      <c r="A91" s="117">
        <v>2021</v>
      </c>
      <c r="B91" s="117">
        <v>2</v>
      </c>
      <c r="C91" s="124">
        <v>44228</v>
      </c>
      <c r="D91" s="104"/>
      <c r="E91" s="125">
        <v>997333</v>
      </c>
      <c r="F91" s="126">
        <v>833843</v>
      </c>
      <c r="G91" s="126">
        <v>84926</v>
      </c>
      <c r="H91" s="126">
        <v>5728</v>
      </c>
      <c r="I91" s="126">
        <v>810</v>
      </c>
      <c r="J91" s="126">
        <v>1922640</v>
      </c>
      <c r="K91" s="126">
        <v>151405</v>
      </c>
      <c r="L91" s="126">
        <v>2074045</v>
      </c>
      <c r="M91" s="126">
        <v>2355</v>
      </c>
      <c r="N91" s="126">
        <v>185</v>
      </c>
      <c r="O91" s="127">
        <v>2076585</v>
      </c>
    </row>
    <row r="92" spans="1:15">
      <c r="A92" s="117">
        <v>2021</v>
      </c>
      <c r="B92" s="117">
        <v>3</v>
      </c>
      <c r="C92" s="124">
        <v>44256</v>
      </c>
      <c r="D92" s="104"/>
      <c r="E92" s="125">
        <v>991656</v>
      </c>
      <c r="F92" s="126">
        <v>840977</v>
      </c>
      <c r="G92" s="126">
        <v>94738</v>
      </c>
      <c r="H92" s="126">
        <v>6314</v>
      </c>
      <c r="I92" s="126">
        <v>808</v>
      </c>
      <c r="J92" s="126">
        <v>1934493</v>
      </c>
      <c r="K92" s="126">
        <v>152339</v>
      </c>
      <c r="L92" s="126">
        <v>2086832</v>
      </c>
      <c r="M92" s="126">
        <v>2263</v>
      </c>
      <c r="N92" s="126">
        <v>178</v>
      </c>
      <c r="O92" s="127">
        <v>2089273</v>
      </c>
    </row>
    <row r="93" spans="1:15">
      <c r="A93" s="117">
        <v>2021</v>
      </c>
      <c r="B93" s="117">
        <v>4</v>
      </c>
      <c r="C93" s="124">
        <v>44287</v>
      </c>
      <c r="D93" s="104"/>
      <c r="E93" s="125">
        <v>816155</v>
      </c>
      <c r="F93" s="126">
        <v>735255</v>
      </c>
      <c r="G93" s="126">
        <v>86521</v>
      </c>
      <c r="H93" s="126">
        <v>5616</v>
      </c>
      <c r="I93" s="126">
        <v>590</v>
      </c>
      <c r="J93" s="126">
        <v>1644137</v>
      </c>
      <c r="K93" s="126">
        <v>129474</v>
      </c>
      <c r="L93" s="126">
        <v>1773611</v>
      </c>
      <c r="M93" s="126">
        <v>2101</v>
      </c>
      <c r="N93" s="126">
        <v>165</v>
      </c>
      <c r="O93" s="127">
        <v>1775877</v>
      </c>
    </row>
    <row r="94" spans="1:15">
      <c r="A94" s="117">
        <v>2021</v>
      </c>
      <c r="B94" s="117">
        <v>5</v>
      </c>
      <c r="C94" s="124">
        <v>44317</v>
      </c>
      <c r="D94" s="104"/>
      <c r="E94" s="125">
        <v>699516</v>
      </c>
      <c r="F94" s="126">
        <v>724808</v>
      </c>
      <c r="G94" s="126">
        <v>90136</v>
      </c>
      <c r="H94" s="126">
        <v>5937</v>
      </c>
      <c r="I94" s="126">
        <v>457</v>
      </c>
      <c r="J94" s="126">
        <v>1520854</v>
      </c>
      <c r="K94" s="126">
        <v>119765</v>
      </c>
      <c r="L94" s="126">
        <v>1640619</v>
      </c>
      <c r="M94" s="126">
        <v>2097</v>
      </c>
      <c r="N94" s="126">
        <v>165</v>
      </c>
      <c r="O94" s="127">
        <v>1642881</v>
      </c>
    </row>
    <row r="95" spans="1:15">
      <c r="A95" s="117">
        <v>2021</v>
      </c>
      <c r="B95" s="117">
        <v>6</v>
      </c>
      <c r="C95" s="124">
        <v>44348</v>
      </c>
      <c r="D95" s="104"/>
      <c r="E95" s="125">
        <v>643005</v>
      </c>
      <c r="F95" s="126">
        <v>729722</v>
      </c>
      <c r="G95" s="126">
        <v>91079</v>
      </c>
      <c r="H95" s="126">
        <v>5936</v>
      </c>
      <c r="I95" s="126">
        <v>356</v>
      </c>
      <c r="J95" s="126">
        <v>1470098</v>
      </c>
      <c r="K95" s="126">
        <v>115768</v>
      </c>
      <c r="L95" s="126">
        <v>1585866</v>
      </c>
      <c r="M95" s="126">
        <v>1727</v>
      </c>
      <c r="N95" s="126">
        <v>136</v>
      </c>
      <c r="O95" s="127">
        <v>1587729</v>
      </c>
    </row>
    <row r="96" spans="1:15">
      <c r="A96" s="117">
        <v>2021</v>
      </c>
      <c r="B96" s="117">
        <v>7</v>
      </c>
      <c r="C96" s="124">
        <v>44378</v>
      </c>
      <c r="D96" s="104"/>
      <c r="E96" s="125">
        <v>637041</v>
      </c>
      <c r="F96" s="126">
        <v>779327</v>
      </c>
      <c r="G96" s="126">
        <v>93201</v>
      </c>
      <c r="H96" s="126">
        <v>5733</v>
      </c>
      <c r="I96" s="126">
        <v>316</v>
      </c>
      <c r="J96" s="126">
        <v>1515618</v>
      </c>
      <c r="K96" s="126">
        <v>119353</v>
      </c>
      <c r="L96" s="126">
        <v>1634971</v>
      </c>
      <c r="M96" s="126">
        <v>2779</v>
      </c>
      <c r="N96" s="126">
        <v>219</v>
      </c>
      <c r="O96" s="127">
        <v>1637969</v>
      </c>
    </row>
    <row r="97" spans="1:15">
      <c r="A97" s="117">
        <v>2021</v>
      </c>
      <c r="B97" s="117">
        <v>8</v>
      </c>
      <c r="C97" s="124">
        <v>44409</v>
      </c>
      <c r="D97" s="104"/>
      <c r="E97" s="125">
        <v>618243</v>
      </c>
      <c r="F97" s="126">
        <v>818203</v>
      </c>
      <c r="G97" s="126">
        <v>96426</v>
      </c>
      <c r="H97" s="126">
        <v>5882</v>
      </c>
      <c r="I97" s="126">
        <v>286</v>
      </c>
      <c r="J97" s="126">
        <v>1539040</v>
      </c>
      <c r="K97" s="126">
        <v>121197</v>
      </c>
      <c r="L97" s="126">
        <v>1660237</v>
      </c>
      <c r="M97" s="126">
        <v>1579</v>
      </c>
      <c r="N97" s="126">
        <v>124</v>
      </c>
      <c r="O97" s="127">
        <v>1661940</v>
      </c>
    </row>
    <row r="98" spans="1:15">
      <c r="A98" s="117">
        <v>2021</v>
      </c>
      <c r="B98" s="117">
        <v>9</v>
      </c>
      <c r="C98" s="124">
        <v>44440</v>
      </c>
      <c r="D98" s="104"/>
      <c r="E98" s="125">
        <v>623550</v>
      </c>
      <c r="F98" s="126">
        <v>762985</v>
      </c>
      <c r="G98" s="126">
        <v>88457</v>
      </c>
      <c r="H98" s="126">
        <v>5732</v>
      </c>
      <c r="I98" s="126">
        <v>322</v>
      </c>
      <c r="J98" s="126">
        <v>1481046</v>
      </c>
      <c r="K98" s="126">
        <v>116630</v>
      </c>
      <c r="L98" s="126">
        <v>1597676</v>
      </c>
      <c r="M98" s="126">
        <v>1377</v>
      </c>
      <c r="N98" s="126">
        <v>108</v>
      </c>
      <c r="O98" s="127">
        <v>1599161</v>
      </c>
    </row>
    <row r="99" spans="1:15">
      <c r="A99" s="117">
        <v>2021</v>
      </c>
      <c r="B99" s="117">
        <v>10</v>
      </c>
      <c r="C99" s="124">
        <v>44470</v>
      </c>
      <c r="D99" s="104"/>
      <c r="E99" s="125">
        <v>780266</v>
      </c>
      <c r="F99" s="126">
        <v>777152</v>
      </c>
      <c r="G99" s="126">
        <v>92234</v>
      </c>
      <c r="H99" s="126">
        <v>5977</v>
      </c>
      <c r="I99" s="126">
        <v>478</v>
      </c>
      <c r="J99" s="126">
        <v>1656107</v>
      </c>
      <c r="K99" s="126">
        <v>130416</v>
      </c>
      <c r="L99" s="126">
        <v>1786523</v>
      </c>
      <c r="M99" s="126">
        <v>1767</v>
      </c>
      <c r="N99" s="126">
        <v>139</v>
      </c>
      <c r="O99" s="127">
        <v>1788429</v>
      </c>
    </row>
    <row r="100" spans="1:15">
      <c r="A100" s="117">
        <v>2021</v>
      </c>
      <c r="B100" s="117">
        <v>11</v>
      </c>
      <c r="C100" s="124">
        <v>44501</v>
      </c>
      <c r="D100" s="104"/>
      <c r="E100" s="125">
        <v>967962</v>
      </c>
      <c r="F100" s="126">
        <v>855922</v>
      </c>
      <c r="G100" s="126">
        <v>84987</v>
      </c>
      <c r="H100" s="126">
        <v>6350</v>
      </c>
      <c r="I100" s="126">
        <v>695</v>
      </c>
      <c r="J100" s="126">
        <v>1915916</v>
      </c>
      <c r="K100" s="126">
        <v>150876</v>
      </c>
      <c r="L100" s="126">
        <v>2066792</v>
      </c>
      <c r="M100" s="126">
        <v>1763</v>
      </c>
      <c r="N100" s="126">
        <v>139</v>
      </c>
      <c r="O100" s="127">
        <v>2068694</v>
      </c>
    </row>
    <row r="101" spans="1:15">
      <c r="A101" s="117">
        <v>2021</v>
      </c>
      <c r="B101" s="117">
        <v>12</v>
      </c>
      <c r="C101" s="124">
        <v>44531</v>
      </c>
      <c r="D101" s="104"/>
      <c r="E101" s="125">
        <v>1227084</v>
      </c>
      <c r="F101" s="126">
        <v>978009</v>
      </c>
      <c r="G101" s="126">
        <v>83847</v>
      </c>
      <c r="H101" s="126">
        <v>6207</v>
      </c>
      <c r="I101" s="126">
        <v>1011</v>
      </c>
      <c r="J101" s="126">
        <v>2296158</v>
      </c>
      <c r="K101" s="126">
        <v>180819</v>
      </c>
      <c r="L101" s="126">
        <v>2476977</v>
      </c>
      <c r="M101" s="126">
        <v>1649</v>
      </c>
      <c r="N101" s="126">
        <v>130</v>
      </c>
      <c r="O101" s="127">
        <v>2478756</v>
      </c>
    </row>
    <row r="102" spans="1:15">
      <c r="A102" s="117">
        <v>2022</v>
      </c>
      <c r="B102" s="117">
        <v>1</v>
      </c>
      <c r="C102" s="124">
        <v>44562</v>
      </c>
      <c r="D102" s="104"/>
      <c r="E102" s="125">
        <v>1192761</v>
      </c>
      <c r="F102" s="126">
        <v>960501</v>
      </c>
      <c r="G102" s="126">
        <v>96783</v>
      </c>
      <c r="H102" s="126">
        <v>6071</v>
      </c>
      <c r="I102" s="126">
        <v>875</v>
      </c>
      <c r="J102" s="126">
        <v>2256991</v>
      </c>
      <c r="K102" s="126">
        <v>177735</v>
      </c>
      <c r="L102" s="126">
        <v>2434726</v>
      </c>
      <c r="M102" s="126">
        <v>2243</v>
      </c>
      <c r="N102" s="126">
        <v>177</v>
      </c>
      <c r="O102" s="127">
        <v>2437146</v>
      </c>
    </row>
    <row r="103" spans="1:15">
      <c r="A103" s="117">
        <v>2022</v>
      </c>
      <c r="B103" s="117">
        <v>2</v>
      </c>
      <c r="C103" s="124">
        <v>44593</v>
      </c>
      <c r="D103" s="104"/>
      <c r="E103" s="125">
        <v>996991</v>
      </c>
      <c r="F103" s="126">
        <v>842106</v>
      </c>
      <c r="G103" s="126">
        <v>81903</v>
      </c>
      <c r="H103" s="126">
        <v>5599</v>
      </c>
      <c r="I103" s="126">
        <v>810</v>
      </c>
      <c r="J103" s="126">
        <v>1927409</v>
      </c>
      <c r="K103" s="126">
        <v>151781</v>
      </c>
      <c r="L103" s="126">
        <v>2079190</v>
      </c>
      <c r="M103" s="126">
        <v>2355</v>
      </c>
      <c r="N103" s="126">
        <v>185</v>
      </c>
      <c r="O103" s="127">
        <v>2081730</v>
      </c>
    </row>
    <row r="104" spans="1:15">
      <c r="A104" s="117">
        <v>2022</v>
      </c>
      <c r="B104" s="117">
        <v>3</v>
      </c>
      <c r="C104" s="124">
        <v>44621</v>
      </c>
      <c r="D104" s="104"/>
      <c r="E104" s="125">
        <v>990604</v>
      </c>
      <c r="F104" s="126">
        <v>848050</v>
      </c>
      <c r="G104" s="126">
        <v>91347</v>
      </c>
      <c r="H104" s="126">
        <v>6166</v>
      </c>
      <c r="I104" s="126">
        <v>808</v>
      </c>
      <c r="J104" s="126">
        <v>1936975</v>
      </c>
      <c r="K104" s="126">
        <v>152534</v>
      </c>
      <c r="L104" s="126">
        <v>2089509</v>
      </c>
      <c r="M104" s="126">
        <v>2263</v>
      </c>
      <c r="N104" s="126">
        <v>178</v>
      </c>
      <c r="O104" s="127">
        <v>2091950</v>
      </c>
    </row>
    <row r="105" spans="1:15">
      <c r="A105" s="117">
        <v>2022</v>
      </c>
      <c r="B105" s="117">
        <v>4</v>
      </c>
      <c r="C105" s="124">
        <v>44652</v>
      </c>
      <c r="D105" s="104"/>
      <c r="E105" s="125">
        <v>814311</v>
      </c>
      <c r="F105" s="126">
        <v>739261</v>
      </c>
      <c r="G105" s="126">
        <v>83353</v>
      </c>
      <c r="H105" s="126">
        <v>5483</v>
      </c>
      <c r="I105" s="126">
        <v>590</v>
      </c>
      <c r="J105" s="126">
        <v>1642998</v>
      </c>
      <c r="K105" s="126">
        <v>129384</v>
      </c>
      <c r="L105" s="126">
        <v>1772382</v>
      </c>
      <c r="M105" s="126">
        <v>2101</v>
      </c>
      <c r="N105" s="126">
        <v>165</v>
      </c>
      <c r="O105" s="127">
        <v>1774648</v>
      </c>
    </row>
    <row r="106" spans="1:15">
      <c r="A106" s="117">
        <v>2022</v>
      </c>
      <c r="B106" s="117">
        <v>5</v>
      </c>
      <c r="C106" s="124">
        <v>44682</v>
      </c>
      <c r="D106" s="104"/>
      <c r="E106" s="125">
        <v>697239</v>
      </c>
      <c r="F106" s="126">
        <v>726649</v>
      </c>
      <c r="G106" s="126">
        <v>86827</v>
      </c>
      <c r="H106" s="126">
        <v>5797</v>
      </c>
      <c r="I106" s="126">
        <v>457</v>
      </c>
      <c r="J106" s="126">
        <v>1516969</v>
      </c>
      <c r="K106" s="126">
        <v>119459</v>
      </c>
      <c r="L106" s="126">
        <v>1636428</v>
      </c>
      <c r="M106" s="126">
        <v>2097</v>
      </c>
      <c r="N106" s="126">
        <v>165</v>
      </c>
      <c r="O106" s="127">
        <v>1638690</v>
      </c>
    </row>
    <row r="107" spans="1:15">
      <c r="A107" s="117">
        <v>2022</v>
      </c>
      <c r="B107" s="117">
        <v>6</v>
      </c>
      <c r="C107" s="124">
        <v>44713</v>
      </c>
      <c r="D107" s="104"/>
      <c r="E107" s="125">
        <v>640229</v>
      </c>
      <c r="F107" s="126">
        <v>730212</v>
      </c>
      <c r="G107" s="126">
        <v>87831</v>
      </c>
      <c r="H107" s="126">
        <v>5797</v>
      </c>
      <c r="I107" s="126">
        <v>356</v>
      </c>
      <c r="J107" s="126">
        <v>1464425</v>
      </c>
      <c r="K107" s="126">
        <v>115321</v>
      </c>
      <c r="L107" s="126">
        <v>1579746</v>
      </c>
      <c r="M107" s="126">
        <v>1727</v>
      </c>
      <c r="N107" s="126">
        <v>136</v>
      </c>
      <c r="O107" s="127">
        <v>1581609</v>
      </c>
    </row>
    <row r="108" spans="1:15">
      <c r="A108" s="117">
        <v>2022</v>
      </c>
      <c r="B108" s="117">
        <v>7</v>
      </c>
      <c r="C108" s="124">
        <v>44743</v>
      </c>
      <c r="D108" s="104"/>
      <c r="E108" s="125">
        <v>633134</v>
      </c>
      <c r="F108" s="126">
        <v>777734</v>
      </c>
      <c r="G108" s="126">
        <v>89901</v>
      </c>
      <c r="H108" s="126">
        <v>5599</v>
      </c>
      <c r="I108" s="126">
        <v>316</v>
      </c>
      <c r="J108" s="126">
        <v>1506684</v>
      </c>
      <c r="K108" s="126">
        <v>118649</v>
      </c>
      <c r="L108" s="126">
        <v>1625333</v>
      </c>
      <c r="M108" s="126">
        <v>2779</v>
      </c>
      <c r="N108" s="126">
        <v>219</v>
      </c>
      <c r="O108" s="127">
        <v>1628331</v>
      </c>
    </row>
    <row r="109" spans="1:15">
      <c r="A109" s="117">
        <v>2022</v>
      </c>
      <c r="B109" s="117">
        <v>8</v>
      </c>
      <c r="C109" s="124">
        <v>44774</v>
      </c>
      <c r="D109" s="104"/>
      <c r="E109" s="125">
        <v>613510</v>
      </c>
      <c r="F109" s="126">
        <v>814303</v>
      </c>
      <c r="G109" s="126">
        <v>93065</v>
      </c>
      <c r="H109" s="126">
        <v>5746</v>
      </c>
      <c r="I109" s="126">
        <v>286</v>
      </c>
      <c r="J109" s="126">
        <v>1526910</v>
      </c>
      <c r="K109" s="126">
        <v>120242</v>
      </c>
      <c r="L109" s="126">
        <v>1647152</v>
      </c>
      <c r="M109" s="126">
        <v>1579</v>
      </c>
      <c r="N109" s="126">
        <v>124</v>
      </c>
      <c r="O109" s="127">
        <v>1648855</v>
      </c>
    </row>
    <row r="110" spans="1:15">
      <c r="A110" s="117">
        <v>2022</v>
      </c>
      <c r="B110" s="117">
        <v>9</v>
      </c>
      <c r="C110" s="124">
        <v>44805</v>
      </c>
      <c r="D110" s="104"/>
      <c r="E110" s="125">
        <v>618529</v>
      </c>
      <c r="F110" s="126">
        <v>757949</v>
      </c>
      <c r="G110" s="126">
        <v>85381</v>
      </c>
      <c r="H110" s="126">
        <v>5599</v>
      </c>
      <c r="I110" s="126">
        <v>322</v>
      </c>
      <c r="J110" s="126">
        <v>1467780</v>
      </c>
      <c r="K110" s="126">
        <v>115586</v>
      </c>
      <c r="L110" s="126">
        <v>1583366</v>
      </c>
      <c r="M110" s="126">
        <v>1377</v>
      </c>
      <c r="N110" s="126">
        <v>108</v>
      </c>
      <c r="O110" s="127">
        <v>1584851</v>
      </c>
    </row>
    <row r="111" spans="1:15">
      <c r="A111" s="117">
        <v>2022</v>
      </c>
      <c r="B111" s="117">
        <v>10</v>
      </c>
      <c r="C111" s="124">
        <v>44835</v>
      </c>
      <c r="D111" s="104"/>
      <c r="E111" s="125">
        <v>774226</v>
      </c>
      <c r="F111" s="126">
        <v>770525</v>
      </c>
      <c r="G111" s="126">
        <v>89150</v>
      </c>
      <c r="H111" s="126">
        <v>5843</v>
      </c>
      <c r="I111" s="126">
        <v>478</v>
      </c>
      <c r="J111" s="126">
        <v>1640222</v>
      </c>
      <c r="K111" s="126">
        <v>129165</v>
      </c>
      <c r="L111" s="126">
        <v>1769387</v>
      </c>
      <c r="M111" s="126">
        <v>1767</v>
      </c>
      <c r="N111" s="126">
        <v>139</v>
      </c>
      <c r="O111" s="127">
        <v>1771293</v>
      </c>
    </row>
    <row r="112" spans="1:15">
      <c r="A112" s="117">
        <v>2022</v>
      </c>
      <c r="B112" s="117">
        <v>11</v>
      </c>
      <c r="C112" s="124">
        <v>44866</v>
      </c>
      <c r="D112" s="104"/>
      <c r="E112" s="125">
        <v>961367</v>
      </c>
      <c r="F112" s="126">
        <v>847957</v>
      </c>
      <c r="G112" s="126">
        <v>82133</v>
      </c>
      <c r="H112" s="126">
        <v>6215</v>
      </c>
      <c r="I112" s="126">
        <v>695</v>
      </c>
      <c r="J112" s="126">
        <v>1898367</v>
      </c>
      <c r="K112" s="126">
        <v>149494</v>
      </c>
      <c r="L112" s="126">
        <v>2047861</v>
      </c>
      <c r="M112" s="126">
        <v>1763</v>
      </c>
      <c r="N112" s="126">
        <v>139</v>
      </c>
      <c r="O112" s="127">
        <v>2049763</v>
      </c>
    </row>
    <row r="113" spans="1:15">
      <c r="A113" s="117">
        <v>2022</v>
      </c>
      <c r="B113" s="117">
        <v>12</v>
      </c>
      <c r="C113" s="124">
        <v>44896</v>
      </c>
      <c r="D113" s="104"/>
      <c r="E113" s="125">
        <v>1220337</v>
      </c>
      <c r="F113" s="126">
        <v>968842</v>
      </c>
      <c r="G113" s="126">
        <v>80954</v>
      </c>
      <c r="H113" s="126">
        <v>6077</v>
      </c>
      <c r="I113" s="126">
        <v>1011</v>
      </c>
      <c r="J113" s="126">
        <v>2277221</v>
      </c>
      <c r="K113" s="126">
        <v>179328</v>
      </c>
      <c r="L113" s="126">
        <v>2456549</v>
      </c>
      <c r="M113" s="126">
        <v>1649</v>
      </c>
      <c r="N113" s="126">
        <v>130</v>
      </c>
      <c r="O113" s="127">
        <v>2458328</v>
      </c>
    </row>
    <row r="114" spans="1:15">
      <c r="A114" s="117">
        <v>2023</v>
      </c>
      <c r="B114" s="117">
        <v>1</v>
      </c>
      <c r="C114" s="124">
        <v>44927</v>
      </c>
      <c r="D114" s="104"/>
      <c r="E114" s="125">
        <v>1187404</v>
      </c>
      <c r="F114" s="126">
        <v>952893</v>
      </c>
      <c r="G114" s="126">
        <v>93745</v>
      </c>
      <c r="H114" s="126">
        <v>5943</v>
      </c>
      <c r="I114" s="126">
        <v>875</v>
      </c>
      <c r="J114" s="126">
        <v>2240860</v>
      </c>
      <c r="K114" s="126">
        <v>176465</v>
      </c>
      <c r="L114" s="126">
        <v>2417325</v>
      </c>
      <c r="M114" s="126">
        <v>2243</v>
      </c>
      <c r="N114" s="126">
        <v>177</v>
      </c>
      <c r="O114" s="127">
        <v>2419745</v>
      </c>
    </row>
    <row r="115" spans="1:15">
      <c r="A115" s="117">
        <v>2023</v>
      </c>
      <c r="B115" s="117">
        <v>2</v>
      </c>
      <c r="C115" s="124">
        <v>44958</v>
      </c>
      <c r="D115" s="104"/>
      <c r="E115" s="125">
        <v>992996</v>
      </c>
      <c r="F115" s="126">
        <v>835975</v>
      </c>
      <c r="G115" s="126">
        <v>79361</v>
      </c>
      <c r="H115" s="126">
        <v>5478</v>
      </c>
      <c r="I115" s="126">
        <v>810</v>
      </c>
      <c r="J115" s="126">
        <v>1914620</v>
      </c>
      <c r="K115" s="126">
        <v>150774</v>
      </c>
      <c r="L115" s="126">
        <v>2065394</v>
      </c>
      <c r="M115" s="126">
        <v>2355</v>
      </c>
      <c r="N115" s="126">
        <v>185</v>
      </c>
      <c r="O115" s="127">
        <v>2067934</v>
      </c>
    </row>
    <row r="116" spans="1:15">
      <c r="A116" s="117">
        <v>2023</v>
      </c>
      <c r="B116" s="117">
        <v>3</v>
      </c>
      <c r="C116" s="124">
        <v>44986</v>
      </c>
      <c r="D116" s="104"/>
      <c r="E116" s="125">
        <v>986260</v>
      </c>
      <c r="F116" s="126">
        <v>841274</v>
      </c>
      <c r="G116" s="126">
        <v>88536</v>
      </c>
      <c r="H116" s="126">
        <v>6028</v>
      </c>
      <c r="I116" s="126">
        <v>808</v>
      </c>
      <c r="J116" s="126">
        <v>1922906</v>
      </c>
      <c r="K116" s="126">
        <v>151426</v>
      </c>
      <c r="L116" s="126">
        <v>2074332</v>
      </c>
      <c r="M116" s="126">
        <v>2263</v>
      </c>
      <c r="N116" s="126">
        <v>178</v>
      </c>
      <c r="O116" s="127">
        <v>2076773</v>
      </c>
    </row>
    <row r="117" spans="1:15">
      <c r="A117" s="117">
        <v>2023</v>
      </c>
      <c r="B117" s="117">
        <v>4</v>
      </c>
      <c r="C117" s="124">
        <v>45017</v>
      </c>
      <c r="D117" s="104"/>
      <c r="E117" s="125">
        <v>809916</v>
      </c>
      <c r="F117" s="126">
        <v>731983</v>
      </c>
      <c r="G117" s="126">
        <v>80717</v>
      </c>
      <c r="H117" s="126">
        <v>5360</v>
      </c>
      <c r="I117" s="126">
        <v>590</v>
      </c>
      <c r="J117" s="126">
        <v>1628566</v>
      </c>
      <c r="K117" s="126">
        <v>128247</v>
      </c>
      <c r="L117" s="126">
        <v>1756813</v>
      </c>
      <c r="M117" s="126">
        <v>2101</v>
      </c>
      <c r="N117" s="126">
        <v>165</v>
      </c>
      <c r="O117" s="127">
        <v>1759079</v>
      </c>
    </row>
    <row r="118" spans="1:15">
      <c r="A118" s="117">
        <v>2023</v>
      </c>
      <c r="B118" s="117">
        <v>5</v>
      </c>
      <c r="C118" s="124">
        <v>45047</v>
      </c>
      <c r="D118" s="104"/>
      <c r="E118" s="125">
        <v>692992</v>
      </c>
      <c r="F118" s="126">
        <v>718335</v>
      </c>
      <c r="G118" s="126">
        <v>84056</v>
      </c>
      <c r="H118" s="126">
        <v>5667</v>
      </c>
      <c r="I118" s="126">
        <v>457</v>
      </c>
      <c r="J118" s="126">
        <v>1501507</v>
      </c>
      <c r="K118" s="126">
        <v>118242</v>
      </c>
      <c r="L118" s="126">
        <v>1619749</v>
      </c>
      <c r="M118" s="126">
        <v>2097</v>
      </c>
      <c r="N118" s="126">
        <v>165</v>
      </c>
      <c r="O118" s="127">
        <v>1622011</v>
      </c>
    </row>
    <row r="119" spans="1:15">
      <c r="A119" s="117">
        <v>2023</v>
      </c>
      <c r="B119" s="117">
        <v>6</v>
      </c>
      <c r="C119" s="124">
        <v>45078</v>
      </c>
      <c r="D119" s="104"/>
      <c r="E119" s="125">
        <v>636035</v>
      </c>
      <c r="F119" s="126">
        <v>722025</v>
      </c>
      <c r="G119" s="126">
        <v>85122</v>
      </c>
      <c r="H119" s="126">
        <v>5667</v>
      </c>
      <c r="I119" s="126">
        <v>356</v>
      </c>
      <c r="J119" s="126">
        <v>1449205</v>
      </c>
      <c r="K119" s="126">
        <v>114123</v>
      </c>
      <c r="L119" s="126">
        <v>1563328</v>
      </c>
      <c r="M119" s="126">
        <v>1727</v>
      </c>
      <c r="N119" s="126">
        <v>136</v>
      </c>
      <c r="O119" s="127">
        <v>1565191</v>
      </c>
    </row>
    <row r="120" spans="1:15">
      <c r="A120" s="117">
        <v>2023</v>
      </c>
      <c r="B120" s="117">
        <v>7</v>
      </c>
      <c r="C120" s="124">
        <v>45108</v>
      </c>
      <c r="D120" s="104"/>
      <c r="E120" s="125">
        <v>628434</v>
      </c>
      <c r="F120" s="126">
        <v>769495</v>
      </c>
      <c r="G120" s="126">
        <v>87171</v>
      </c>
      <c r="H120" s="126">
        <v>5474</v>
      </c>
      <c r="I120" s="126">
        <v>316</v>
      </c>
      <c r="J120" s="126">
        <v>1490890</v>
      </c>
      <c r="K120" s="126">
        <v>117406</v>
      </c>
      <c r="L120" s="126">
        <v>1608296</v>
      </c>
      <c r="M120" s="126">
        <v>2779</v>
      </c>
      <c r="N120" s="126">
        <v>219</v>
      </c>
      <c r="O120" s="127">
        <v>1611294</v>
      </c>
    </row>
    <row r="121" spans="1:15">
      <c r="A121" s="117">
        <v>2023</v>
      </c>
      <c r="B121" s="117">
        <v>8</v>
      </c>
      <c r="C121" s="124">
        <v>45139</v>
      </c>
      <c r="D121" s="104"/>
      <c r="E121" s="125">
        <v>608939</v>
      </c>
      <c r="F121" s="126">
        <v>807518</v>
      </c>
      <c r="G121" s="126">
        <v>90341</v>
      </c>
      <c r="H121" s="126">
        <v>5618</v>
      </c>
      <c r="I121" s="126">
        <v>286</v>
      </c>
      <c r="J121" s="126">
        <v>1512702</v>
      </c>
      <c r="K121" s="126">
        <v>119123</v>
      </c>
      <c r="L121" s="126">
        <v>1631825</v>
      </c>
      <c r="M121" s="126">
        <v>1579</v>
      </c>
      <c r="N121" s="126">
        <v>124</v>
      </c>
      <c r="O121" s="127">
        <v>1633528</v>
      </c>
    </row>
    <row r="122" spans="1:15">
      <c r="A122" s="117">
        <v>2023</v>
      </c>
      <c r="B122" s="117">
        <v>9</v>
      </c>
      <c r="C122" s="124">
        <v>45170</v>
      </c>
      <c r="D122" s="104"/>
      <c r="E122" s="125">
        <v>614338</v>
      </c>
      <c r="F122" s="126">
        <v>752038</v>
      </c>
      <c r="G122" s="126">
        <v>82863</v>
      </c>
      <c r="H122" s="126">
        <v>5475</v>
      </c>
      <c r="I122" s="126">
        <v>322</v>
      </c>
      <c r="J122" s="126">
        <v>1455036</v>
      </c>
      <c r="K122" s="126">
        <v>114582</v>
      </c>
      <c r="L122" s="126">
        <v>1569618</v>
      </c>
      <c r="M122" s="126">
        <v>1377</v>
      </c>
      <c r="N122" s="126">
        <v>108</v>
      </c>
      <c r="O122" s="127">
        <v>1571103</v>
      </c>
    </row>
    <row r="123" spans="1:15">
      <c r="A123" s="117">
        <v>2023</v>
      </c>
      <c r="B123" s="117">
        <v>10</v>
      </c>
      <c r="C123" s="124">
        <v>45200</v>
      </c>
      <c r="D123" s="104"/>
      <c r="E123" s="125">
        <v>769865</v>
      </c>
      <c r="F123" s="126">
        <v>763833</v>
      </c>
      <c r="G123" s="126">
        <v>86597</v>
      </c>
      <c r="H123" s="126">
        <v>5719</v>
      </c>
      <c r="I123" s="126">
        <v>478</v>
      </c>
      <c r="J123" s="126">
        <v>1626492</v>
      </c>
      <c r="K123" s="126">
        <v>128084</v>
      </c>
      <c r="L123" s="126">
        <v>1754576</v>
      </c>
      <c r="M123" s="126">
        <v>1767</v>
      </c>
      <c r="N123" s="126">
        <v>139</v>
      </c>
      <c r="O123" s="127">
        <v>1756482</v>
      </c>
    </row>
    <row r="124" spans="1:15">
      <c r="A124" s="117">
        <v>2023</v>
      </c>
      <c r="B124" s="117">
        <v>11</v>
      </c>
      <c r="C124" s="124">
        <v>45231</v>
      </c>
      <c r="D124" s="104"/>
      <c r="E124" s="125">
        <v>957739</v>
      </c>
      <c r="F124" s="126">
        <v>843033</v>
      </c>
      <c r="G124" s="126">
        <v>79821</v>
      </c>
      <c r="H124" s="126">
        <v>6090</v>
      </c>
      <c r="I124" s="126">
        <v>695</v>
      </c>
      <c r="J124" s="126">
        <v>1887378</v>
      </c>
      <c r="K124" s="126">
        <v>148628</v>
      </c>
      <c r="L124" s="126">
        <v>2036006</v>
      </c>
      <c r="M124" s="126">
        <v>1763</v>
      </c>
      <c r="N124" s="126">
        <v>139</v>
      </c>
      <c r="O124" s="127">
        <v>2037908</v>
      </c>
    </row>
    <row r="125" spans="1:15">
      <c r="A125" s="117">
        <v>2023</v>
      </c>
      <c r="B125" s="117">
        <v>12</v>
      </c>
      <c r="C125" s="124">
        <v>45261</v>
      </c>
      <c r="D125" s="104"/>
      <c r="E125" s="125">
        <v>1217593</v>
      </c>
      <c r="F125" s="126">
        <v>964479</v>
      </c>
      <c r="G125" s="126">
        <v>78547</v>
      </c>
      <c r="H125" s="126">
        <v>5955</v>
      </c>
      <c r="I125" s="126">
        <v>1011</v>
      </c>
      <c r="J125" s="126">
        <v>2267585</v>
      </c>
      <c r="K125" s="126">
        <v>178569</v>
      </c>
      <c r="L125" s="126">
        <v>2446154</v>
      </c>
      <c r="M125" s="126">
        <v>1649</v>
      </c>
      <c r="N125" s="126">
        <v>130</v>
      </c>
      <c r="O125" s="127">
        <v>2447933</v>
      </c>
    </row>
    <row r="126" spans="1:15">
      <c r="A126" s="117">
        <v>2024</v>
      </c>
      <c r="B126" s="117">
        <v>1</v>
      </c>
      <c r="C126" s="124">
        <v>45292</v>
      </c>
      <c r="D126" s="104"/>
      <c r="E126" s="125">
        <v>1184237</v>
      </c>
      <c r="F126" s="126">
        <v>947176</v>
      </c>
      <c r="G126" s="126">
        <v>90891</v>
      </c>
      <c r="H126" s="126">
        <v>5823</v>
      </c>
      <c r="I126" s="126">
        <v>875</v>
      </c>
      <c r="J126" s="126">
        <v>2229002</v>
      </c>
      <c r="K126" s="126">
        <v>175531</v>
      </c>
      <c r="L126" s="126">
        <v>2404533</v>
      </c>
      <c r="M126" s="126">
        <v>2243</v>
      </c>
      <c r="N126" s="126">
        <v>177</v>
      </c>
      <c r="O126" s="127">
        <v>2406953</v>
      </c>
    </row>
    <row r="127" spans="1:15">
      <c r="A127" s="117">
        <v>2024</v>
      </c>
      <c r="B127" s="117">
        <v>2</v>
      </c>
      <c r="C127" s="124">
        <v>45323</v>
      </c>
      <c r="D127" s="104"/>
      <c r="E127" s="125">
        <v>1030770</v>
      </c>
      <c r="F127" s="126">
        <v>864461</v>
      </c>
      <c r="G127" s="126">
        <v>81714</v>
      </c>
      <c r="H127" s="126">
        <v>5522</v>
      </c>
      <c r="I127" s="126">
        <v>828</v>
      </c>
      <c r="J127" s="126">
        <v>1983295</v>
      </c>
      <c r="K127" s="126">
        <v>156182</v>
      </c>
      <c r="L127" s="126">
        <v>2139477</v>
      </c>
      <c r="M127" s="126">
        <v>2439</v>
      </c>
      <c r="N127" s="126">
        <v>192</v>
      </c>
      <c r="O127" s="127">
        <v>2142108</v>
      </c>
    </row>
    <row r="128" spans="1:15">
      <c r="A128" s="117">
        <v>2024</v>
      </c>
      <c r="B128" s="117">
        <v>3</v>
      </c>
      <c r="C128" s="124">
        <v>45352</v>
      </c>
      <c r="D128" s="104"/>
      <c r="E128" s="125">
        <v>984608</v>
      </c>
      <c r="F128" s="126">
        <v>840677</v>
      </c>
      <c r="G128" s="126">
        <v>84520</v>
      </c>
      <c r="H128" s="126">
        <v>5935</v>
      </c>
      <c r="I128" s="126">
        <v>819</v>
      </c>
      <c r="J128" s="126">
        <v>1916559</v>
      </c>
      <c r="K128" s="126">
        <v>150926</v>
      </c>
      <c r="L128" s="126">
        <v>2067485</v>
      </c>
      <c r="M128" s="126">
        <v>2263</v>
      </c>
      <c r="N128" s="126">
        <v>178</v>
      </c>
      <c r="O128" s="127">
        <v>2069926</v>
      </c>
    </row>
    <row r="129" spans="1:15">
      <c r="A129" s="117">
        <v>2024</v>
      </c>
      <c r="B129" s="117">
        <v>4</v>
      </c>
      <c r="C129" s="124">
        <v>45383</v>
      </c>
      <c r="D129" s="104"/>
      <c r="E129" s="125">
        <v>808330</v>
      </c>
      <c r="F129" s="126">
        <v>727552</v>
      </c>
      <c r="G129" s="126">
        <v>78163</v>
      </c>
      <c r="H129" s="126">
        <v>5239</v>
      </c>
      <c r="I129" s="126">
        <v>590</v>
      </c>
      <c r="J129" s="126">
        <v>1619874</v>
      </c>
      <c r="K129" s="126">
        <v>127563</v>
      </c>
      <c r="L129" s="126">
        <v>1747437</v>
      </c>
      <c r="M129" s="126">
        <v>2101</v>
      </c>
      <c r="N129" s="126">
        <v>165</v>
      </c>
      <c r="O129" s="127">
        <v>1749703</v>
      </c>
    </row>
    <row r="130" spans="1:15">
      <c r="A130" s="117">
        <v>2024</v>
      </c>
      <c r="B130" s="117">
        <v>5</v>
      </c>
      <c r="C130" s="124">
        <v>45413</v>
      </c>
      <c r="D130" s="104"/>
      <c r="E130" s="125">
        <v>691364</v>
      </c>
      <c r="F130" s="126">
        <v>715803</v>
      </c>
      <c r="G130" s="126">
        <v>81468</v>
      </c>
      <c r="H130" s="126">
        <v>5537</v>
      </c>
      <c r="I130" s="126">
        <v>457</v>
      </c>
      <c r="J130" s="126">
        <v>1494629</v>
      </c>
      <c r="K130" s="126">
        <v>117700</v>
      </c>
      <c r="L130" s="126">
        <v>1612329</v>
      </c>
      <c r="M130" s="126">
        <v>2097</v>
      </c>
      <c r="N130" s="126">
        <v>165</v>
      </c>
      <c r="O130" s="127">
        <v>1614591</v>
      </c>
    </row>
    <row r="131" spans="1:15">
      <c r="A131" s="117">
        <v>2024</v>
      </c>
      <c r="B131" s="117">
        <v>6</v>
      </c>
      <c r="C131" s="124">
        <v>45444</v>
      </c>
      <c r="D131" s="104"/>
      <c r="E131" s="125">
        <v>634079</v>
      </c>
      <c r="F131" s="126">
        <v>720710</v>
      </c>
      <c r="G131" s="126">
        <v>82471</v>
      </c>
      <c r="H131" s="126">
        <v>5536</v>
      </c>
      <c r="I131" s="126">
        <v>356</v>
      </c>
      <c r="J131" s="126">
        <v>1443152</v>
      </c>
      <c r="K131" s="126">
        <v>113646</v>
      </c>
      <c r="L131" s="126">
        <v>1556798</v>
      </c>
      <c r="M131" s="126">
        <v>1727</v>
      </c>
      <c r="N131" s="126">
        <v>136</v>
      </c>
      <c r="O131" s="127">
        <v>1558661</v>
      </c>
    </row>
    <row r="132" spans="1:15">
      <c r="A132" s="117">
        <v>2024</v>
      </c>
      <c r="B132" s="117">
        <v>7</v>
      </c>
      <c r="C132" s="124">
        <v>45474</v>
      </c>
      <c r="D132" s="104"/>
      <c r="E132" s="125">
        <v>625433</v>
      </c>
      <c r="F132" s="126">
        <v>766252</v>
      </c>
      <c r="G132" s="126">
        <v>84354</v>
      </c>
      <c r="H132" s="126">
        <v>5346</v>
      </c>
      <c r="I132" s="126">
        <v>316</v>
      </c>
      <c r="J132" s="126">
        <v>1481701</v>
      </c>
      <c r="K132" s="126">
        <v>116682</v>
      </c>
      <c r="L132" s="126">
        <v>1598383</v>
      </c>
      <c r="M132" s="126">
        <v>2779</v>
      </c>
      <c r="N132" s="126">
        <v>219</v>
      </c>
      <c r="O132" s="127">
        <v>1601381</v>
      </c>
    </row>
    <row r="133" spans="1:15">
      <c r="A133" s="117">
        <v>2024</v>
      </c>
      <c r="B133" s="117">
        <v>8</v>
      </c>
      <c r="C133" s="124">
        <v>45505</v>
      </c>
      <c r="D133" s="104"/>
      <c r="E133" s="125">
        <v>605904</v>
      </c>
      <c r="F133" s="126">
        <v>806732</v>
      </c>
      <c r="G133" s="126">
        <v>87479</v>
      </c>
      <c r="H133" s="126">
        <v>5484</v>
      </c>
      <c r="I133" s="126">
        <v>286</v>
      </c>
      <c r="J133" s="126">
        <v>1505885</v>
      </c>
      <c r="K133" s="126">
        <v>118586</v>
      </c>
      <c r="L133" s="126">
        <v>1624471</v>
      </c>
      <c r="M133" s="126">
        <v>1579</v>
      </c>
      <c r="N133" s="126">
        <v>124</v>
      </c>
      <c r="O133" s="127">
        <v>1626174</v>
      </c>
    </row>
    <row r="134" spans="1:15">
      <c r="A134" s="117">
        <v>2024</v>
      </c>
      <c r="B134" s="117">
        <v>9</v>
      </c>
      <c r="C134" s="124">
        <v>45536</v>
      </c>
      <c r="D134" s="104"/>
      <c r="E134" s="125">
        <v>611319</v>
      </c>
      <c r="F134" s="126">
        <v>752311</v>
      </c>
      <c r="G134" s="126">
        <v>80093</v>
      </c>
      <c r="H134" s="126">
        <v>5343</v>
      </c>
      <c r="I134" s="126">
        <v>322</v>
      </c>
      <c r="J134" s="126">
        <v>1449388</v>
      </c>
      <c r="K134" s="126">
        <v>114137</v>
      </c>
      <c r="L134" s="126">
        <v>1563525</v>
      </c>
      <c r="M134" s="126">
        <v>1377</v>
      </c>
      <c r="N134" s="126">
        <v>108</v>
      </c>
      <c r="O134" s="127">
        <v>1565010</v>
      </c>
    </row>
    <row r="135" spans="1:15">
      <c r="A135" s="117">
        <v>2024</v>
      </c>
      <c r="B135" s="117">
        <v>10</v>
      </c>
      <c r="C135" s="124">
        <v>45566</v>
      </c>
      <c r="D135" s="104"/>
      <c r="E135" s="125">
        <v>765961</v>
      </c>
      <c r="F135" s="126">
        <v>762159</v>
      </c>
      <c r="G135" s="126">
        <v>83745</v>
      </c>
      <c r="H135" s="126">
        <v>5583</v>
      </c>
      <c r="I135" s="126">
        <v>478</v>
      </c>
      <c r="J135" s="126">
        <v>1617926</v>
      </c>
      <c r="K135" s="126">
        <v>127409</v>
      </c>
      <c r="L135" s="126">
        <v>1745335</v>
      </c>
      <c r="M135" s="126">
        <v>1767</v>
      </c>
      <c r="N135" s="126">
        <v>139</v>
      </c>
      <c r="O135" s="127">
        <v>1747241</v>
      </c>
    </row>
    <row r="136" spans="1:15">
      <c r="A136" s="117">
        <v>2024</v>
      </c>
      <c r="B136" s="117">
        <v>11</v>
      </c>
      <c r="C136" s="124">
        <v>45597</v>
      </c>
      <c r="D136" s="104"/>
      <c r="E136" s="125">
        <v>954282</v>
      </c>
      <c r="F136" s="126">
        <v>842410</v>
      </c>
      <c r="G136" s="126">
        <v>77090</v>
      </c>
      <c r="H136" s="126">
        <v>5951</v>
      </c>
      <c r="I136" s="126">
        <v>695</v>
      </c>
      <c r="J136" s="126">
        <v>1880428</v>
      </c>
      <c r="K136" s="126">
        <v>148081</v>
      </c>
      <c r="L136" s="126">
        <v>2028509</v>
      </c>
      <c r="M136" s="126">
        <v>1763</v>
      </c>
      <c r="N136" s="126">
        <v>139</v>
      </c>
      <c r="O136" s="127">
        <v>2030411</v>
      </c>
    </row>
    <row r="137" spans="1:15">
      <c r="A137" s="117">
        <v>2024</v>
      </c>
      <c r="B137" s="117">
        <v>12</v>
      </c>
      <c r="C137" s="124">
        <v>45627</v>
      </c>
      <c r="D137" s="104"/>
      <c r="E137" s="125">
        <v>1215018</v>
      </c>
      <c r="F137" s="126">
        <v>965000</v>
      </c>
      <c r="G137" s="126">
        <v>75623</v>
      </c>
      <c r="H137" s="126">
        <v>5818</v>
      </c>
      <c r="I137" s="126">
        <v>1011</v>
      </c>
      <c r="J137" s="126">
        <v>2262470</v>
      </c>
      <c r="K137" s="126">
        <v>178166</v>
      </c>
      <c r="L137" s="126">
        <v>2440636</v>
      </c>
      <c r="M137" s="126">
        <v>1649</v>
      </c>
      <c r="N137" s="126">
        <v>130</v>
      </c>
      <c r="O137" s="127">
        <v>2442415</v>
      </c>
    </row>
    <row r="138" spans="1:15">
      <c r="A138" s="117">
        <v>2025</v>
      </c>
      <c r="B138" s="117">
        <v>1</v>
      </c>
      <c r="C138" s="124">
        <v>45658</v>
      </c>
      <c r="D138" s="104"/>
      <c r="E138" s="125">
        <v>1183337</v>
      </c>
      <c r="F138" s="126">
        <v>949794</v>
      </c>
      <c r="G138" s="126">
        <v>87912</v>
      </c>
      <c r="H138" s="126">
        <v>5685</v>
      </c>
      <c r="I138" s="126">
        <v>875</v>
      </c>
      <c r="J138" s="126">
        <v>2227603</v>
      </c>
      <c r="K138" s="126">
        <v>175421</v>
      </c>
      <c r="L138" s="126">
        <v>2403024</v>
      </c>
      <c r="M138" s="126">
        <v>2243</v>
      </c>
      <c r="N138" s="126">
        <v>177</v>
      </c>
      <c r="O138" s="127">
        <v>2405444</v>
      </c>
    </row>
    <row r="139" spans="1:15">
      <c r="A139" s="117">
        <v>2025</v>
      </c>
      <c r="B139" s="117">
        <v>2</v>
      </c>
      <c r="C139" s="124">
        <v>45689</v>
      </c>
      <c r="D139" s="104"/>
      <c r="E139" s="125">
        <v>990228</v>
      </c>
      <c r="F139" s="126">
        <v>835595</v>
      </c>
      <c r="G139" s="126">
        <v>74434</v>
      </c>
      <c r="H139" s="126">
        <v>5239</v>
      </c>
      <c r="I139" s="126">
        <v>810</v>
      </c>
      <c r="J139" s="126">
        <v>1906306</v>
      </c>
      <c r="K139" s="126">
        <v>150119</v>
      </c>
      <c r="L139" s="126">
        <v>2056425</v>
      </c>
      <c r="M139" s="126">
        <v>2355</v>
      </c>
      <c r="N139" s="126">
        <v>185</v>
      </c>
      <c r="O139" s="127">
        <v>2058965</v>
      </c>
    </row>
    <row r="140" spans="1:15">
      <c r="A140" s="117">
        <v>2025</v>
      </c>
      <c r="B140" s="117">
        <v>3</v>
      </c>
      <c r="C140" s="124">
        <v>45717</v>
      </c>
      <c r="D140" s="104"/>
      <c r="E140" s="125">
        <v>982594</v>
      </c>
      <c r="F140" s="126">
        <v>839724</v>
      </c>
      <c r="G140" s="126">
        <v>82745</v>
      </c>
      <c r="H140" s="126">
        <v>5751</v>
      </c>
      <c r="I140" s="126">
        <v>808</v>
      </c>
      <c r="J140" s="126">
        <v>1911622</v>
      </c>
      <c r="K140" s="126">
        <v>150538</v>
      </c>
      <c r="L140" s="126">
        <v>2062160</v>
      </c>
      <c r="M140" s="126">
        <v>2263</v>
      </c>
      <c r="N140" s="126">
        <v>178</v>
      </c>
      <c r="O140" s="127">
        <v>2064601</v>
      </c>
    </row>
    <row r="141" spans="1:15">
      <c r="A141" s="117">
        <v>2025</v>
      </c>
      <c r="B141" s="117">
        <v>4</v>
      </c>
      <c r="C141" s="124">
        <v>45748</v>
      </c>
      <c r="D141" s="104"/>
      <c r="E141" s="125">
        <v>804661</v>
      </c>
      <c r="F141" s="126">
        <v>726814</v>
      </c>
      <c r="G141" s="126">
        <v>75117</v>
      </c>
      <c r="H141" s="126">
        <v>5111</v>
      </c>
      <c r="I141" s="126">
        <v>590</v>
      </c>
      <c r="J141" s="126">
        <v>1612293</v>
      </c>
      <c r="K141" s="126">
        <v>126966</v>
      </c>
      <c r="L141" s="126">
        <v>1739259</v>
      </c>
      <c r="M141" s="126">
        <v>2101</v>
      </c>
      <c r="N141" s="126">
        <v>165</v>
      </c>
      <c r="O141" s="127">
        <v>1741525</v>
      </c>
    </row>
    <row r="142" spans="1:15">
      <c r="A142" s="117">
        <v>2025</v>
      </c>
      <c r="B142" s="117">
        <v>5</v>
      </c>
      <c r="C142" s="124">
        <v>45778</v>
      </c>
      <c r="D142" s="104"/>
      <c r="E142" s="125">
        <v>687313</v>
      </c>
      <c r="F142" s="126">
        <v>714986</v>
      </c>
      <c r="G142" s="126">
        <v>78213</v>
      </c>
      <c r="H142" s="126">
        <v>5404</v>
      </c>
      <c r="I142" s="126">
        <v>457</v>
      </c>
      <c r="J142" s="126">
        <v>1486373</v>
      </c>
      <c r="K142" s="126">
        <v>117050</v>
      </c>
      <c r="L142" s="126">
        <v>1603423</v>
      </c>
      <c r="M142" s="126">
        <v>2097</v>
      </c>
      <c r="N142" s="126">
        <v>165</v>
      </c>
      <c r="O142" s="127">
        <v>1605685</v>
      </c>
    </row>
    <row r="143" spans="1:15">
      <c r="A143" s="117">
        <v>2025</v>
      </c>
      <c r="B143" s="117">
        <v>6</v>
      </c>
      <c r="C143" s="124">
        <v>45809</v>
      </c>
      <c r="D143" s="104"/>
      <c r="E143" s="125">
        <v>629494</v>
      </c>
      <c r="F143" s="126">
        <v>718745</v>
      </c>
      <c r="G143" s="126">
        <v>79104</v>
      </c>
      <c r="H143" s="126">
        <v>5406</v>
      </c>
      <c r="I143" s="126">
        <v>356</v>
      </c>
      <c r="J143" s="126">
        <v>1433105</v>
      </c>
      <c r="K143" s="126">
        <v>112855</v>
      </c>
      <c r="L143" s="126">
        <v>1545960</v>
      </c>
      <c r="M143" s="126">
        <v>1727</v>
      </c>
      <c r="N143" s="126">
        <v>136</v>
      </c>
      <c r="O143" s="127">
        <v>1547823</v>
      </c>
    </row>
    <row r="144" spans="1:15">
      <c r="A144" s="117">
        <v>2025</v>
      </c>
      <c r="B144" s="117">
        <v>7</v>
      </c>
      <c r="C144" s="124">
        <v>45839</v>
      </c>
      <c r="D144" s="104"/>
      <c r="E144" s="125">
        <v>619988</v>
      </c>
      <c r="F144" s="126">
        <v>764414</v>
      </c>
      <c r="G144" s="126">
        <v>80968</v>
      </c>
      <c r="H144" s="126">
        <v>5224</v>
      </c>
      <c r="I144" s="126">
        <v>316</v>
      </c>
      <c r="J144" s="126">
        <v>1470910</v>
      </c>
      <c r="K144" s="126">
        <v>115832</v>
      </c>
      <c r="L144" s="126">
        <v>1586742</v>
      </c>
      <c r="M144" s="126">
        <v>2779</v>
      </c>
      <c r="N144" s="126">
        <v>219</v>
      </c>
      <c r="O144" s="127">
        <v>1589740</v>
      </c>
    </row>
    <row r="145" spans="1:15">
      <c r="A145" s="117">
        <v>2025</v>
      </c>
      <c r="B145" s="117">
        <v>8</v>
      </c>
      <c r="C145" s="124">
        <v>45870</v>
      </c>
      <c r="D145" s="104"/>
      <c r="E145" s="125">
        <v>600301</v>
      </c>
      <c r="F145" s="126">
        <v>806319</v>
      </c>
      <c r="G145" s="126">
        <v>83991</v>
      </c>
      <c r="H145" s="126">
        <v>5360</v>
      </c>
      <c r="I145" s="126">
        <v>286</v>
      </c>
      <c r="J145" s="126">
        <v>1496257</v>
      </c>
      <c r="K145" s="126">
        <v>117828</v>
      </c>
      <c r="L145" s="126">
        <v>1614085</v>
      </c>
      <c r="M145" s="126">
        <v>1579</v>
      </c>
      <c r="N145" s="126">
        <v>124</v>
      </c>
      <c r="O145" s="127">
        <v>1615788</v>
      </c>
    </row>
    <row r="146" spans="1:15">
      <c r="A146" s="117">
        <v>2025</v>
      </c>
      <c r="B146" s="117">
        <v>9</v>
      </c>
      <c r="C146" s="124">
        <v>45901</v>
      </c>
      <c r="D146" s="104"/>
      <c r="E146" s="125">
        <v>605945</v>
      </c>
      <c r="F146" s="126">
        <v>750858</v>
      </c>
      <c r="G146" s="126">
        <v>76793</v>
      </c>
      <c r="H146" s="126">
        <v>5224</v>
      </c>
      <c r="I146" s="126">
        <v>322</v>
      </c>
      <c r="J146" s="126">
        <v>1439142</v>
      </c>
      <c r="K146" s="126">
        <v>113330</v>
      </c>
      <c r="L146" s="126">
        <v>1552472</v>
      </c>
      <c r="M146" s="126">
        <v>1377</v>
      </c>
      <c r="N146" s="126">
        <v>108</v>
      </c>
      <c r="O146" s="127">
        <v>1553957</v>
      </c>
    </row>
    <row r="147" spans="1:15">
      <c r="A147" s="117">
        <v>2025</v>
      </c>
      <c r="B147" s="117">
        <v>10</v>
      </c>
      <c r="C147" s="124">
        <v>45931</v>
      </c>
      <c r="D147" s="104"/>
      <c r="E147" s="125">
        <v>760609</v>
      </c>
      <c r="F147" s="126">
        <v>761465</v>
      </c>
      <c r="G147" s="126">
        <v>80523</v>
      </c>
      <c r="H147" s="126">
        <v>5466</v>
      </c>
      <c r="I147" s="126">
        <v>478</v>
      </c>
      <c r="J147" s="126">
        <v>1608541</v>
      </c>
      <c r="K147" s="126">
        <v>126670</v>
      </c>
      <c r="L147" s="126">
        <v>1735211</v>
      </c>
      <c r="M147" s="126">
        <v>1767</v>
      </c>
      <c r="N147" s="126">
        <v>139</v>
      </c>
      <c r="O147" s="127">
        <v>1737117</v>
      </c>
    </row>
    <row r="148" spans="1:15">
      <c r="A148" s="117">
        <v>2025</v>
      </c>
      <c r="B148" s="117">
        <v>11</v>
      </c>
      <c r="C148" s="124">
        <v>45962</v>
      </c>
      <c r="D148" s="104"/>
      <c r="E148" s="125">
        <v>949706</v>
      </c>
      <c r="F148" s="126">
        <v>843653</v>
      </c>
      <c r="G148" s="126">
        <v>74061</v>
      </c>
      <c r="H148" s="126">
        <v>5834</v>
      </c>
      <c r="I148" s="126">
        <v>695</v>
      </c>
      <c r="J148" s="126">
        <v>1873949</v>
      </c>
      <c r="K148" s="126">
        <v>147571</v>
      </c>
      <c r="L148" s="126">
        <v>2021520</v>
      </c>
      <c r="M148" s="126">
        <v>1763</v>
      </c>
      <c r="N148" s="126">
        <v>139</v>
      </c>
      <c r="O148" s="127">
        <v>2023422</v>
      </c>
    </row>
    <row r="149" spans="1:15">
      <c r="A149" s="117">
        <v>2025</v>
      </c>
      <c r="B149" s="117">
        <v>12</v>
      </c>
      <c r="C149" s="124">
        <v>45992</v>
      </c>
      <c r="D149" s="104"/>
      <c r="E149" s="125">
        <v>1211379</v>
      </c>
      <c r="F149" s="126">
        <v>966180</v>
      </c>
      <c r="G149" s="126">
        <v>72574</v>
      </c>
      <c r="H149" s="126">
        <v>5707</v>
      </c>
      <c r="I149" s="126">
        <v>1011</v>
      </c>
      <c r="J149" s="126">
        <v>2256851</v>
      </c>
      <c r="K149" s="126">
        <v>177724</v>
      </c>
      <c r="L149" s="126">
        <v>2434575</v>
      </c>
      <c r="M149" s="126">
        <v>1649</v>
      </c>
      <c r="N149" s="126">
        <v>130</v>
      </c>
      <c r="O149" s="127">
        <v>2436354</v>
      </c>
    </row>
    <row r="150" spans="1:15">
      <c r="A150" s="117">
        <v>2026</v>
      </c>
      <c r="B150" s="117">
        <v>1</v>
      </c>
      <c r="C150" s="124">
        <v>46023</v>
      </c>
      <c r="D150" s="104"/>
      <c r="E150" s="125">
        <v>1181176</v>
      </c>
      <c r="F150" s="126">
        <v>952479</v>
      </c>
      <c r="G150" s="126">
        <v>84831</v>
      </c>
      <c r="H150" s="126">
        <v>5578</v>
      </c>
      <c r="I150" s="126">
        <v>875</v>
      </c>
      <c r="J150" s="126">
        <v>2224939</v>
      </c>
      <c r="K150" s="126">
        <v>175211</v>
      </c>
      <c r="L150" s="126">
        <v>2400150</v>
      </c>
      <c r="M150" s="126">
        <v>2243</v>
      </c>
      <c r="N150" s="126">
        <v>177</v>
      </c>
      <c r="O150" s="127">
        <v>2402570</v>
      </c>
    </row>
    <row r="151" spans="1:15">
      <c r="A151" s="117">
        <v>2026</v>
      </c>
      <c r="B151" s="117">
        <v>2</v>
      </c>
      <c r="C151" s="124">
        <v>46054</v>
      </c>
      <c r="D151" s="104"/>
      <c r="E151" s="125">
        <v>989135</v>
      </c>
      <c r="F151" s="126">
        <v>838825</v>
      </c>
      <c r="G151" s="126">
        <v>71880</v>
      </c>
      <c r="H151" s="126">
        <v>5139</v>
      </c>
      <c r="I151" s="126">
        <v>810</v>
      </c>
      <c r="J151" s="126">
        <v>1905789</v>
      </c>
      <c r="K151" s="126">
        <v>150078</v>
      </c>
      <c r="L151" s="126">
        <v>2055867</v>
      </c>
      <c r="M151" s="126">
        <v>2355</v>
      </c>
      <c r="N151" s="126">
        <v>185</v>
      </c>
      <c r="O151" s="127">
        <v>2058407</v>
      </c>
    </row>
    <row r="152" spans="1:15">
      <c r="A152" s="117">
        <v>2026</v>
      </c>
      <c r="B152" s="117">
        <v>3</v>
      </c>
      <c r="C152" s="124">
        <v>46082</v>
      </c>
      <c r="D152" s="104"/>
      <c r="E152" s="125">
        <v>981551</v>
      </c>
      <c r="F152" s="126">
        <v>842381</v>
      </c>
      <c r="G152" s="126">
        <v>79957</v>
      </c>
      <c r="H152" s="126">
        <v>5637</v>
      </c>
      <c r="I152" s="126">
        <v>808</v>
      </c>
      <c r="J152" s="126">
        <v>1910334</v>
      </c>
      <c r="K152" s="126">
        <v>150436</v>
      </c>
      <c r="L152" s="126">
        <v>2060770</v>
      </c>
      <c r="M152" s="126">
        <v>2263</v>
      </c>
      <c r="N152" s="126">
        <v>178</v>
      </c>
      <c r="O152" s="127">
        <v>2063211</v>
      </c>
    </row>
    <row r="153" spans="1:15">
      <c r="A153" s="117">
        <v>2026</v>
      </c>
      <c r="B153" s="117">
        <v>4</v>
      </c>
      <c r="C153" s="124">
        <v>46113</v>
      </c>
      <c r="D153" s="104"/>
      <c r="E153" s="125">
        <v>803893</v>
      </c>
      <c r="F153" s="126">
        <v>730475</v>
      </c>
      <c r="G153" s="126">
        <v>72790</v>
      </c>
      <c r="H153" s="126">
        <v>5009</v>
      </c>
      <c r="I153" s="126">
        <v>590</v>
      </c>
      <c r="J153" s="126">
        <v>1612757</v>
      </c>
      <c r="K153" s="126">
        <v>127002</v>
      </c>
      <c r="L153" s="126">
        <v>1739759</v>
      </c>
      <c r="M153" s="126">
        <v>2101</v>
      </c>
      <c r="N153" s="126">
        <v>165</v>
      </c>
      <c r="O153" s="127">
        <v>1742025</v>
      </c>
    </row>
    <row r="154" spans="1:15">
      <c r="A154" s="117">
        <v>2026</v>
      </c>
      <c r="B154" s="117">
        <v>5</v>
      </c>
      <c r="C154" s="124">
        <v>46143</v>
      </c>
      <c r="D154" s="104"/>
      <c r="E154" s="125">
        <v>687017</v>
      </c>
      <c r="F154" s="126">
        <v>719758</v>
      </c>
      <c r="G154" s="126">
        <v>75929</v>
      </c>
      <c r="H154" s="126">
        <v>5297</v>
      </c>
      <c r="I154" s="126">
        <v>457</v>
      </c>
      <c r="J154" s="126">
        <v>1488458</v>
      </c>
      <c r="K154" s="126">
        <v>117214</v>
      </c>
      <c r="L154" s="126">
        <v>1605672</v>
      </c>
      <c r="M154" s="126">
        <v>2097</v>
      </c>
      <c r="N154" s="126">
        <v>165</v>
      </c>
      <c r="O154" s="127">
        <v>1607934</v>
      </c>
    </row>
    <row r="155" spans="1:15">
      <c r="A155" s="117">
        <v>2026</v>
      </c>
      <c r="B155" s="117">
        <v>6</v>
      </c>
      <c r="C155" s="124">
        <v>46174</v>
      </c>
      <c r="D155" s="104"/>
      <c r="E155" s="125">
        <v>629340</v>
      </c>
      <c r="F155" s="126">
        <v>722358</v>
      </c>
      <c r="G155" s="126">
        <v>76911</v>
      </c>
      <c r="H155" s="126">
        <v>5300</v>
      </c>
      <c r="I155" s="126">
        <v>356</v>
      </c>
      <c r="J155" s="126">
        <v>1434265</v>
      </c>
      <c r="K155" s="126">
        <v>112946</v>
      </c>
      <c r="L155" s="126">
        <v>1547211</v>
      </c>
      <c r="M155" s="126">
        <v>1727</v>
      </c>
      <c r="N155" s="126">
        <v>136</v>
      </c>
      <c r="O155" s="127">
        <v>1549074</v>
      </c>
    </row>
    <row r="156" spans="1:15">
      <c r="A156" s="117">
        <v>2026</v>
      </c>
      <c r="B156" s="117">
        <v>7</v>
      </c>
      <c r="C156" s="124">
        <v>46204</v>
      </c>
      <c r="D156" s="104"/>
      <c r="E156" s="125">
        <v>620001</v>
      </c>
      <c r="F156" s="126">
        <v>768895</v>
      </c>
      <c r="G156" s="126">
        <v>78964</v>
      </c>
      <c r="H156" s="126">
        <v>5122</v>
      </c>
      <c r="I156" s="126">
        <v>316</v>
      </c>
      <c r="J156" s="126">
        <v>1473298</v>
      </c>
      <c r="K156" s="126">
        <v>116020</v>
      </c>
      <c r="L156" s="126">
        <v>1589318</v>
      </c>
      <c r="M156" s="126">
        <v>2779</v>
      </c>
      <c r="N156" s="126">
        <v>219</v>
      </c>
      <c r="O156" s="127">
        <v>1592316</v>
      </c>
    </row>
    <row r="157" spans="1:15">
      <c r="A157" s="117">
        <v>2026</v>
      </c>
      <c r="B157" s="117">
        <v>8</v>
      </c>
      <c r="C157" s="124">
        <v>46235</v>
      </c>
      <c r="D157" s="104"/>
      <c r="E157" s="125">
        <v>600961</v>
      </c>
      <c r="F157" s="126">
        <v>813708</v>
      </c>
      <c r="G157" s="126">
        <v>82172</v>
      </c>
      <c r="H157" s="126">
        <v>5256</v>
      </c>
      <c r="I157" s="126">
        <v>286</v>
      </c>
      <c r="J157" s="126">
        <v>1502383</v>
      </c>
      <c r="K157" s="126">
        <v>118311</v>
      </c>
      <c r="L157" s="126">
        <v>1620694</v>
      </c>
      <c r="M157" s="126">
        <v>1579</v>
      </c>
      <c r="N157" s="126">
        <v>124</v>
      </c>
      <c r="O157" s="127">
        <v>1622397</v>
      </c>
    </row>
    <row r="158" spans="1:15">
      <c r="A158" s="117">
        <v>2026</v>
      </c>
      <c r="B158" s="117">
        <v>9</v>
      </c>
      <c r="C158" s="124">
        <v>46266</v>
      </c>
      <c r="D158" s="104"/>
      <c r="E158" s="125">
        <v>607659</v>
      </c>
      <c r="F158" s="126">
        <v>759328</v>
      </c>
      <c r="G158" s="126">
        <v>75378</v>
      </c>
      <c r="H158" s="126">
        <v>5123</v>
      </c>
      <c r="I158" s="126">
        <v>322</v>
      </c>
      <c r="J158" s="126">
        <v>1447810</v>
      </c>
      <c r="K158" s="126">
        <v>114013</v>
      </c>
      <c r="L158" s="126">
        <v>1561823</v>
      </c>
      <c r="M158" s="126">
        <v>1377</v>
      </c>
      <c r="N158" s="126">
        <v>108</v>
      </c>
      <c r="O158" s="127">
        <v>1563308</v>
      </c>
    </row>
    <row r="159" spans="1:15">
      <c r="A159" s="117">
        <v>2026</v>
      </c>
      <c r="B159" s="117">
        <v>10</v>
      </c>
      <c r="C159" s="124">
        <v>46296</v>
      </c>
      <c r="D159" s="104"/>
      <c r="E159" s="125">
        <v>763961</v>
      </c>
      <c r="F159" s="126">
        <v>770732</v>
      </c>
      <c r="G159" s="126">
        <v>79286</v>
      </c>
      <c r="H159" s="126">
        <v>5364</v>
      </c>
      <c r="I159" s="126">
        <v>478</v>
      </c>
      <c r="J159" s="126">
        <v>1619821</v>
      </c>
      <c r="K159" s="126">
        <v>127559</v>
      </c>
      <c r="L159" s="126">
        <v>1747380</v>
      </c>
      <c r="M159" s="126">
        <v>1767</v>
      </c>
      <c r="N159" s="126">
        <v>139</v>
      </c>
      <c r="O159" s="127">
        <v>1749286</v>
      </c>
    </row>
    <row r="160" spans="1:15">
      <c r="A160" s="117">
        <v>2026</v>
      </c>
      <c r="B160" s="117">
        <v>11</v>
      </c>
      <c r="C160" s="124">
        <v>46327</v>
      </c>
      <c r="D160" s="104"/>
      <c r="E160" s="125">
        <v>954912</v>
      </c>
      <c r="F160" s="126">
        <v>854076</v>
      </c>
      <c r="G160" s="126">
        <v>73057</v>
      </c>
      <c r="H160" s="126">
        <v>5731</v>
      </c>
      <c r="I160" s="126">
        <v>695</v>
      </c>
      <c r="J160" s="126">
        <v>1888471</v>
      </c>
      <c r="K160" s="126">
        <v>148715</v>
      </c>
      <c r="L160" s="126">
        <v>2037186</v>
      </c>
      <c r="M160" s="126">
        <v>1763</v>
      </c>
      <c r="N160" s="126">
        <v>139</v>
      </c>
      <c r="O160" s="127">
        <v>2039088</v>
      </c>
    </row>
    <row r="161" spans="1:15">
      <c r="A161" s="117">
        <v>2026</v>
      </c>
      <c r="B161" s="117">
        <v>12</v>
      </c>
      <c r="C161" s="124">
        <v>46357</v>
      </c>
      <c r="D161" s="104"/>
      <c r="E161" s="125">
        <v>1219573</v>
      </c>
      <c r="F161" s="126">
        <v>980296</v>
      </c>
      <c r="G161" s="126">
        <v>71776</v>
      </c>
      <c r="H161" s="126">
        <v>5608</v>
      </c>
      <c r="I161" s="126">
        <v>1011</v>
      </c>
      <c r="J161" s="126">
        <v>2278264</v>
      </c>
      <c r="K161" s="126">
        <v>179410</v>
      </c>
      <c r="L161" s="126">
        <v>2457674</v>
      </c>
      <c r="M161" s="126">
        <v>1649</v>
      </c>
      <c r="N161" s="126">
        <v>130</v>
      </c>
      <c r="O161" s="127">
        <v>2459453</v>
      </c>
    </row>
    <row r="162" spans="1:15">
      <c r="A162" s="117">
        <v>2027</v>
      </c>
      <c r="B162" s="117">
        <v>1</v>
      </c>
      <c r="C162" s="124">
        <v>46388</v>
      </c>
      <c r="D162" s="104"/>
      <c r="E162" s="125">
        <v>1190275</v>
      </c>
      <c r="F162" s="126">
        <v>968216</v>
      </c>
      <c r="G162" s="126">
        <v>84011</v>
      </c>
      <c r="H162" s="126">
        <v>5480</v>
      </c>
      <c r="I162" s="126">
        <v>875</v>
      </c>
      <c r="J162" s="126">
        <v>2248857</v>
      </c>
      <c r="K162" s="126">
        <v>177094</v>
      </c>
      <c r="L162" s="126">
        <v>2425951</v>
      </c>
      <c r="M162" s="126">
        <v>2243</v>
      </c>
      <c r="N162" s="126">
        <v>177</v>
      </c>
      <c r="O162" s="127">
        <v>2428371</v>
      </c>
    </row>
    <row r="163" spans="1:15">
      <c r="A163" s="117">
        <v>2027</v>
      </c>
      <c r="B163" s="117">
        <v>2</v>
      </c>
      <c r="C163" s="124">
        <v>46419</v>
      </c>
      <c r="D163" s="104"/>
      <c r="E163" s="125">
        <v>996678</v>
      </c>
      <c r="F163" s="126">
        <v>851002</v>
      </c>
      <c r="G163" s="126">
        <v>71060</v>
      </c>
      <c r="H163" s="126">
        <v>5042</v>
      </c>
      <c r="I163" s="126">
        <v>810</v>
      </c>
      <c r="J163" s="126">
        <v>1924592</v>
      </c>
      <c r="K163" s="126">
        <v>151559</v>
      </c>
      <c r="L163" s="126">
        <v>2076151</v>
      </c>
      <c r="M163" s="126">
        <v>2355</v>
      </c>
      <c r="N163" s="126">
        <v>185</v>
      </c>
      <c r="O163" s="127">
        <v>2078691</v>
      </c>
    </row>
    <row r="164" spans="1:15">
      <c r="A164" s="117">
        <v>2027</v>
      </c>
      <c r="B164" s="117">
        <v>3</v>
      </c>
      <c r="C164" s="124">
        <v>46447</v>
      </c>
      <c r="D164" s="104"/>
      <c r="E164" s="125">
        <v>988605</v>
      </c>
      <c r="F164" s="126">
        <v>852549</v>
      </c>
      <c r="G164" s="126">
        <v>78986</v>
      </c>
      <c r="H164" s="126">
        <v>5519</v>
      </c>
      <c r="I164" s="126">
        <v>808</v>
      </c>
      <c r="J164" s="126">
        <v>1926467</v>
      </c>
      <c r="K164" s="126">
        <v>151707</v>
      </c>
      <c r="L164" s="126">
        <v>2078174</v>
      </c>
      <c r="M164" s="126">
        <v>2263</v>
      </c>
      <c r="N164" s="126">
        <v>178</v>
      </c>
      <c r="O164" s="127">
        <v>2080615</v>
      </c>
    </row>
    <row r="165" spans="1:15">
      <c r="A165" s="117">
        <v>2027</v>
      </c>
      <c r="B165" s="117">
        <v>4</v>
      </c>
      <c r="C165" s="124">
        <v>46478</v>
      </c>
      <c r="D165" s="104"/>
      <c r="E165" s="125">
        <v>809648</v>
      </c>
      <c r="F165" s="126">
        <v>739984</v>
      </c>
      <c r="G165" s="126">
        <v>71927</v>
      </c>
      <c r="H165" s="126">
        <v>4898</v>
      </c>
      <c r="I165" s="126">
        <v>590</v>
      </c>
      <c r="J165" s="126">
        <v>1627047</v>
      </c>
      <c r="K165" s="126">
        <v>128128</v>
      </c>
      <c r="L165" s="126">
        <v>1755175</v>
      </c>
      <c r="M165" s="126">
        <v>2101</v>
      </c>
      <c r="N165" s="126">
        <v>165</v>
      </c>
      <c r="O165" s="127">
        <v>1757441</v>
      </c>
    </row>
    <row r="166" spans="1:15">
      <c r="A166" s="117">
        <v>2027</v>
      </c>
      <c r="B166" s="117">
        <v>5</v>
      </c>
      <c r="C166" s="124">
        <v>46508</v>
      </c>
      <c r="D166" s="104"/>
      <c r="E166" s="125">
        <v>691920</v>
      </c>
      <c r="F166" s="126">
        <v>729976</v>
      </c>
      <c r="G166" s="126">
        <v>74985</v>
      </c>
      <c r="H166" s="126">
        <v>5174</v>
      </c>
      <c r="I166" s="126">
        <v>457</v>
      </c>
      <c r="J166" s="126">
        <v>1502512</v>
      </c>
      <c r="K166" s="126">
        <v>118321</v>
      </c>
      <c r="L166" s="126">
        <v>1620833</v>
      </c>
      <c r="M166" s="126">
        <v>2097</v>
      </c>
      <c r="N166" s="126">
        <v>165</v>
      </c>
      <c r="O166" s="127">
        <v>1623095</v>
      </c>
    </row>
    <row r="167" spans="1:15">
      <c r="A167" s="117">
        <v>2027</v>
      </c>
      <c r="B167" s="117">
        <v>6</v>
      </c>
      <c r="C167" s="124">
        <v>46539</v>
      </c>
      <c r="D167" s="104"/>
      <c r="E167" s="125">
        <v>633523</v>
      </c>
      <c r="F167" s="126">
        <v>732420</v>
      </c>
      <c r="G167" s="126">
        <v>75916</v>
      </c>
      <c r="H167" s="126">
        <v>5171</v>
      </c>
      <c r="I167" s="126">
        <v>356</v>
      </c>
      <c r="J167" s="126">
        <v>1447386</v>
      </c>
      <c r="K167" s="126">
        <v>113980</v>
      </c>
      <c r="L167" s="126">
        <v>1561366</v>
      </c>
      <c r="M167" s="126">
        <v>1727</v>
      </c>
      <c r="N167" s="126">
        <v>136</v>
      </c>
      <c r="O167" s="127">
        <v>1563229</v>
      </c>
    </row>
    <row r="168" spans="1:15">
      <c r="A168" s="117">
        <v>2027</v>
      </c>
      <c r="B168" s="117">
        <v>7</v>
      </c>
      <c r="C168" s="124">
        <v>46569</v>
      </c>
      <c r="D168" s="104"/>
      <c r="E168" s="125">
        <v>623434</v>
      </c>
      <c r="F168" s="126">
        <v>778683</v>
      </c>
      <c r="G168" s="126">
        <v>77823</v>
      </c>
      <c r="H168" s="126">
        <v>4993</v>
      </c>
      <c r="I168" s="126">
        <v>316</v>
      </c>
      <c r="J168" s="126">
        <v>1485249</v>
      </c>
      <c r="K168" s="126">
        <v>116961</v>
      </c>
      <c r="L168" s="126">
        <v>1602210</v>
      </c>
      <c r="M168" s="126">
        <v>2779</v>
      </c>
      <c r="N168" s="126">
        <v>219</v>
      </c>
      <c r="O168" s="127">
        <v>1605208</v>
      </c>
    </row>
    <row r="169" spans="1:15">
      <c r="A169" s="117">
        <v>2027</v>
      </c>
      <c r="B169" s="117">
        <v>8</v>
      </c>
      <c r="C169" s="124">
        <v>46600</v>
      </c>
      <c r="D169" s="104"/>
      <c r="E169" s="125">
        <v>603529</v>
      </c>
      <c r="F169" s="126">
        <v>822786</v>
      </c>
      <c r="G169" s="126">
        <v>80825</v>
      </c>
      <c r="H169" s="126">
        <v>5116</v>
      </c>
      <c r="I169" s="126">
        <v>286</v>
      </c>
      <c r="J169" s="126">
        <v>1512542</v>
      </c>
      <c r="K169" s="126">
        <v>119111</v>
      </c>
      <c r="L169" s="126">
        <v>1631653</v>
      </c>
      <c r="M169" s="126">
        <v>1579</v>
      </c>
      <c r="N169" s="126">
        <v>124</v>
      </c>
      <c r="O169" s="127">
        <v>1633356</v>
      </c>
    </row>
    <row r="170" spans="1:15">
      <c r="A170" s="117">
        <v>2027</v>
      </c>
      <c r="B170" s="117">
        <v>9</v>
      </c>
      <c r="C170" s="124">
        <v>46631</v>
      </c>
      <c r="D170" s="104"/>
      <c r="E170" s="125">
        <v>609920</v>
      </c>
      <c r="F170" s="126">
        <v>768114</v>
      </c>
      <c r="G170" s="126">
        <v>74064</v>
      </c>
      <c r="H170" s="126">
        <v>4980</v>
      </c>
      <c r="I170" s="126">
        <v>322</v>
      </c>
      <c r="J170" s="126">
        <v>1457400</v>
      </c>
      <c r="K170" s="126">
        <v>114768</v>
      </c>
      <c r="L170" s="126">
        <v>1572168</v>
      </c>
      <c r="M170" s="126">
        <v>1377</v>
      </c>
      <c r="N170" s="126">
        <v>108</v>
      </c>
      <c r="O170" s="127">
        <v>1573653</v>
      </c>
    </row>
    <row r="171" spans="1:15">
      <c r="A171" s="117">
        <v>2027</v>
      </c>
      <c r="B171" s="117">
        <v>10</v>
      </c>
      <c r="C171" s="124">
        <v>46661</v>
      </c>
      <c r="D171" s="104"/>
      <c r="E171" s="125">
        <v>766620</v>
      </c>
      <c r="F171" s="126">
        <v>778985</v>
      </c>
      <c r="G171" s="126">
        <v>77730</v>
      </c>
      <c r="H171" s="126">
        <v>5214</v>
      </c>
      <c r="I171" s="126">
        <v>478</v>
      </c>
      <c r="J171" s="126">
        <v>1629027</v>
      </c>
      <c r="K171" s="126">
        <v>128284</v>
      </c>
      <c r="L171" s="126">
        <v>1757311</v>
      </c>
      <c r="M171" s="126">
        <v>1767</v>
      </c>
      <c r="N171" s="126">
        <v>139</v>
      </c>
      <c r="O171" s="127">
        <v>1759217</v>
      </c>
    </row>
    <row r="172" spans="1:15">
      <c r="A172" s="117">
        <v>2027</v>
      </c>
      <c r="B172" s="117">
        <v>11</v>
      </c>
      <c r="C172" s="124">
        <v>46692</v>
      </c>
      <c r="D172" s="104"/>
      <c r="E172" s="125">
        <v>957876</v>
      </c>
      <c r="F172" s="126">
        <v>860488</v>
      </c>
      <c r="G172" s="126">
        <v>71354</v>
      </c>
      <c r="H172" s="126">
        <v>5576</v>
      </c>
      <c r="I172" s="126">
        <v>695</v>
      </c>
      <c r="J172" s="126">
        <v>1895989</v>
      </c>
      <c r="K172" s="126">
        <v>149307</v>
      </c>
      <c r="L172" s="126">
        <v>2045296</v>
      </c>
      <c r="M172" s="126">
        <v>1763</v>
      </c>
      <c r="N172" s="126">
        <v>139</v>
      </c>
      <c r="O172" s="127">
        <v>2047198</v>
      </c>
    </row>
    <row r="173" spans="1:15">
      <c r="A173" s="117">
        <v>2027</v>
      </c>
      <c r="B173" s="117">
        <v>12</v>
      </c>
      <c r="C173" s="124">
        <v>46722</v>
      </c>
      <c r="D173" s="104"/>
      <c r="E173" s="125">
        <v>1223254</v>
      </c>
      <c r="F173" s="126">
        <v>986989</v>
      </c>
      <c r="G173" s="126">
        <v>69917</v>
      </c>
      <c r="H173" s="126">
        <v>5450</v>
      </c>
      <c r="I173" s="126">
        <v>1011</v>
      </c>
      <c r="J173" s="126">
        <v>2286621</v>
      </c>
      <c r="K173" s="126">
        <v>180068</v>
      </c>
      <c r="L173" s="126">
        <v>2466689</v>
      </c>
      <c r="M173" s="126">
        <v>1649</v>
      </c>
      <c r="N173" s="126">
        <v>130</v>
      </c>
      <c r="O173" s="127">
        <v>2468468</v>
      </c>
    </row>
    <row r="174" spans="1:15">
      <c r="A174" s="117">
        <v>2028</v>
      </c>
      <c r="B174" s="117">
        <v>1</v>
      </c>
      <c r="C174" s="124">
        <v>46753</v>
      </c>
      <c r="D174" s="104"/>
      <c r="E174" s="125">
        <v>1191485</v>
      </c>
      <c r="F174" s="126">
        <v>972774</v>
      </c>
      <c r="G174" s="126">
        <v>81512</v>
      </c>
      <c r="H174" s="126">
        <v>5318</v>
      </c>
      <c r="I174" s="126">
        <v>875</v>
      </c>
      <c r="J174" s="126">
        <v>2251964</v>
      </c>
      <c r="K174" s="126">
        <v>177339</v>
      </c>
      <c r="L174" s="126">
        <v>2429303</v>
      </c>
      <c r="M174" s="126">
        <v>2243</v>
      </c>
      <c r="N174" s="126">
        <v>177</v>
      </c>
      <c r="O174" s="127">
        <v>2431723</v>
      </c>
    </row>
    <row r="175" spans="1:15">
      <c r="A175" s="117">
        <v>2028</v>
      </c>
      <c r="B175" s="117">
        <v>2</v>
      </c>
      <c r="C175" s="124">
        <v>46784</v>
      </c>
      <c r="D175" s="104"/>
      <c r="E175" s="125">
        <v>1036913</v>
      </c>
      <c r="F175" s="126">
        <v>886414</v>
      </c>
      <c r="G175" s="126">
        <v>73061</v>
      </c>
      <c r="H175" s="126">
        <v>5043</v>
      </c>
      <c r="I175" s="126">
        <v>829</v>
      </c>
      <c r="J175" s="126">
        <v>2002260</v>
      </c>
      <c r="K175" s="126">
        <v>157675</v>
      </c>
      <c r="L175" s="126">
        <v>2159935</v>
      </c>
      <c r="M175" s="126">
        <v>2439</v>
      </c>
      <c r="N175" s="126">
        <v>192</v>
      </c>
      <c r="O175" s="127">
        <v>2162566</v>
      </c>
    </row>
    <row r="176" spans="1:15">
      <c r="A176" s="117">
        <v>2028</v>
      </c>
      <c r="B176" s="117">
        <v>3</v>
      </c>
      <c r="C176" s="124">
        <v>46813</v>
      </c>
      <c r="D176" s="104"/>
      <c r="E176" s="125">
        <v>987581</v>
      </c>
      <c r="F176" s="126">
        <v>858049</v>
      </c>
      <c r="G176" s="126">
        <v>75295</v>
      </c>
      <c r="H176" s="126">
        <v>5393</v>
      </c>
      <c r="I176" s="126">
        <v>819</v>
      </c>
      <c r="J176" s="126">
        <v>1927137</v>
      </c>
      <c r="K176" s="126">
        <v>151759</v>
      </c>
      <c r="L176" s="126">
        <v>2078896</v>
      </c>
      <c r="M176" s="126">
        <v>2263</v>
      </c>
      <c r="N176" s="126">
        <v>178</v>
      </c>
      <c r="O176" s="127">
        <v>2081337</v>
      </c>
    </row>
    <row r="177" spans="1:15">
      <c r="A177" s="117">
        <v>2028</v>
      </c>
      <c r="B177" s="117">
        <v>4</v>
      </c>
      <c r="C177" s="124">
        <v>46844</v>
      </c>
      <c r="D177" s="104"/>
      <c r="E177" s="125">
        <v>806696</v>
      </c>
      <c r="F177" s="126">
        <v>741253</v>
      </c>
      <c r="G177" s="126">
        <v>69449</v>
      </c>
      <c r="H177" s="126">
        <v>4756</v>
      </c>
      <c r="I177" s="126">
        <v>590</v>
      </c>
      <c r="J177" s="126">
        <v>1622744</v>
      </c>
      <c r="K177" s="126">
        <v>127789</v>
      </c>
      <c r="L177" s="126">
        <v>1750533</v>
      </c>
      <c r="M177" s="126">
        <v>2101</v>
      </c>
      <c r="N177" s="126">
        <v>165</v>
      </c>
      <c r="O177" s="127">
        <v>1752799</v>
      </c>
    </row>
    <row r="178" spans="1:15">
      <c r="A178" s="117">
        <v>2028</v>
      </c>
      <c r="B178" s="117">
        <v>5</v>
      </c>
      <c r="C178" s="124">
        <v>46874</v>
      </c>
      <c r="D178" s="104"/>
      <c r="E178" s="125">
        <v>687235</v>
      </c>
      <c r="F178" s="126">
        <v>727585</v>
      </c>
      <c r="G178" s="126">
        <v>72195</v>
      </c>
      <c r="H178" s="126">
        <v>5029</v>
      </c>
      <c r="I178" s="126">
        <v>457</v>
      </c>
      <c r="J178" s="126">
        <v>1492501</v>
      </c>
      <c r="K178" s="126">
        <v>117532</v>
      </c>
      <c r="L178" s="126">
        <v>1610033</v>
      </c>
      <c r="M178" s="126">
        <v>2097</v>
      </c>
      <c r="N178" s="126">
        <v>165</v>
      </c>
      <c r="O178" s="127">
        <v>1612295</v>
      </c>
    </row>
    <row r="179" spans="1:15">
      <c r="A179" s="117">
        <v>2028</v>
      </c>
      <c r="B179" s="117">
        <v>6</v>
      </c>
      <c r="C179" s="124">
        <v>46905</v>
      </c>
      <c r="D179" s="104"/>
      <c r="E179" s="125">
        <v>628039</v>
      </c>
      <c r="F179" s="126">
        <v>730755</v>
      </c>
      <c r="G179" s="126">
        <v>73240</v>
      </c>
      <c r="H179" s="126">
        <v>5034</v>
      </c>
      <c r="I179" s="126">
        <v>356</v>
      </c>
      <c r="J179" s="126">
        <v>1437424</v>
      </c>
      <c r="K179" s="126">
        <v>113195</v>
      </c>
      <c r="L179" s="126">
        <v>1550619</v>
      </c>
      <c r="M179" s="126">
        <v>1727</v>
      </c>
      <c r="N179" s="126">
        <v>136</v>
      </c>
      <c r="O179" s="127">
        <v>1552482</v>
      </c>
    </row>
    <row r="180" spans="1:15">
      <c r="A180" s="117">
        <v>2028</v>
      </c>
      <c r="B180" s="117">
        <v>7</v>
      </c>
      <c r="C180" s="124">
        <v>46935</v>
      </c>
      <c r="D180" s="104"/>
      <c r="E180" s="125">
        <v>616890</v>
      </c>
      <c r="F180" s="126">
        <v>777986</v>
      </c>
      <c r="G180" s="126">
        <v>75089</v>
      </c>
      <c r="H180" s="126">
        <v>4867</v>
      </c>
      <c r="I180" s="126">
        <v>317</v>
      </c>
      <c r="J180" s="126">
        <v>1475149</v>
      </c>
      <c r="K180" s="126">
        <v>116166</v>
      </c>
      <c r="L180" s="126">
        <v>1591315</v>
      </c>
      <c r="M180" s="126">
        <v>2779</v>
      </c>
      <c r="N180" s="126">
        <v>219</v>
      </c>
      <c r="O180" s="127">
        <v>1594313</v>
      </c>
    </row>
    <row r="181" spans="1:15">
      <c r="A181" s="117">
        <v>2028</v>
      </c>
      <c r="B181" s="117">
        <v>8</v>
      </c>
      <c r="C181" s="124">
        <v>46966</v>
      </c>
      <c r="D181" s="104"/>
      <c r="E181" s="125">
        <v>596324</v>
      </c>
      <c r="F181" s="126">
        <v>821352</v>
      </c>
      <c r="G181" s="126">
        <v>77990</v>
      </c>
      <c r="H181" s="126">
        <v>4992</v>
      </c>
      <c r="I181" s="126">
        <v>286</v>
      </c>
      <c r="J181" s="126">
        <v>1500944</v>
      </c>
      <c r="K181" s="126">
        <v>118197</v>
      </c>
      <c r="L181" s="126">
        <v>1619141</v>
      </c>
      <c r="M181" s="126">
        <v>1579</v>
      </c>
      <c r="N181" s="126">
        <v>124</v>
      </c>
      <c r="O181" s="127">
        <v>1620844</v>
      </c>
    </row>
    <row r="182" spans="1:15">
      <c r="A182" s="117">
        <v>2028</v>
      </c>
      <c r="B182" s="117">
        <v>9</v>
      </c>
      <c r="C182" s="124">
        <v>46997</v>
      </c>
      <c r="D182" s="104"/>
      <c r="E182" s="125">
        <v>602958</v>
      </c>
      <c r="F182" s="126">
        <v>766887</v>
      </c>
      <c r="G182" s="126">
        <v>71416</v>
      </c>
      <c r="H182" s="126">
        <v>4865</v>
      </c>
      <c r="I182" s="126">
        <v>323</v>
      </c>
      <c r="J182" s="126">
        <v>1446449</v>
      </c>
      <c r="K182" s="126">
        <v>113906</v>
      </c>
      <c r="L182" s="126">
        <v>1560355</v>
      </c>
      <c r="M182" s="126">
        <v>1377</v>
      </c>
      <c r="N182" s="126">
        <v>108</v>
      </c>
      <c r="O182" s="127">
        <v>1561840</v>
      </c>
    </row>
    <row r="183" spans="1:15">
      <c r="A183" s="117">
        <v>2028</v>
      </c>
      <c r="B183" s="117">
        <v>10</v>
      </c>
      <c r="C183" s="124">
        <v>47027</v>
      </c>
      <c r="D183" s="104"/>
      <c r="E183" s="125">
        <v>760428</v>
      </c>
      <c r="F183" s="126">
        <v>778522</v>
      </c>
      <c r="G183" s="126">
        <v>75030</v>
      </c>
      <c r="H183" s="126">
        <v>5104</v>
      </c>
      <c r="I183" s="126">
        <v>479</v>
      </c>
      <c r="J183" s="126">
        <v>1619563</v>
      </c>
      <c r="K183" s="126">
        <v>127538</v>
      </c>
      <c r="L183" s="126">
        <v>1747101</v>
      </c>
      <c r="M183" s="126">
        <v>1767</v>
      </c>
      <c r="N183" s="126">
        <v>139</v>
      </c>
      <c r="O183" s="127">
        <v>1749007</v>
      </c>
    </row>
    <row r="184" spans="1:15">
      <c r="A184" s="117">
        <v>2028</v>
      </c>
      <c r="B184" s="117">
        <v>11</v>
      </c>
      <c r="C184" s="124">
        <v>47058</v>
      </c>
      <c r="D184" s="104"/>
      <c r="E184" s="125">
        <v>954052</v>
      </c>
      <c r="F184" s="126">
        <v>863756</v>
      </c>
      <c r="G184" s="126">
        <v>69045</v>
      </c>
      <c r="H184" s="126">
        <v>5470</v>
      </c>
      <c r="I184" s="126">
        <v>695</v>
      </c>
      <c r="J184" s="126">
        <v>1893018</v>
      </c>
      <c r="K184" s="126">
        <v>149073</v>
      </c>
      <c r="L184" s="126">
        <v>2042091</v>
      </c>
      <c r="M184" s="126">
        <v>1763</v>
      </c>
      <c r="N184" s="126">
        <v>139</v>
      </c>
      <c r="O184" s="127">
        <v>2043993</v>
      </c>
    </row>
    <row r="185" spans="1:15">
      <c r="A185" s="117">
        <v>2028</v>
      </c>
      <c r="B185" s="117">
        <v>12</v>
      </c>
      <c r="C185" s="124">
        <v>47088</v>
      </c>
      <c r="D185" s="104"/>
      <c r="E185" s="125">
        <v>1221176</v>
      </c>
      <c r="F185" s="126">
        <v>991743</v>
      </c>
      <c r="G185" s="126">
        <v>67654</v>
      </c>
      <c r="H185" s="126">
        <v>5353</v>
      </c>
      <c r="I185" s="126">
        <v>1011</v>
      </c>
      <c r="J185" s="126">
        <v>2286937</v>
      </c>
      <c r="K185" s="126">
        <v>180093</v>
      </c>
      <c r="L185" s="126">
        <v>2467030</v>
      </c>
      <c r="M185" s="126">
        <v>1649</v>
      </c>
      <c r="N185" s="126">
        <v>130</v>
      </c>
      <c r="O185" s="127">
        <v>2468809</v>
      </c>
    </row>
    <row r="186" spans="1:15">
      <c r="A186" s="117">
        <v>2029</v>
      </c>
      <c r="B186" s="117">
        <v>1</v>
      </c>
      <c r="C186" s="124">
        <v>47119</v>
      </c>
      <c r="D186" s="104"/>
      <c r="E186" s="125">
        <v>1192123</v>
      </c>
      <c r="F186" s="126">
        <v>977642</v>
      </c>
      <c r="G186" s="126">
        <v>79338</v>
      </c>
      <c r="H186" s="126">
        <v>5228</v>
      </c>
      <c r="I186" s="126">
        <v>876</v>
      </c>
      <c r="J186" s="126">
        <v>2255207</v>
      </c>
      <c r="K186" s="126">
        <v>177595</v>
      </c>
      <c r="L186" s="126">
        <v>2432802</v>
      </c>
      <c r="M186" s="126">
        <v>2325</v>
      </c>
      <c r="N186" s="126">
        <v>183</v>
      </c>
      <c r="O186" s="127">
        <v>2435310</v>
      </c>
    </row>
    <row r="187" spans="1:15">
      <c r="A187" s="117">
        <v>2029</v>
      </c>
      <c r="B187" s="117">
        <v>2</v>
      </c>
      <c r="C187" s="124">
        <v>47150</v>
      </c>
      <c r="D187" s="104"/>
      <c r="E187" s="125">
        <v>997572</v>
      </c>
      <c r="F187" s="126">
        <v>859995</v>
      </c>
      <c r="G187" s="126">
        <v>67178</v>
      </c>
      <c r="H187" s="126">
        <v>4815</v>
      </c>
      <c r="I187" s="126">
        <v>811</v>
      </c>
      <c r="J187" s="126">
        <v>1930371</v>
      </c>
      <c r="K187" s="126">
        <v>152014</v>
      </c>
      <c r="L187" s="126">
        <v>2082385</v>
      </c>
      <c r="M187" s="126">
        <v>2433</v>
      </c>
      <c r="N187" s="126">
        <v>192</v>
      </c>
      <c r="O187" s="127">
        <v>2085010</v>
      </c>
    </row>
    <row r="188" spans="1:15">
      <c r="A188" s="117">
        <v>2029</v>
      </c>
      <c r="B188" s="117">
        <v>3</v>
      </c>
      <c r="C188" s="124">
        <v>47178</v>
      </c>
      <c r="D188" s="104"/>
      <c r="E188" s="125">
        <v>987641</v>
      </c>
      <c r="F188" s="126">
        <v>862762</v>
      </c>
      <c r="G188" s="126">
        <v>74733</v>
      </c>
      <c r="H188" s="126">
        <v>5261</v>
      </c>
      <c r="I188" s="126">
        <v>808</v>
      </c>
      <c r="J188" s="126">
        <v>1931205</v>
      </c>
      <c r="K188" s="126">
        <v>152080</v>
      </c>
      <c r="L188" s="126">
        <v>2083285</v>
      </c>
      <c r="M188" s="126">
        <v>2339</v>
      </c>
      <c r="N188" s="126">
        <v>184</v>
      </c>
      <c r="O188" s="127">
        <v>2085808</v>
      </c>
    </row>
    <row r="189" spans="1:15">
      <c r="A189" s="117">
        <v>2029</v>
      </c>
      <c r="B189" s="117">
        <v>4</v>
      </c>
      <c r="C189" s="124">
        <v>47209</v>
      </c>
      <c r="D189" s="104"/>
      <c r="E189" s="125">
        <v>806024</v>
      </c>
      <c r="F189" s="126">
        <v>746134</v>
      </c>
      <c r="G189" s="126">
        <v>67844</v>
      </c>
      <c r="H189" s="126">
        <v>4671</v>
      </c>
      <c r="I189" s="126">
        <v>590</v>
      </c>
      <c r="J189" s="126">
        <v>1625263</v>
      </c>
      <c r="K189" s="126">
        <v>127987</v>
      </c>
      <c r="L189" s="126">
        <v>1753250</v>
      </c>
      <c r="M189" s="126">
        <v>2172</v>
      </c>
      <c r="N189" s="126">
        <v>171</v>
      </c>
      <c r="O189" s="127">
        <v>1755593</v>
      </c>
    </row>
    <row r="190" spans="1:15">
      <c r="A190" s="117">
        <v>2029</v>
      </c>
      <c r="B190" s="117">
        <v>5</v>
      </c>
      <c r="C190" s="124">
        <v>47239</v>
      </c>
      <c r="D190" s="104"/>
      <c r="E190" s="125">
        <v>686817</v>
      </c>
      <c r="F190" s="126">
        <v>734021</v>
      </c>
      <c r="G190" s="126">
        <v>70782</v>
      </c>
      <c r="H190" s="126">
        <v>4940</v>
      </c>
      <c r="I190" s="126">
        <v>458</v>
      </c>
      <c r="J190" s="126">
        <v>1497018</v>
      </c>
      <c r="K190" s="126">
        <v>117888</v>
      </c>
      <c r="L190" s="126">
        <v>1614906</v>
      </c>
      <c r="M190" s="126">
        <v>2174</v>
      </c>
      <c r="N190" s="126">
        <v>171</v>
      </c>
      <c r="O190" s="127">
        <v>1617251</v>
      </c>
    </row>
    <row r="191" spans="1:15">
      <c r="A191" s="117">
        <v>2029</v>
      </c>
      <c r="B191" s="117">
        <v>6</v>
      </c>
      <c r="C191" s="124">
        <v>47270</v>
      </c>
      <c r="D191" s="104"/>
      <c r="E191" s="125">
        <v>628079</v>
      </c>
      <c r="F191" s="126">
        <v>738598</v>
      </c>
      <c r="G191" s="126">
        <v>72019</v>
      </c>
      <c r="H191" s="126">
        <v>4945</v>
      </c>
      <c r="I191" s="126">
        <v>356</v>
      </c>
      <c r="J191" s="126">
        <v>1443997</v>
      </c>
      <c r="K191" s="126">
        <v>113713</v>
      </c>
      <c r="L191" s="126">
        <v>1557710</v>
      </c>
      <c r="M191" s="126">
        <v>1787</v>
      </c>
      <c r="N191" s="126">
        <v>141</v>
      </c>
      <c r="O191" s="127">
        <v>1559638</v>
      </c>
    </row>
    <row r="192" spans="1:15">
      <c r="A192" s="117">
        <v>2029</v>
      </c>
      <c r="B192" s="117">
        <v>7</v>
      </c>
      <c r="C192" s="124">
        <v>47300</v>
      </c>
      <c r="D192" s="104"/>
      <c r="E192" s="125">
        <v>617327</v>
      </c>
      <c r="F192" s="126">
        <v>786480</v>
      </c>
      <c r="G192" s="126">
        <v>73951</v>
      </c>
      <c r="H192" s="126">
        <v>4782</v>
      </c>
      <c r="I192" s="126">
        <v>317</v>
      </c>
      <c r="J192" s="126">
        <v>1482857</v>
      </c>
      <c r="K192" s="126">
        <v>116773</v>
      </c>
      <c r="L192" s="126">
        <v>1599630</v>
      </c>
      <c r="M192" s="126">
        <v>2889</v>
      </c>
      <c r="N192" s="126">
        <v>228</v>
      </c>
      <c r="O192" s="127">
        <v>1602747</v>
      </c>
    </row>
    <row r="193" spans="1:15">
      <c r="A193" s="117">
        <v>2029</v>
      </c>
      <c r="B193" s="117">
        <v>8</v>
      </c>
      <c r="C193" s="124">
        <v>47331</v>
      </c>
      <c r="D193" s="104"/>
      <c r="E193" s="125">
        <v>597659</v>
      </c>
      <c r="F193" s="126">
        <v>833168</v>
      </c>
      <c r="G193" s="126">
        <v>77011</v>
      </c>
      <c r="H193" s="126">
        <v>4905</v>
      </c>
      <c r="I193" s="126">
        <v>287</v>
      </c>
      <c r="J193" s="126">
        <v>1513030</v>
      </c>
      <c r="K193" s="126">
        <v>119149</v>
      </c>
      <c r="L193" s="126">
        <v>1632179</v>
      </c>
      <c r="M193" s="126">
        <v>1634</v>
      </c>
      <c r="N193" s="126">
        <v>129</v>
      </c>
      <c r="O193" s="127">
        <v>1633942</v>
      </c>
    </row>
    <row r="194" spans="1:15">
      <c r="A194" s="117">
        <v>2029</v>
      </c>
      <c r="B194" s="117">
        <v>9</v>
      </c>
      <c r="C194" s="124">
        <v>47362</v>
      </c>
      <c r="D194" s="104"/>
      <c r="E194" s="125">
        <v>605103</v>
      </c>
      <c r="F194" s="126">
        <v>779266</v>
      </c>
      <c r="G194" s="126">
        <v>70570</v>
      </c>
      <c r="H194" s="126">
        <v>4781</v>
      </c>
      <c r="I194" s="126">
        <v>323</v>
      </c>
      <c r="J194" s="126">
        <v>1460043</v>
      </c>
      <c r="K194" s="126">
        <v>114976</v>
      </c>
      <c r="L194" s="126">
        <v>1575019</v>
      </c>
      <c r="M194" s="126">
        <v>1428</v>
      </c>
      <c r="N194" s="126">
        <v>112</v>
      </c>
      <c r="O194" s="127">
        <v>1576559</v>
      </c>
    </row>
    <row r="195" spans="1:15">
      <c r="A195" s="117">
        <v>2029</v>
      </c>
      <c r="B195" s="117">
        <v>10</v>
      </c>
      <c r="C195" s="124">
        <v>47392</v>
      </c>
      <c r="D195" s="104"/>
      <c r="E195" s="125">
        <v>763804</v>
      </c>
      <c r="F195" s="126">
        <v>789260</v>
      </c>
      <c r="G195" s="126">
        <v>74187</v>
      </c>
      <c r="H195" s="126">
        <v>5020</v>
      </c>
      <c r="I195" s="126">
        <v>479</v>
      </c>
      <c r="J195" s="126">
        <v>1632750</v>
      </c>
      <c r="K195" s="126">
        <v>128577</v>
      </c>
      <c r="L195" s="126">
        <v>1761327</v>
      </c>
      <c r="M195" s="126">
        <v>1830</v>
      </c>
      <c r="N195" s="126">
        <v>144</v>
      </c>
      <c r="O195" s="127">
        <v>1763301</v>
      </c>
    </row>
    <row r="196" spans="1:15">
      <c r="A196" s="117">
        <v>2029</v>
      </c>
      <c r="B196" s="117">
        <v>11</v>
      </c>
      <c r="C196" s="124">
        <v>47423</v>
      </c>
      <c r="D196" s="104"/>
      <c r="E196" s="125">
        <v>959827</v>
      </c>
      <c r="F196" s="126">
        <v>876224</v>
      </c>
      <c r="G196" s="126">
        <v>68365</v>
      </c>
      <c r="H196" s="126">
        <v>5386</v>
      </c>
      <c r="I196" s="126">
        <v>695</v>
      </c>
      <c r="J196" s="126">
        <v>1910497</v>
      </c>
      <c r="K196" s="126">
        <v>150449</v>
      </c>
      <c r="L196" s="126">
        <v>2060946</v>
      </c>
      <c r="M196" s="126">
        <v>1832</v>
      </c>
      <c r="N196" s="126">
        <v>144</v>
      </c>
      <c r="O196" s="127">
        <v>2062922</v>
      </c>
    </row>
    <row r="197" spans="1:15">
      <c r="A197" s="117">
        <v>2029</v>
      </c>
      <c r="B197" s="117">
        <v>12</v>
      </c>
      <c r="C197" s="124">
        <v>47453</v>
      </c>
      <c r="D197" s="104"/>
      <c r="E197" s="125">
        <v>1229819</v>
      </c>
      <c r="F197" s="126">
        <v>1007504</v>
      </c>
      <c r="G197" s="126">
        <v>67010</v>
      </c>
      <c r="H197" s="126">
        <v>5272</v>
      </c>
      <c r="I197" s="126">
        <v>1011</v>
      </c>
      <c r="J197" s="126">
        <v>2310616</v>
      </c>
      <c r="K197" s="126">
        <v>181958</v>
      </c>
      <c r="L197" s="126">
        <v>2492574</v>
      </c>
      <c r="M197" s="126">
        <v>1718</v>
      </c>
      <c r="N197" s="126">
        <v>135</v>
      </c>
      <c r="O197" s="127">
        <v>2494427</v>
      </c>
    </row>
    <row r="198" spans="1:15">
      <c r="A198" s="117">
        <v>2030</v>
      </c>
      <c r="B198" s="117">
        <v>1</v>
      </c>
      <c r="C198" s="124">
        <v>47484</v>
      </c>
      <c r="D198" s="104"/>
      <c r="E198" s="125">
        <v>1200867</v>
      </c>
      <c r="F198" s="126">
        <v>993627</v>
      </c>
      <c r="G198" s="126">
        <v>78652</v>
      </c>
      <c r="H198" s="126">
        <v>5149</v>
      </c>
      <c r="I198" s="126">
        <v>876</v>
      </c>
      <c r="J198" s="126">
        <v>2279171</v>
      </c>
      <c r="K198" s="126">
        <v>179482</v>
      </c>
      <c r="L198" s="126">
        <v>2458653</v>
      </c>
      <c r="M198" s="126">
        <v>2325</v>
      </c>
      <c r="N198" s="126">
        <v>183</v>
      </c>
      <c r="O198" s="127">
        <v>2461161</v>
      </c>
    </row>
    <row r="199" spans="1:15">
      <c r="A199" s="117">
        <v>2030</v>
      </c>
      <c r="B199" s="117">
        <v>2</v>
      </c>
      <c r="C199" s="124">
        <v>47515</v>
      </c>
      <c r="D199" s="104"/>
      <c r="E199" s="125">
        <v>1005733</v>
      </c>
      <c r="F199" s="126">
        <v>875628</v>
      </c>
      <c r="G199" s="126">
        <v>66701</v>
      </c>
      <c r="H199" s="126">
        <v>4740</v>
      </c>
      <c r="I199" s="126">
        <v>811</v>
      </c>
      <c r="J199" s="126">
        <v>1953613</v>
      </c>
      <c r="K199" s="126">
        <v>153844</v>
      </c>
      <c r="L199" s="126">
        <v>2107457</v>
      </c>
      <c r="M199" s="126">
        <v>2433</v>
      </c>
      <c r="N199" s="126">
        <v>192</v>
      </c>
      <c r="O199" s="127">
        <v>2110082</v>
      </c>
    </row>
    <row r="200" spans="1:15">
      <c r="A200" s="117">
        <v>2030</v>
      </c>
      <c r="B200" s="117">
        <v>3</v>
      </c>
      <c r="C200" s="124">
        <v>47543</v>
      </c>
      <c r="D200" s="104"/>
      <c r="E200" s="125">
        <v>996450</v>
      </c>
      <c r="F200" s="126">
        <v>878908</v>
      </c>
      <c r="G200" s="126">
        <v>74177</v>
      </c>
      <c r="H200" s="126">
        <v>5174</v>
      </c>
      <c r="I200" s="126">
        <v>808</v>
      </c>
      <c r="J200" s="126">
        <v>1955517</v>
      </c>
      <c r="K200" s="126">
        <v>153994</v>
      </c>
      <c r="L200" s="126">
        <v>2109511</v>
      </c>
      <c r="M200" s="126">
        <v>2339</v>
      </c>
      <c r="N200" s="126">
        <v>184</v>
      </c>
      <c r="O200" s="127">
        <v>2112034</v>
      </c>
    </row>
    <row r="201" spans="1:15">
      <c r="A201" s="117">
        <v>2030</v>
      </c>
      <c r="B201" s="117">
        <v>4</v>
      </c>
      <c r="C201" s="124">
        <v>47574</v>
      </c>
      <c r="D201" s="104"/>
      <c r="E201" s="125">
        <v>813323</v>
      </c>
      <c r="F201" s="126">
        <v>758374</v>
      </c>
      <c r="G201" s="126">
        <v>67295</v>
      </c>
      <c r="H201" s="126">
        <v>4593</v>
      </c>
      <c r="I201" s="126">
        <v>590</v>
      </c>
      <c r="J201" s="126">
        <v>1644175</v>
      </c>
      <c r="K201" s="126">
        <v>129477</v>
      </c>
      <c r="L201" s="126">
        <v>1773652</v>
      </c>
      <c r="M201" s="126">
        <v>2172</v>
      </c>
      <c r="N201" s="126">
        <v>171</v>
      </c>
      <c r="O201" s="127">
        <v>1775995</v>
      </c>
    </row>
    <row r="202" spans="1:15">
      <c r="A202" s="117">
        <v>2030</v>
      </c>
      <c r="B202" s="117">
        <v>5</v>
      </c>
      <c r="C202" s="124">
        <v>47604</v>
      </c>
      <c r="D202" s="104"/>
      <c r="E202" s="125">
        <v>693464</v>
      </c>
      <c r="F202" s="126">
        <v>747634</v>
      </c>
      <c r="G202" s="126">
        <v>70323</v>
      </c>
      <c r="H202" s="126">
        <v>4858</v>
      </c>
      <c r="I202" s="126">
        <v>458</v>
      </c>
      <c r="J202" s="126">
        <v>1516737</v>
      </c>
      <c r="K202" s="126">
        <v>119441</v>
      </c>
      <c r="L202" s="126">
        <v>1636178</v>
      </c>
      <c r="M202" s="126">
        <v>2174</v>
      </c>
      <c r="N202" s="126">
        <v>171</v>
      </c>
      <c r="O202" s="127">
        <v>1638523</v>
      </c>
    </row>
    <row r="203" spans="1:15">
      <c r="A203" s="117">
        <v>2030</v>
      </c>
      <c r="B203" s="117">
        <v>6</v>
      </c>
      <c r="C203" s="124">
        <v>47635</v>
      </c>
      <c r="D203" s="104"/>
      <c r="E203" s="125">
        <v>634342</v>
      </c>
      <c r="F203" s="126">
        <v>752927</v>
      </c>
      <c r="G203" s="126">
        <v>71531</v>
      </c>
      <c r="H203" s="126">
        <v>4863</v>
      </c>
      <c r="I203" s="126">
        <v>356</v>
      </c>
      <c r="J203" s="126">
        <v>1464019</v>
      </c>
      <c r="K203" s="126">
        <v>115290</v>
      </c>
      <c r="L203" s="126">
        <v>1579309</v>
      </c>
      <c r="M203" s="126">
        <v>1787</v>
      </c>
      <c r="N203" s="126">
        <v>141</v>
      </c>
      <c r="O203" s="127">
        <v>1581237</v>
      </c>
    </row>
    <row r="204" spans="1:15">
      <c r="A204" s="117">
        <v>2030</v>
      </c>
      <c r="B204" s="117">
        <v>7</v>
      </c>
      <c r="C204" s="124">
        <v>47665</v>
      </c>
      <c r="D204" s="104"/>
      <c r="E204" s="125">
        <v>623202</v>
      </c>
      <c r="F204" s="126">
        <v>799674</v>
      </c>
      <c r="G204" s="126">
        <v>73425</v>
      </c>
      <c r="H204" s="126">
        <v>4702</v>
      </c>
      <c r="I204" s="126">
        <v>317</v>
      </c>
      <c r="J204" s="126">
        <v>1501320</v>
      </c>
      <c r="K204" s="126">
        <v>118227</v>
      </c>
      <c r="L204" s="126">
        <v>1619547</v>
      </c>
      <c r="M204" s="126">
        <v>2889</v>
      </c>
      <c r="N204" s="126">
        <v>228</v>
      </c>
      <c r="O204" s="127">
        <v>1622664</v>
      </c>
    </row>
    <row r="205" spans="1:15">
      <c r="A205" s="117">
        <v>2030</v>
      </c>
      <c r="B205" s="117">
        <v>8</v>
      </c>
      <c r="C205" s="124">
        <v>47696</v>
      </c>
      <c r="D205" s="104"/>
      <c r="E205" s="125">
        <v>603413</v>
      </c>
      <c r="F205" s="126">
        <v>847635</v>
      </c>
      <c r="G205" s="126">
        <v>76483</v>
      </c>
      <c r="H205" s="126">
        <v>4823</v>
      </c>
      <c r="I205" s="126">
        <v>286</v>
      </c>
      <c r="J205" s="126">
        <v>1532640</v>
      </c>
      <c r="K205" s="126">
        <v>120693</v>
      </c>
      <c r="L205" s="126">
        <v>1653333</v>
      </c>
      <c r="M205" s="126">
        <v>1634</v>
      </c>
      <c r="N205" s="126">
        <v>129</v>
      </c>
      <c r="O205" s="127">
        <v>1655096</v>
      </c>
    </row>
    <row r="206" spans="1:15">
      <c r="A206" s="117">
        <v>2030</v>
      </c>
      <c r="B206" s="117">
        <v>9</v>
      </c>
      <c r="C206" s="124">
        <v>47727</v>
      </c>
      <c r="D206" s="104"/>
      <c r="E206" s="125">
        <v>610957</v>
      </c>
      <c r="F206" s="126">
        <v>793063</v>
      </c>
      <c r="G206" s="126">
        <v>70049</v>
      </c>
      <c r="H206" s="126">
        <v>4701</v>
      </c>
      <c r="I206" s="126">
        <v>323</v>
      </c>
      <c r="J206" s="126">
        <v>1479093</v>
      </c>
      <c r="K206" s="126">
        <v>116477</v>
      </c>
      <c r="L206" s="126">
        <v>1595570</v>
      </c>
      <c r="M206" s="126">
        <v>1428</v>
      </c>
      <c r="N206" s="126">
        <v>112</v>
      </c>
      <c r="O206" s="127">
        <v>1597110</v>
      </c>
    </row>
    <row r="207" spans="1:15">
      <c r="A207" s="117">
        <v>2030</v>
      </c>
      <c r="B207" s="117">
        <v>10</v>
      </c>
      <c r="C207" s="124">
        <v>47757</v>
      </c>
      <c r="D207" s="104"/>
      <c r="E207" s="125">
        <v>770582</v>
      </c>
      <c r="F207" s="126">
        <v>802844</v>
      </c>
      <c r="G207" s="126">
        <v>73692</v>
      </c>
      <c r="H207" s="126">
        <v>4939</v>
      </c>
      <c r="I207" s="126">
        <v>479</v>
      </c>
      <c r="J207" s="126">
        <v>1652536</v>
      </c>
      <c r="K207" s="126">
        <v>130135</v>
      </c>
      <c r="L207" s="126">
        <v>1782671</v>
      </c>
      <c r="M207" s="126">
        <v>1830</v>
      </c>
      <c r="N207" s="126">
        <v>144</v>
      </c>
      <c r="O207" s="127">
        <v>1784645</v>
      </c>
    </row>
    <row r="208" spans="1:15">
      <c r="A208" s="117">
        <v>2030</v>
      </c>
      <c r="B208" s="117">
        <v>11</v>
      </c>
      <c r="C208" s="124">
        <v>47788</v>
      </c>
      <c r="D208" s="104"/>
      <c r="E208" s="125">
        <v>967993</v>
      </c>
      <c r="F208" s="126">
        <v>891269</v>
      </c>
      <c r="G208" s="126">
        <v>67867</v>
      </c>
      <c r="H208" s="126">
        <v>5304</v>
      </c>
      <c r="I208" s="126">
        <v>695</v>
      </c>
      <c r="J208" s="126">
        <v>1933128</v>
      </c>
      <c r="K208" s="126">
        <v>152231</v>
      </c>
      <c r="L208" s="126">
        <v>2085359</v>
      </c>
      <c r="M208" s="126">
        <v>1832</v>
      </c>
      <c r="N208" s="126">
        <v>144</v>
      </c>
      <c r="O208" s="127">
        <v>2087335</v>
      </c>
    </row>
    <row r="209" spans="1:15">
      <c r="A209" s="117">
        <v>2030</v>
      </c>
      <c r="B209" s="117">
        <v>12</v>
      </c>
      <c r="C209" s="124">
        <v>47818</v>
      </c>
      <c r="D209" s="104"/>
      <c r="E209" s="125">
        <v>1240500</v>
      </c>
      <c r="F209" s="126">
        <v>1024459</v>
      </c>
      <c r="G209" s="126">
        <v>66474</v>
      </c>
      <c r="H209" s="126">
        <v>5192</v>
      </c>
      <c r="I209" s="126">
        <v>1011</v>
      </c>
      <c r="J209" s="126">
        <v>2337636</v>
      </c>
      <c r="K209" s="126">
        <v>184086</v>
      </c>
      <c r="L209" s="126">
        <v>2521722</v>
      </c>
      <c r="M209" s="126">
        <v>1718</v>
      </c>
      <c r="N209" s="126">
        <v>135</v>
      </c>
      <c r="O209" s="127">
        <v>2523575</v>
      </c>
    </row>
    <row r="210" spans="1:15">
      <c r="A210" s="117">
        <v>2031</v>
      </c>
      <c r="B210" s="117">
        <v>1</v>
      </c>
      <c r="C210" s="124">
        <v>47849</v>
      </c>
      <c r="D210" s="104"/>
      <c r="E210" s="125">
        <v>1211258</v>
      </c>
      <c r="F210" s="126">
        <v>1010714</v>
      </c>
      <c r="G210" s="126">
        <v>78087</v>
      </c>
      <c r="H210" s="126">
        <v>5069</v>
      </c>
      <c r="I210" s="126">
        <v>876</v>
      </c>
      <c r="J210" s="126">
        <v>2306004</v>
      </c>
      <c r="K210" s="126">
        <v>181595</v>
      </c>
      <c r="L210" s="126">
        <v>2487599</v>
      </c>
      <c r="M210" s="126">
        <v>2325</v>
      </c>
      <c r="N210" s="126">
        <v>183</v>
      </c>
      <c r="O210" s="127">
        <v>2490107</v>
      </c>
    </row>
    <row r="211" spans="1:15">
      <c r="A211" s="117">
        <v>2031</v>
      </c>
      <c r="B211" s="117">
        <v>2</v>
      </c>
      <c r="C211" s="124">
        <v>47880</v>
      </c>
      <c r="D211" s="104"/>
      <c r="E211" s="125">
        <v>1014348</v>
      </c>
      <c r="F211" s="126">
        <v>890882</v>
      </c>
      <c r="G211" s="126">
        <v>66218</v>
      </c>
      <c r="H211" s="126">
        <v>4664</v>
      </c>
      <c r="I211" s="126">
        <v>811</v>
      </c>
      <c r="J211" s="126">
        <v>1976923</v>
      </c>
      <c r="K211" s="126">
        <v>155680</v>
      </c>
      <c r="L211" s="126">
        <v>2132603</v>
      </c>
      <c r="M211" s="126">
        <v>2433</v>
      </c>
      <c r="N211" s="126">
        <v>192</v>
      </c>
      <c r="O211" s="127">
        <v>2135228</v>
      </c>
    </row>
    <row r="212" spans="1:15">
      <c r="A212" s="117">
        <v>2031</v>
      </c>
      <c r="B212" s="117">
        <v>3</v>
      </c>
      <c r="C212" s="124">
        <v>47908</v>
      </c>
      <c r="D212" s="104"/>
      <c r="E212" s="125">
        <v>1004837</v>
      </c>
      <c r="F212" s="126">
        <v>894239</v>
      </c>
      <c r="G212" s="126">
        <v>73620</v>
      </c>
      <c r="H212" s="126">
        <v>5088</v>
      </c>
      <c r="I212" s="126">
        <v>808</v>
      </c>
      <c r="J212" s="126">
        <v>1978592</v>
      </c>
      <c r="K212" s="126">
        <v>155811</v>
      </c>
      <c r="L212" s="126">
        <v>2134403</v>
      </c>
      <c r="M212" s="126">
        <v>2339</v>
      </c>
      <c r="N212" s="126">
        <v>184</v>
      </c>
      <c r="O212" s="127">
        <v>2136926</v>
      </c>
    </row>
    <row r="213" spans="1:15">
      <c r="A213" s="117">
        <v>2031</v>
      </c>
      <c r="B213" s="117">
        <v>4</v>
      </c>
      <c r="C213" s="124">
        <v>47939</v>
      </c>
      <c r="D213" s="104"/>
      <c r="E213" s="125">
        <v>819923</v>
      </c>
      <c r="F213" s="126">
        <v>772436</v>
      </c>
      <c r="G213" s="126">
        <v>66845</v>
      </c>
      <c r="H213" s="126">
        <v>4516</v>
      </c>
      <c r="I213" s="126">
        <v>590</v>
      </c>
      <c r="J213" s="126">
        <v>1664310</v>
      </c>
      <c r="K213" s="126">
        <v>131062</v>
      </c>
      <c r="L213" s="126">
        <v>1795372</v>
      </c>
      <c r="M213" s="126">
        <v>2172</v>
      </c>
      <c r="N213" s="126">
        <v>171</v>
      </c>
      <c r="O213" s="127">
        <v>1797715</v>
      </c>
    </row>
    <row r="214" spans="1:15">
      <c r="A214" s="117">
        <v>2031</v>
      </c>
      <c r="B214" s="117">
        <v>5</v>
      </c>
      <c r="C214" s="124">
        <v>47969</v>
      </c>
      <c r="D214" s="104"/>
      <c r="E214" s="125">
        <v>698811</v>
      </c>
      <c r="F214" s="126">
        <v>761600</v>
      </c>
      <c r="G214" s="126">
        <v>69819</v>
      </c>
      <c r="H214" s="126">
        <v>4776</v>
      </c>
      <c r="I214" s="126">
        <v>458</v>
      </c>
      <c r="J214" s="126">
        <v>1535464</v>
      </c>
      <c r="K214" s="126">
        <v>120916</v>
      </c>
      <c r="L214" s="126">
        <v>1656380</v>
      </c>
      <c r="M214" s="126">
        <v>2174</v>
      </c>
      <c r="N214" s="126">
        <v>171</v>
      </c>
      <c r="O214" s="127">
        <v>1658725</v>
      </c>
    </row>
    <row r="215" spans="1:15">
      <c r="A215" s="117">
        <v>2031</v>
      </c>
      <c r="B215" s="117">
        <v>6</v>
      </c>
      <c r="C215" s="124">
        <v>48000</v>
      </c>
      <c r="D215" s="104"/>
      <c r="E215" s="125">
        <v>638809</v>
      </c>
      <c r="F215" s="126">
        <v>765548</v>
      </c>
      <c r="G215" s="126">
        <v>70927</v>
      </c>
      <c r="H215" s="126">
        <v>4781</v>
      </c>
      <c r="I215" s="126">
        <v>356</v>
      </c>
      <c r="J215" s="126">
        <v>1480421</v>
      </c>
      <c r="K215" s="126">
        <v>116581</v>
      </c>
      <c r="L215" s="126">
        <v>1597002</v>
      </c>
      <c r="M215" s="126">
        <v>1787</v>
      </c>
      <c r="N215" s="126">
        <v>141</v>
      </c>
      <c r="O215" s="127">
        <v>1598930</v>
      </c>
    </row>
    <row r="216" spans="1:15">
      <c r="A216" s="117">
        <v>2031</v>
      </c>
      <c r="B216" s="117">
        <v>7</v>
      </c>
      <c r="C216" s="124">
        <v>48030</v>
      </c>
      <c r="D216" s="104"/>
      <c r="E216" s="125">
        <v>627157</v>
      </c>
      <c r="F216" s="126">
        <v>813666</v>
      </c>
      <c r="G216" s="126">
        <v>72868</v>
      </c>
      <c r="H216" s="126">
        <v>4623</v>
      </c>
      <c r="I216" s="126">
        <v>317</v>
      </c>
      <c r="J216" s="126">
        <v>1518631</v>
      </c>
      <c r="K216" s="126">
        <v>119590</v>
      </c>
      <c r="L216" s="126">
        <v>1638221</v>
      </c>
      <c r="M216" s="126">
        <v>2889</v>
      </c>
      <c r="N216" s="126">
        <v>228</v>
      </c>
      <c r="O216" s="127">
        <v>1641338</v>
      </c>
    </row>
    <row r="217" spans="1:15">
      <c r="A217" s="117">
        <v>2031</v>
      </c>
      <c r="B217" s="117">
        <v>8</v>
      </c>
      <c r="C217" s="124">
        <v>48061</v>
      </c>
      <c r="D217" s="104"/>
      <c r="E217" s="125">
        <v>606783</v>
      </c>
      <c r="F217" s="126">
        <v>863221</v>
      </c>
      <c r="G217" s="126">
        <v>75871</v>
      </c>
      <c r="H217" s="126">
        <v>4742</v>
      </c>
      <c r="I217" s="126">
        <v>286</v>
      </c>
      <c r="J217" s="126">
        <v>1550903</v>
      </c>
      <c r="K217" s="126">
        <v>122132</v>
      </c>
      <c r="L217" s="126">
        <v>1673035</v>
      </c>
      <c r="M217" s="126">
        <v>1634</v>
      </c>
      <c r="N217" s="126">
        <v>129</v>
      </c>
      <c r="O217" s="127">
        <v>1674798</v>
      </c>
    </row>
    <row r="218" spans="1:15">
      <c r="A218" s="117">
        <v>2031</v>
      </c>
      <c r="B218" s="117">
        <v>9</v>
      </c>
      <c r="C218" s="124">
        <v>48092</v>
      </c>
      <c r="D218" s="104"/>
      <c r="E218" s="125">
        <v>613952</v>
      </c>
      <c r="F218" s="126">
        <v>805897</v>
      </c>
      <c r="G218" s="126">
        <v>69415</v>
      </c>
      <c r="H218" s="126">
        <v>4622</v>
      </c>
      <c r="I218" s="126">
        <v>322</v>
      </c>
      <c r="J218" s="126">
        <v>1494208</v>
      </c>
      <c r="K218" s="126">
        <v>117667</v>
      </c>
      <c r="L218" s="126">
        <v>1611875</v>
      </c>
      <c r="M218" s="126">
        <v>1428</v>
      </c>
      <c r="N218" s="126">
        <v>112</v>
      </c>
      <c r="O218" s="127">
        <v>1613415</v>
      </c>
    </row>
    <row r="219" spans="1:15">
      <c r="A219" s="117">
        <v>2031</v>
      </c>
      <c r="B219" s="117">
        <v>10</v>
      </c>
      <c r="C219" s="124">
        <v>48122</v>
      </c>
      <c r="D219" s="104"/>
      <c r="E219" s="125">
        <v>774425</v>
      </c>
      <c r="F219" s="126">
        <v>816824</v>
      </c>
      <c r="G219" s="126">
        <v>73109</v>
      </c>
      <c r="H219" s="126">
        <v>4859</v>
      </c>
      <c r="I219" s="126">
        <v>479</v>
      </c>
      <c r="J219" s="126">
        <v>1669696</v>
      </c>
      <c r="K219" s="126">
        <v>131486</v>
      </c>
      <c r="L219" s="126">
        <v>1801182</v>
      </c>
      <c r="M219" s="126">
        <v>1830</v>
      </c>
      <c r="N219" s="126">
        <v>144</v>
      </c>
      <c r="O219" s="127">
        <v>1803156</v>
      </c>
    </row>
    <row r="220" spans="1:15">
      <c r="A220" s="117">
        <v>2031</v>
      </c>
      <c r="B220" s="117">
        <v>11</v>
      </c>
      <c r="C220" s="124">
        <v>48153</v>
      </c>
      <c r="D220" s="104"/>
      <c r="E220" s="125">
        <v>973003</v>
      </c>
      <c r="F220" s="126">
        <v>907669</v>
      </c>
      <c r="G220" s="126">
        <v>67274</v>
      </c>
      <c r="H220" s="126">
        <v>5222</v>
      </c>
      <c r="I220" s="126">
        <v>695</v>
      </c>
      <c r="J220" s="126">
        <v>1953863</v>
      </c>
      <c r="K220" s="126">
        <v>153864</v>
      </c>
      <c r="L220" s="126">
        <v>2107727</v>
      </c>
      <c r="M220" s="126">
        <v>1832</v>
      </c>
      <c r="N220" s="126">
        <v>144</v>
      </c>
      <c r="O220" s="127">
        <v>2109703</v>
      </c>
    </row>
    <row r="221" spans="1:15">
      <c r="A221" s="117">
        <v>2031</v>
      </c>
      <c r="B221" s="117">
        <v>12</v>
      </c>
      <c r="C221" s="124">
        <v>48183</v>
      </c>
      <c r="D221" s="104"/>
      <c r="E221" s="125">
        <v>1247068</v>
      </c>
      <c r="F221" s="126">
        <v>1041474</v>
      </c>
      <c r="G221" s="126">
        <v>65866</v>
      </c>
      <c r="H221" s="126">
        <v>5112</v>
      </c>
      <c r="I221" s="126">
        <v>1011</v>
      </c>
      <c r="J221" s="126">
        <v>2360531</v>
      </c>
      <c r="K221" s="126">
        <v>185889</v>
      </c>
      <c r="L221" s="126">
        <v>2546420</v>
      </c>
      <c r="M221" s="126">
        <v>1718</v>
      </c>
      <c r="N221" s="126">
        <v>135</v>
      </c>
      <c r="O221" s="127">
        <v>2548273</v>
      </c>
    </row>
    <row r="222" spans="1:15">
      <c r="A222" s="117">
        <v>2032</v>
      </c>
      <c r="B222" s="117">
        <v>1</v>
      </c>
      <c r="C222" s="124">
        <v>48214</v>
      </c>
      <c r="D222" s="104"/>
      <c r="E222" s="125">
        <v>1215680</v>
      </c>
      <c r="F222" s="126">
        <v>1026810</v>
      </c>
      <c r="G222" s="126">
        <v>77257</v>
      </c>
      <c r="H222" s="126">
        <v>4991</v>
      </c>
      <c r="I222" s="126">
        <v>876</v>
      </c>
      <c r="J222" s="126">
        <v>2325614</v>
      </c>
      <c r="K222" s="126">
        <v>183139</v>
      </c>
      <c r="L222" s="126">
        <v>2508753</v>
      </c>
      <c r="M222" s="126">
        <v>2325</v>
      </c>
      <c r="N222" s="126">
        <v>183</v>
      </c>
      <c r="O222" s="127">
        <v>2511261</v>
      </c>
    </row>
    <row r="223" spans="1:15">
      <c r="A223" s="117">
        <v>2032</v>
      </c>
      <c r="B223" s="117">
        <v>2</v>
      </c>
      <c r="C223" s="124">
        <v>48245</v>
      </c>
      <c r="D223" s="104"/>
      <c r="E223" s="125">
        <v>1059477</v>
      </c>
      <c r="F223" s="126">
        <v>939357</v>
      </c>
      <c r="G223" s="126">
        <v>69528</v>
      </c>
      <c r="H223" s="126">
        <v>4726</v>
      </c>
      <c r="I223" s="126">
        <v>829</v>
      </c>
      <c r="J223" s="126">
        <v>2073917</v>
      </c>
      <c r="K223" s="126">
        <v>163318</v>
      </c>
      <c r="L223" s="126">
        <v>2237235</v>
      </c>
      <c r="M223" s="126">
        <v>2520</v>
      </c>
      <c r="N223" s="126">
        <v>198</v>
      </c>
      <c r="O223" s="127">
        <v>2239953</v>
      </c>
    </row>
    <row r="224" spans="1:15">
      <c r="A224" s="117">
        <v>2032</v>
      </c>
      <c r="B224" s="117">
        <v>3</v>
      </c>
      <c r="C224" s="124">
        <v>48274</v>
      </c>
      <c r="D224" s="104"/>
      <c r="E224" s="125">
        <v>1009170</v>
      </c>
      <c r="F224" s="126">
        <v>908651</v>
      </c>
      <c r="G224" s="126">
        <v>71643</v>
      </c>
      <c r="H224" s="126">
        <v>5038</v>
      </c>
      <c r="I224" s="126">
        <v>819</v>
      </c>
      <c r="J224" s="126">
        <v>1995321</v>
      </c>
      <c r="K224" s="126">
        <v>157129</v>
      </c>
      <c r="L224" s="126">
        <v>2152450</v>
      </c>
      <c r="M224" s="126">
        <v>2339</v>
      </c>
      <c r="N224" s="126">
        <v>184</v>
      </c>
      <c r="O224" s="127">
        <v>2154973</v>
      </c>
    </row>
    <row r="225" spans="1:15">
      <c r="A225" s="117">
        <v>2032</v>
      </c>
      <c r="B225" s="117">
        <v>4</v>
      </c>
      <c r="C225" s="124">
        <v>48305</v>
      </c>
      <c r="D225" s="104"/>
      <c r="E225" s="125">
        <v>823524</v>
      </c>
      <c r="F225" s="126">
        <v>785273</v>
      </c>
      <c r="G225" s="126">
        <v>66307</v>
      </c>
      <c r="H225" s="126">
        <v>4441</v>
      </c>
      <c r="I225" s="126">
        <v>590</v>
      </c>
      <c r="J225" s="126">
        <v>1680135</v>
      </c>
      <c r="K225" s="126">
        <v>132308</v>
      </c>
      <c r="L225" s="126">
        <v>1812443</v>
      </c>
      <c r="M225" s="126">
        <v>2172</v>
      </c>
      <c r="N225" s="126">
        <v>171</v>
      </c>
      <c r="O225" s="127">
        <v>1814786</v>
      </c>
    </row>
    <row r="226" spans="1:15">
      <c r="A226" s="117">
        <v>2032</v>
      </c>
      <c r="B226" s="117">
        <v>5</v>
      </c>
      <c r="C226" s="124">
        <v>48335</v>
      </c>
      <c r="D226" s="104"/>
      <c r="E226" s="125">
        <v>701910</v>
      </c>
      <c r="F226" s="126">
        <v>775783</v>
      </c>
      <c r="G226" s="126">
        <v>69235</v>
      </c>
      <c r="H226" s="126">
        <v>4696</v>
      </c>
      <c r="I226" s="126">
        <v>458</v>
      </c>
      <c r="J226" s="126">
        <v>1552082</v>
      </c>
      <c r="K226" s="126">
        <v>122224</v>
      </c>
      <c r="L226" s="126">
        <v>1674306</v>
      </c>
      <c r="M226" s="126">
        <v>2174</v>
      </c>
      <c r="N226" s="126">
        <v>171</v>
      </c>
      <c r="O226" s="127">
        <v>1676651</v>
      </c>
    </row>
    <row r="227" spans="1:15">
      <c r="A227" s="117">
        <v>2032</v>
      </c>
      <c r="B227" s="117">
        <v>6</v>
      </c>
      <c r="C227" s="124">
        <v>48366</v>
      </c>
      <c r="D227" s="104"/>
      <c r="E227" s="125">
        <v>641278</v>
      </c>
      <c r="F227" s="126">
        <v>777784</v>
      </c>
      <c r="G227" s="126">
        <v>70264</v>
      </c>
      <c r="H227" s="126">
        <v>4702</v>
      </c>
      <c r="I227" s="126">
        <v>356</v>
      </c>
      <c r="J227" s="126">
        <v>1494384</v>
      </c>
      <c r="K227" s="126">
        <v>117681</v>
      </c>
      <c r="L227" s="126">
        <v>1612065</v>
      </c>
      <c r="M227" s="126">
        <v>1787</v>
      </c>
      <c r="N227" s="126">
        <v>141</v>
      </c>
      <c r="O227" s="127">
        <v>1613993</v>
      </c>
    </row>
    <row r="228" spans="1:15">
      <c r="A228" s="117">
        <v>2032</v>
      </c>
      <c r="B228" s="117">
        <v>7</v>
      </c>
      <c r="C228" s="124">
        <v>48396</v>
      </c>
      <c r="D228" s="104"/>
      <c r="E228" s="125">
        <v>629207</v>
      </c>
      <c r="F228" s="126">
        <v>826282</v>
      </c>
      <c r="G228" s="126">
        <v>72179</v>
      </c>
      <c r="H228" s="126">
        <v>4547</v>
      </c>
      <c r="I228" s="126">
        <v>317</v>
      </c>
      <c r="J228" s="126">
        <v>1532532</v>
      </c>
      <c r="K228" s="126">
        <v>120685</v>
      </c>
      <c r="L228" s="126">
        <v>1653217</v>
      </c>
      <c r="M228" s="126">
        <v>2889</v>
      </c>
      <c r="N228" s="126">
        <v>228</v>
      </c>
      <c r="O228" s="127">
        <v>1656334</v>
      </c>
    </row>
    <row r="229" spans="1:15">
      <c r="A229" s="117">
        <v>2032</v>
      </c>
      <c r="B229" s="117">
        <v>8</v>
      </c>
      <c r="C229" s="124">
        <v>48427</v>
      </c>
      <c r="D229" s="104"/>
      <c r="E229" s="125">
        <v>608612</v>
      </c>
      <c r="F229" s="126">
        <v>876851</v>
      </c>
      <c r="G229" s="126">
        <v>75117</v>
      </c>
      <c r="H229" s="126">
        <v>4665</v>
      </c>
      <c r="I229" s="126">
        <v>286</v>
      </c>
      <c r="J229" s="126">
        <v>1565531</v>
      </c>
      <c r="K229" s="126">
        <v>123283</v>
      </c>
      <c r="L229" s="126">
        <v>1688814</v>
      </c>
      <c r="M229" s="126">
        <v>1634</v>
      </c>
      <c r="N229" s="126">
        <v>129</v>
      </c>
      <c r="O229" s="127">
        <v>1690577</v>
      </c>
    </row>
    <row r="230" spans="1:15">
      <c r="A230" s="117">
        <v>2032</v>
      </c>
      <c r="B230" s="117">
        <v>9</v>
      </c>
      <c r="C230" s="124">
        <v>48458</v>
      </c>
      <c r="D230" s="104"/>
      <c r="E230" s="125">
        <v>616367</v>
      </c>
      <c r="F230" s="126">
        <v>820528</v>
      </c>
      <c r="G230" s="126">
        <v>68857</v>
      </c>
      <c r="H230" s="126">
        <v>4547</v>
      </c>
      <c r="I230" s="126">
        <v>322</v>
      </c>
      <c r="J230" s="126">
        <v>1510621</v>
      </c>
      <c r="K230" s="126">
        <v>118959</v>
      </c>
      <c r="L230" s="126">
        <v>1629580</v>
      </c>
      <c r="M230" s="126">
        <v>1428</v>
      </c>
      <c r="N230" s="126">
        <v>112</v>
      </c>
      <c r="O230" s="127">
        <v>1631120</v>
      </c>
    </row>
    <row r="231" spans="1:15">
      <c r="A231" s="117">
        <v>2032</v>
      </c>
      <c r="B231" s="117">
        <v>10</v>
      </c>
      <c r="C231" s="124">
        <v>48488</v>
      </c>
      <c r="D231" s="104"/>
      <c r="E231" s="125">
        <v>778161</v>
      </c>
      <c r="F231" s="126">
        <v>832044</v>
      </c>
      <c r="G231" s="126">
        <v>72474</v>
      </c>
      <c r="H231" s="126">
        <v>4784</v>
      </c>
      <c r="I231" s="126">
        <v>479</v>
      </c>
      <c r="J231" s="126">
        <v>1687942</v>
      </c>
      <c r="K231" s="126">
        <v>132923</v>
      </c>
      <c r="L231" s="126">
        <v>1820865</v>
      </c>
      <c r="M231" s="126">
        <v>1830</v>
      </c>
      <c r="N231" s="126">
        <v>144</v>
      </c>
      <c r="O231" s="127">
        <v>1822839</v>
      </c>
    </row>
    <row r="232" spans="1:15">
      <c r="A232" s="117">
        <v>2032</v>
      </c>
      <c r="B232" s="117">
        <v>11</v>
      </c>
      <c r="C232" s="124">
        <v>48519</v>
      </c>
      <c r="D232" s="104"/>
      <c r="E232" s="125">
        <v>977450</v>
      </c>
      <c r="F232" s="126">
        <v>920599</v>
      </c>
      <c r="G232" s="126">
        <v>66564</v>
      </c>
      <c r="H232" s="126">
        <v>5146</v>
      </c>
      <c r="I232" s="126">
        <v>695</v>
      </c>
      <c r="J232" s="126">
        <v>1970454</v>
      </c>
      <c r="K232" s="126">
        <v>155171</v>
      </c>
      <c r="L232" s="126">
        <v>2125625</v>
      </c>
      <c r="M232" s="126">
        <v>1832</v>
      </c>
      <c r="N232" s="126">
        <v>144</v>
      </c>
      <c r="O232" s="127">
        <v>2127601</v>
      </c>
    </row>
    <row r="233" spans="1:15">
      <c r="A233" s="117">
        <v>2032</v>
      </c>
      <c r="B233" s="117">
        <v>12</v>
      </c>
      <c r="C233" s="124">
        <v>48549</v>
      </c>
      <c r="D233" s="104"/>
      <c r="E233" s="125">
        <v>1253484</v>
      </c>
      <c r="F233" s="126">
        <v>1057855</v>
      </c>
      <c r="G233" s="126">
        <v>65305</v>
      </c>
      <c r="H233" s="126">
        <v>5039</v>
      </c>
      <c r="I233" s="126">
        <v>1011</v>
      </c>
      <c r="J233" s="126">
        <v>2382694</v>
      </c>
      <c r="K233" s="126">
        <v>187634</v>
      </c>
      <c r="L233" s="126">
        <v>2570328</v>
      </c>
      <c r="M233" s="126">
        <v>1718</v>
      </c>
      <c r="N233" s="126">
        <v>135</v>
      </c>
      <c r="O233" s="127">
        <v>2572181</v>
      </c>
    </row>
    <row r="234" spans="1:15">
      <c r="A234" s="117">
        <v>2033</v>
      </c>
      <c r="B234" s="117">
        <v>1</v>
      </c>
      <c r="C234" s="124">
        <v>48580</v>
      </c>
      <c r="D234" s="104"/>
      <c r="E234" s="125">
        <v>1225371</v>
      </c>
      <c r="F234" s="126">
        <v>1047026</v>
      </c>
      <c r="G234" s="126">
        <v>76898</v>
      </c>
      <c r="H234" s="126">
        <v>4919</v>
      </c>
      <c r="I234" s="126">
        <v>875</v>
      </c>
      <c r="J234" s="126">
        <v>2355089</v>
      </c>
      <c r="K234" s="126">
        <v>185460</v>
      </c>
      <c r="L234" s="126">
        <v>2540549</v>
      </c>
      <c r="M234" s="126">
        <v>2325</v>
      </c>
      <c r="N234" s="126">
        <v>183</v>
      </c>
      <c r="O234" s="127">
        <v>2543057</v>
      </c>
    </row>
    <row r="235" spans="1:15">
      <c r="A235" s="117">
        <v>2033</v>
      </c>
      <c r="B235" s="117">
        <v>2</v>
      </c>
      <c r="C235" s="124">
        <v>48611</v>
      </c>
      <c r="D235" s="104"/>
      <c r="E235" s="125">
        <v>1025796</v>
      </c>
      <c r="F235" s="126">
        <v>920883</v>
      </c>
      <c r="G235" s="126">
        <v>65018</v>
      </c>
      <c r="H235" s="126">
        <v>4522</v>
      </c>
      <c r="I235" s="126">
        <v>811</v>
      </c>
      <c r="J235" s="126">
        <v>2017030</v>
      </c>
      <c r="K235" s="126">
        <v>158838</v>
      </c>
      <c r="L235" s="126">
        <v>2175868</v>
      </c>
      <c r="M235" s="126">
        <v>2433</v>
      </c>
      <c r="N235" s="126">
        <v>192</v>
      </c>
      <c r="O235" s="127">
        <v>2178493</v>
      </c>
    </row>
    <row r="236" spans="1:15">
      <c r="A236" s="117">
        <v>2033</v>
      </c>
      <c r="B236" s="117">
        <v>3</v>
      </c>
      <c r="C236" s="124">
        <v>48639</v>
      </c>
      <c r="D236" s="104"/>
      <c r="E236" s="125">
        <v>1014842</v>
      </c>
      <c r="F236" s="126">
        <v>922059</v>
      </c>
      <c r="G236" s="126">
        <v>72278</v>
      </c>
      <c r="H236" s="126">
        <v>4925</v>
      </c>
      <c r="I236" s="126">
        <v>808</v>
      </c>
      <c r="J236" s="126">
        <v>2014912</v>
      </c>
      <c r="K236" s="126">
        <v>158672</v>
      </c>
      <c r="L236" s="126">
        <v>2173584</v>
      </c>
      <c r="M236" s="126">
        <v>2339</v>
      </c>
      <c r="N236" s="126">
        <v>184</v>
      </c>
      <c r="O236" s="127">
        <v>2176107</v>
      </c>
    </row>
    <row r="237" spans="1:15">
      <c r="A237" s="117">
        <v>2033</v>
      </c>
      <c r="B237" s="117">
        <v>4</v>
      </c>
      <c r="C237" s="124">
        <v>48670</v>
      </c>
      <c r="D237" s="104"/>
      <c r="E237" s="125">
        <v>827747</v>
      </c>
      <c r="F237" s="126">
        <v>799461</v>
      </c>
      <c r="G237" s="126">
        <v>65770</v>
      </c>
      <c r="H237" s="126">
        <v>4370</v>
      </c>
      <c r="I237" s="126">
        <v>590</v>
      </c>
      <c r="J237" s="126">
        <v>1697938</v>
      </c>
      <c r="K237" s="126">
        <v>133710</v>
      </c>
      <c r="L237" s="126">
        <v>1831648</v>
      </c>
      <c r="M237" s="126">
        <v>2172</v>
      </c>
      <c r="N237" s="126">
        <v>171</v>
      </c>
      <c r="O237" s="127">
        <v>1833991</v>
      </c>
    </row>
    <row r="238" spans="1:15">
      <c r="A238" s="117">
        <v>2033</v>
      </c>
      <c r="B238" s="117">
        <v>5</v>
      </c>
      <c r="C238" s="124">
        <v>48700</v>
      </c>
      <c r="D238" s="104"/>
      <c r="E238" s="125">
        <v>705385</v>
      </c>
      <c r="F238" s="126">
        <v>788929</v>
      </c>
      <c r="G238" s="126">
        <v>68618</v>
      </c>
      <c r="H238" s="126">
        <v>4621</v>
      </c>
      <c r="I238" s="126">
        <v>457</v>
      </c>
      <c r="J238" s="126">
        <v>1568010</v>
      </c>
      <c r="K238" s="126">
        <v>123479</v>
      </c>
      <c r="L238" s="126">
        <v>1691489</v>
      </c>
      <c r="M238" s="126">
        <v>2174</v>
      </c>
      <c r="N238" s="126">
        <v>171</v>
      </c>
      <c r="O238" s="127">
        <v>1693834</v>
      </c>
    </row>
    <row r="239" spans="1:15">
      <c r="A239" s="117">
        <v>2033</v>
      </c>
      <c r="B239" s="117">
        <v>6</v>
      </c>
      <c r="C239" s="124">
        <v>48731</v>
      </c>
      <c r="D239" s="104"/>
      <c r="E239" s="125">
        <v>644459</v>
      </c>
      <c r="F239" s="126">
        <v>792008</v>
      </c>
      <c r="G239" s="126">
        <v>69731</v>
      </c>
      <c r="H239" s="126">
        <v>4626</v>
      </c>
      <c r="I239" s="126">
        <v>356</v>
      </c>
      <c r="J239" s="126">
        <v>1511180</v>
      </c>
      <c r="K239" s="126">
        <v>119003</v>
      </c>
      <c r="L239" s="126">
        <v>1630183</v>
      </c>
      <c r="M239" s="126">
        <v>1787</v>
      </c>
      <c r="N239" s="126">
        <v>141</v>
      </c>
      <c r="O239" s="127">
        <v>1632111</v>
      </c>
    </row>
    <row r="240" spans="1:15">
      <c r="A240" s="117">
        <v>2033</v>
      </c>
      <c r="B240" s="117">
        <v>7</v>
      </c>
      <c r="C240" s="124">
        <v>48761</v>
      </c>
      <c r="D240" s="104"/>
      <c r="E240" s="125">
        <v>632026</v>
      </c>
      <c r="F240" s="126">
        <v>841477</v>
      </c>
      <c r="G240" s="126">
        <v>71607</v>
      </c>
      <c r="H240" s="126">
        <v>4474</v>
      </c>
      <c r="I240" s="126">
        <v>317</v>
      </c>
      <c r="J240" s="126">
        <v>1549901</v>
      </c>
      <c r="K240" s="126">
        <v>122053</v>
      </c>
      <c r="L240" s="126">
        <v>1671954</v>
      </c>
      <c r="M240" s="126">
        <v>2889</v>
      </c>
      <c r="N240" s="126">
        <v>228</v>
      </c>
      <c r="O240" s="127">
        <v>1675071</v>
      </c>
    </row>
    <row r="241" spans="1:15">
      <c r="A241" s="117">
        <v>2033</v>
      </c>
      <c r="B241" s="117">
        <v>8</v>
      </c>
      <c r="C241" s="124">
        <v>48792</v>
      </c>
      <c r="D241" s="104"/>
      <c r="E241" s="125">
        <v>610933</v>
      </c>
      <c r="F241" s="126">
        <v>890849</v>
      </c>
      <c r="G241" s="126">
        <v>74466</v>
      </c>
      <c r="H241" s="126">
        <v>4589</v>
      </c>
      <c r="I241" s="126">
        <v>286</v>
      </c>
      <c r="J241" s="126">
        <v>1581123</v>
      </c>
      <c r="K241" s="126">
        <v>124511</v>
      </c>
      <c r="L241" s="126">
        <v>1705634</v>
      </c>
      <c r="M241" s="126">
        <v>1634</v>
      </c>
      <c r="N241" s="126">
        <v>129</v>
      </c>
      <c r="O241" s="127">
        <v>1707397</v>
      </c>
    </row>
    <row r="242" spans="1:15">
      <c r="A242" s="117">
        <v>2033</v>
      </c>
      <c r="B242" s="117">
        <v>9</v>
      </c>
      <c r="C242" s="124">
        <v>48823</v>
      </c>
      <c r="D242" s="104"/>
      <c r="E242" s="125">
        <v>618816</v>
      </c>
      <c r="F242" s="126">
        <v>834069</v>
      </c>
      <c r="G242" s="126">
        <v>68289</v>
      </c>
      <c r="H242" s="126">
        <v>4473</v>
      </c>
      <c r="I242" s="126">
        <v>322</v>
      </c>
      <c r="J242" s="126">
        <v>1525969</v>
      </c>
      <c r="K242" s="126">
        <v>120168</v>
      </c>
      <c r="L242" s="126">
        <v>1646137</v>
      </c>
      <c r="M242" s="126">
        <v>1428</v>
      </c>
      <c r="N242" s="126">
        <v>112</v>
      </c>
      <c r="O242" s="127">
        <v>1647677</v>
      </c>
    </row>
    <row r="243" spans="1:15">
      <c r="A243" s="117">
        <v>2033</v>
      </c>
      <c r="B243" s="117">
        <v>10</v>
      </c>
      <c r="C243" s="124">
        <v>48853</v>
      </c>
      <c r="D243" s="104"/>
      <c r="E243" s="125">
        <v>781706</v>
      </c>
      <c r="F243" s="126">
        <v>847084</v>
      </c>
      <c r="G243" s="126">
        <v>71860</v>
      </c>
      <c r="H243" s="126">
        <v>4709</v>
      </c>
      <c r="I243" s="126">
        <v>479</v>
      </c>
      <c r="J243" s="126">
        <v>1705838</v>
      </c>
      <c r="K243" s="126">
        <v>134332</v>
      </c>
      <c r="L243" s="126">
        <v>1840170</v>
      </c>
      <c r="M243" s="126">
        <v>1830</v>
      </c>
      <c r="N243" s="126">
        <v>144</v>
      </c>
      <c r="O243" s="127">
        <v>1842144</v>
      </c>
    </row>
    <row r="244" spans="1:15">
      <c r="A244" s="117">
        <v>2033</v>
      </c>
      <c r="B244" s="117">
        <v>11</v>
      </c>
      <c r="C244" s="124">
        <v>48884</v>
      </c>
      <c r="D244" s="104"/>
      <c r="E244" s="125">
        <v>982282</v>
      </c>
      <c r="F244" s="126">
        <v>936945</v>
      </c>
      <c r="G244" s="126">
        <v>66021</v>
      </c>
      <c r="H244" s="126">
        <v>5070</v>
      </c>
      <c r="I244" s="126">
        <v>695</v>
      </c>
      <c r="J244" s="126">
        <v>1991013</v>
      </c>
      <c r="K244" s="126">
        <v>156790</v>
      </c>
      <c r="L244" s="126">
        <v>2147803</v>
      </c>
      <c r="M244" s="126">
        <v>1832</v>
      </c>
      <c r="N244" s="126">
        <v>144</v>
      </c>
      <c r="O244" s="127">
        <v>2149779</v>
      </c>
    </row>
    <row r="245" spans="1:15">
      <c r="A245" s="117">
        <v>2033</v>
      </c>
      <c r="B245" s="117">
        <v>12</v>
      </c>
      <c r="C245" s="124">
        <v>48914</v>
      </c>
      <c r="D245" s="104"/>
      <c r="E245" s="125">
        <v>1260040</v>
      </c>
      <c r="F245" s="126">
        <v>1075269</v>
      </c>
      <c r="G245" s="126">
        <v>64728</v>
      </c>
      <c r="H245" s="126">
        <v>4965</v>
      </c>
      <c r="I245" s="126">
        <v>1011</v>
      </c>
      <c r="J245" s="126">
        <v>2406013</v>
      </c>
      <c r="K245" s="126">
        <v>189470</v>
      </c>
      <c r="L245" s="126">
        <v>2595483</v>
      </c>
      <c r="M245" s="126">
        <v>1718</v>
      </c>
      <c r="N245" s="126">
        <v>135</v>
      </c>
      <c r="O245" s="127">
        <v>2597336</v>
      </c>
    </row>
    <row r="246" spans="1:15">
      <c r="A246" s="117">
        <v>2034</v>
      </c>
      <c r="B246" s="117">
        <v>1</v>
      </c>
      <c r="C246" s="124">
        <v>48945</v>
      </c>
      <c r="D246" s="104"/>
      <c r="E246" s="125">
        <v>1232040</v>
      </c>
      <c r="F246" s="126">
        <v>1063402</v>
      </c>
      <c r="G246" s="126">
        <v>76168</v>
      </c>
      <c r="H246" s="126">
        <v>4845</v>
      </c>
      <c r="I246" s="126">
        <v>875</v>
      </c>
      <c r="J246" s="126">
        <v>2377330</v>
      </c>
      <c r="K246" s="126">
        <v>187212</v>
      </c>
      <c r="L246" s="126">
        <v>2564542</v>
      </c>
      <c r="M246" s="126">
        <v>2325</v>
      </c>
      <c r="N246" s="126">
        <v>183</v>
      </c>
      <c r="O246" s="127">
        <v>2567050</v>
      </c>
    </row>
    <row r="247" spans="1:15">
      <c r="A247" s="117">
        <v>2034</v>
      </c>
      <c r="B247" s="117">
        <v>2</v>
      </c>
      <c r="C247" s="124">
        <v>48976</v>
      </c>
      <c r="D247" s="104"/>
      <c r="E247" s="125">
        <v>1031384</v>
      </c>
      <c r="F247" s="126">
        <v>935865</v>
      </c>
      <c r="G247" s="126">
        <v>64431</v>
      </c>
      <c r="H247" s="126">
        <v>4453</v>
      </c>
      <c r="I247" s="126">
        <v>811</v>
      </c>
      <c r="J247" s="126">
        <v>2036944</v>
      </c>
      <c r="K247" s="126">
        <v>160407</v>
      </c>
      <c r="L247" s="126">
        <v>2197351</v>
      </c>
      <c r="M247" s="126">
        <v>2433</v>
      </c>
      <c r="N247" s="126">
        <v>192</v>
      </c>
      <c r="O247" s="127">
        <v>2199976</v>
      </c>
    </row>
    <row r="248" spans="1:15">
      <c r="A248" s="117">
        <v>2034</v>
      </c>
      <c r="B248" s="117">
        <v>3</v>
      </c>
      <c r="C248" s="124">
        <v>49004</v>
      </c>
      <c r="D248" s="104"/>
      <c r="E248" s="125">
        <v>1020065</v>
      </c>
      <c r="F248" s="126">
        <v>938943</v>
      </c>
      <c r="G248" s="126">
        <v>71680</v>
      </c>
      <c r="H248" s="126">
        <v>4846</v>
      </c>
      <c r="I248" s="126">
        <v>808</v>
      </c>
      <c r="J248" s="126">
        <v>2036342</v>
      </c>
      <c r="K248" s="126">
        <v>160359</v>
      </c>
      <c r="L248" s="126">
        <v>2196701</v>
      </c>
      <c r="M248" s="126">
        <v>2339</v>
      </c>
      <c r="N248" s="126">
        <v>184</v>
      </c>
      <c r="O248" s="127">
        <v>2199224</v>
      </c>
    </row>
    <row r="249" spans="1:15">
      <c r="A249" s="117">
        <v>2034</v>
      </c>
      <c r="B249" s="117">
        <v>4</v>
      </c>
      <c r="C249" s="124">
        <v>49035</v>
      </c>
      <c r="D249" s="104"/>
      <c r="E249" s="125">
        <v>831407</v>
      </c>
      <c r="F249" s="126">
        <v>814146</v>
      </c>
      <c r="G249" s="126">
        <v>65154</v>
      </c>
      <c r="H249" s="126">
        <v>4299</v>
      </c>
      <c r="I249" s="126">
        <v>590</v>
      </c>
      <c r="J249" s="126">
        <v>1715596</v>
      </c>
      <c r="K249" s="126">
        <v>135101</v>
      </c>
      <c r="L249" s="126">
        <v>1850697</v>
      </c>
      <c r="M249" s="126">
        <v>2172</v>
      </c>
      <c r="N249" s="126">
        <v>171</v>
      </c>
      <c r="O249" s="127">
        <v>1853040</v>
      </c>
    </row>
    <row r="250" spans="1:15">
      <c r="A250" s="117">
        <v>2034</v>
      </c>
      <c r="B250" s="117">
        <v>5</v>
      </c>
      <c r="C250" s="124">
        <v>49065</v>
      </c>
      <c r="D250" s="104"/>
      <c r="E250" s="125">
        <v>707954</v>
      </c>
      <c r="F250" s="126">
        <v>801020</v>
      </c>
      <c r="G250" s="126">
        <v>67907</v>
      </c>
      <c r="H250" s="126">
        <v>4547</v>
      </c>
      <c r="I250" s="126">
        <v>457</v>
      </c>
      <c r="J250" s="126">
        <v>1581885</v>
      </c>
      <c r="K250" s="126">
        <v>124571</v>
      </c>
      <c r="L250" s="126">
        <v>1706456</v>
      </c>
      <c r="M250" s="126">
        <v>2174</v>
      </c>
      <c r="N250" s="126">
        <v>171</v>
      </c>
      <c r="O250" s="127">
        <v>1708801</v>
      </c>
    </row>
    <row r="251" spans="1:15">
      <c r="A251" s="117">
        <v>2034</v>
      </c>
      <c r="B251" s="117">
        <v>6</v>
      </c>
      <c r="C251" s="124">
        <v>49096</v>
      </c>
      <c r="D251" s="104"/>
      <c r="E251" s="125">
        <v>646587</v>
      </c>
      <c r="F251" s="126">
        <v>803837</v>
      </c>
      <c r="G251" s="126">
        <v>69074</v>
      </c>
      <c r="H251" s="126">
        <v>4553</v>
      </c>
      <c r="I251" s="126">
        <v>356</v>
      </c>
      <c r="J251" s="126">
        <v>1524407</v>
      </c>
      <c r="K251" s="126">
        <v>120045</v>
      </c>
      <c r="L251" s="126">
        <v>1644452</v>
      </c>
      <c r="M251" s="126">
        <v>1787</v>
      </c>
      <c r="N251" s="126">
        <v>141</v>
      </c>
      <c r="O251" s="127">
        <v>1646380</v>
      </c>
    </row>
    <row r="252" spans="1:15">
      <c r="A252" s="117">
        <v>2034</v>
      </c>
      <c r="B252" s="117">
        <v>7</v>
      </c>
      <c r="C252" s="124">
        <v>49126</v>
      </c>
      <c r="D252" s="104"/>
      <c r="E252" s="125">
        <v>633887</v>
      </c>
      <c r="F252" s="126">
        <v>854830</v>
      </c>
      <c r="G252" s="126">
        <v>70946</v>
      </c>
      <c r="H252" s="126">
        <v>4404</v>
      </c>
      <c r="I252" s="126">
        <v>316</v>
      </c>
      <c r="J252" s="126">
        <v>1564383</v>
      </c>
      <c r="K252" s="126">
        <v>123193</v>
      </c>
      <c r="L252" s="126">
        <v>1687576</v>
      </c>
      <c r="M252" s="126">
        <v>2889</v>
      </c>
      <c r="N252" s="126">
        <v>228</v>
      </c>
      <c r="O252" s="127">
        <v>1690693</v>
      </c>
    </row>
    <row r="253" spans="1:15">
      <c r="A253" s="117">
        <v>2034</v>
      </c>
      <c r="B253" s="117">
        <v>8</v>
      </c>
      <c r="C253" s="124">
        <v>49157</v>
      </c>
      <c r="D253" s="104"/>
      <c r="E253" s="125">
        <v>612713</v>
      </c>
      <c r="F253" s="126">
        <v>905982</v>
      </c>
      <c r="G253" s="126">
        <v>73823</v>
      </c>
      <c r="H253" s="126">
        <v>4517</v>
      </c>
      <c r="I253" s="126">
        <v>286</v>
      </c>
      <c r="J253" s="126">
        <v>1597321</v>
      </c>
      <c r="K253" s="126">
        <v>125787</v>
      </c>
      <c r="L253" s="126">
        <v>1723108</v>
      </c>
      <c r="M253" s="126">
        <v>1634</v>
      </c>
      <c r="N253" s="126">
        <v>129</v>
      </c>
      <c r="O253" s="127">
        <v>1724871</v>
      </c>
    </row>
    <row r="254" spans="1:15">
      <c r="A254" s="117">
        <v>2034</v>
      </c>
      <c r="B254" s="117">
        <v>9</v>
      </c>
      <c r="C254" s="124">
        <v>49188</v>
      </c>
      <c r="D254" s="104"/>
      <c r="E254" s="125">
        <v>620715</v>
      </c>
      <c r="F254" s="126">
        <v>848659</v>
      </c>
      <c r="G254" s="126">
        <v>67657</v>
      </c>
      <c r="H254" s="126">
        <v>4403</v>
      </c>
      <c r="I254" s="126">
        <v>322</v>
      </c>
      <c r="J254" s="126">
        <v>1541756</v>
      </c>
      <c r="K254" s="126">
        <v>121411</v>
      </c>
      <c r="L254" s="126">
        <v>1663167</v>
      </c>
      <c r="M254" s="126">
        <v>1428</v>
      </c>
      <c r="N254" s="126">
        <v>112</v>
      </c>
      <c r="O254" s="127">
        <v>1664707</v>
      </c>
    </row>
    <row r="255" spans="1:15">
      <c r="A255" s="117">
        <v>2034</v>
      </c>
      <c r="B255" s="117">
        <v>10</v>
      </c>
      <c r="C255" s="124">
        <v>49218</v>
      </c>
      <c r="D255" s="104"/>
      <c r="E255" s="125">
        <v>784396</v>
      </c>
      <c r="F255" s="126">
        <v>861212</v>
      </c>
      <c r="G255" s="126">
        <v>71153</v>
      </c>
      <c r="H255" s="126">
        <v>4639</v>
      </c>
      <c r="I255" s="126">
        <v>479</v>
      </c>
      <c r="J255" s="126">
        <v>1721879</v>
      </c>
      <c r="K255" s="126">
        <v>135596</v>
      </c>
      <c r="L255" s="126">
        <v>1857475</v>
      </c>
      <c r="M255" s="126">
        <v>1830</v>
      </c>
      <c r="N255" s="126">
        <v>144</v>
      </c>
      <c r="O255" s="127">
        <v>1859449</v>
      </c>
    </row>
    <row r="256" spans="1:15">
      <c r="A256" s="117">
        <v>2034</v>
      </c>
      <c r="B256" s="117">
        <v>11</v>
      </c>
      <c r="C256" s="124">
        <v>49249</v>
      </c>
      <c r="D256" s="104"/>
      <c r="E256" s="125">
        <v>986486</v>
      </c>
      <c r="F256" s="126">
        <v>954127</v>
      </c>
      <c r="G256" s="126">
        <v>65457</v>
      </c>
      <c r="H256" s="126">
        <v>5000</v>
      </c>
      <c r="I256" s="126">
        <v>695</v>
      </c>
      <c r="J256" s="126">
        <v>2011765</v>
      </c>
      <c r="K256" s="126">
        <v>158424</v>
      </c>
      <c r="L256" s="126">
        <v>2170189</v>
      </c>
      <c r="M256" s="126">
        <v>1832</v>
      </c>
      <c r="N256" s="126">
        <v>144</v>
      </c>
      <c r="O256" s="127">
        <v>2172165</v>
      </c>
    </row>
    <row r="257" spans="1:15">
      <c r="A257" s="117">
        <v>2034</v>
      </c>
      <c r="B257" s="117">
        <v>12</v>
      </c>
      <c r="C257" s="124">
        <v>49279</v>
      </c>
      <c r="D257" s="104"/>
      <c r="E257" s="125">
        <v>1265929</v>
      </c>
      <c r="F257" s="126">
        <v>1094562</v>
      </c>
      <c r="G257" s="126">
        <v>64140</v>
      </c>
      <c r="H257" s="126">
        <v>4897</v>
      </c>
      <c r="I257" s="126">
        <v>1011</v>
      </c>
      <c r="J257" s="126">
        <v>2430539</v>
      </c>
      <c r="K257" s="126">
        <v>191402</v>
      </c>
      <c r="L257" s="126">
        <v>2621941</v>
      </c>
      <c r="M257" s="126">
        <v>1718</v>
      </c>
      <c r="N257" s="126">
        <v>135</v>
      </c>
      <c r="O257" s="127">
        <v>2623794</v>
      </c>
    </row>
    <row r="258" spans="1:15">
      <c r="A258" s="117">
        <v>2035</v>
      </c>
      <c r="B258" s="117">
        <v>1</v>
      </c>
      <c r="C258" s="124">
        <v>49310</v>
      </c>
      <c r="D258" s="104"/>
      <c r="E258" s="125">
        <v>1237919</v>
      </c>
      <c r="F258" s="126">
        <v>1079665</v>
      </c>
      <c r="G258" s="126">
        <v>75439</v>
      </c>
      <c r="H258" s="126">
        <v>4779</v>
      </c>
      <c r="I258" s="126">
        <v>875</v>
      </c>
      <c r="J258" s="126">
        <v>2398677</v>
      </c>
      <c r="K258" s="126">
        <v>188893</v>
      </c>
      <c r="L258" s="126">
        <v>2587570</v>
      </c>
      <c r="M258" s="126">
        <v>2325</v>
      </c>
      <c r="N258" s="126">
        <v>183</v>
      </c>
      <c r="O258" s="127">
        <v>2590078</v>
      </c>
    </row>
    <row r="259" spans="1:15">
      <c r="A259" s="117">
        <v>2035</v>
      </c>
      <c r="B259" s="117">
        <v>2</v>
      </c>
      <c r="C259" s="124">
        <v>49341</v>
      </c>
      <c r="D259" s="104"/>
      <c r="E259" s="125">
        <v>1036874</v>
      </c>
      <c r="F259" s="126">
        <v>951233</v>
      </c>
      <c r="G259" s="126">
        <v>63922</v>
      </c>
      <c r="H259" s="126">
        <v>4390</v>
      </c>
      <c r="I259" s="126">
        <v>811</v>
      </c>
      <c r="J259" s="126">
        <v>2057230</v>
      </c>
      <c r="K259" s="126">
        <v>162004</v>
      </c>
      <c r="L259" s="126">
        <v>2219234</v>
      </c>
      <c r="M259" s="126">
        <v>2433</v>
      </c>
      <c r="N259" s="126">
        <v>192</v>
      </c>
      <c r="O259" s="127">
        <v>2221859</v>
      </c>
    </row>
    <row r="260" spans="1:15">
      <c r="A260" s="117">
        <v>2035</v>
      </c>
      <c r="B260" s="117">
        <v>3</v>
      </c>
      <c r="C260" s="124">
        <v>49369</v>
      </c>
      <c r="D260" s="104"/>
      <c r="E260" s="125">
        <v>1025759</v>
      </c>
      <c r="F260" s="126">
        <v>955842</v>
      </c>
      <c r="G260" s="126">
        <v>71111</v>
      </c>
      <c r="H260" s="126">
        <v>4774</v>
      </c>
      <c r="I260" s="126">
        <v>808</v>
      </c>
      <c r="J260" s="126">
        <v>2058294</v>
      </c>
      <c r="K260" s="126">
        <v>162088</v>
      </c>
      <c r="L260" s="126">
        <v>2220382</v>
      </c>
      <c r="M260" s="126">
        <v>2339</v>
      </c>
      <c r="N260" s="126">
        <v>184</v>
      </c>
      <c r="O260" s="127">
        <v>2222905</v>
      </c>
    </row>
    <row r="261" spans="1:15">
      <c r="A261" s="117">
        <v>2035</v>
      </c>
      <c r="B261" s="117">
        <v>4</v>
      </c>
      <c r="C261" s="124">
        <v>49400</v>
      </c>
      <c r="D261" s="104"/>
      <c r="E261" s="125">
        <v>835843</v>
      </c>
      <c r="F261" s="126">
        <v>827901</v>
      </c>
      <c r="G261" s="126">
        <v>64571</v>
      </c>
      <c r="H261" s="126">
        <v>4235</v>
      </c>
      <c r="I261" s="126">
        <v>590</v>
      </c>
      <c r="J261" s="126">
        <v>1733140</v>
      </c>
      <c r="K261" s="126">
        <v>136482</v>
      </c>
      <c r="L261" s="126">
        <v>1869622</v>
      </c>
      <c r="M261" s="126">
        <v>2172</v>
      </c>
      <c r="N261" s="126">
        <v>171</v>
      </c>
      <c r="O261" s="127">
        <v>1871965</v>
      </c>
    </row>
    <row r="262" spans="1:15">
      <c r="A262" s="117">
        <v>2035</v>
      </c>
      <c r="B262" s="117">
        <v>5</v>
      </c>
      <c r="C262" s="124">
        <v>49430</v>
      </c>
      <c r="D262" s="104"/>
      <c r="E262" s="125">
        <v>711695</v>
      </c>
      <c r="F262" s="126">
        <v>815277</v>
      </c>
      <c r="G262" s="126">
        <v>67389</v>
      </c>
      <c r="H262" s="126">
        <v>4479</v>
      </c>
      <c r="I262" s="126">
        <v>457</v>
      </c>
      <c r="J262" s="126">
        <v>1599297</v>
      </c>
      <c r="K262" s="126">
        <v>125942</v>
      </c>
      <c r="L262" s="126">
        <v>1725239</v>
      </c>
      <c r="M262" s="126">
        <v>2174</v>
      </c>
      <c r="N262" s="126">
        <v>171</v>
      </c>
      <c r="O262" s="127">
        <v>1727584</v>
      </c>
    </row>
    <row r="263" spans="1:15">
      <c r="A263" s="117">
        <v>2035</v>
      </c>
      <c r="B263" s="117">
        <v>6</v>
      </c>
      <c r="C263" s="124">
        <v>49461</v>
      </c>
      <c r="D263" s="104"/>
      <c r="E263" s="125">
        <v>649863</v>
      </c>
      <c r="F263" s="126">
        <v>818438</v>
      </c>
      <c r="G263" s="126">
        <v>68585</v>
      </c>
      <c r="H263" s="126">
        <v>4485</v>
      </c>
      <c r="I263" s="126">
        <v>356</v>
      </c>
      <c r="J263" s="126">
        <v>1541727</v>
      </c>
      <c r="K263" s="126">
        <v>121409</v>
      </c>
      <c r="L263" s="126">
        <v>1663136</v>
      </c>
      <c r="M263" s="126">
        <v>1787</v>
      </c>
      <c r="N263" s="126">
        <v>141</v>
      </c>
      <c r="O263" s="127">
        <v>1665064</v>
      </c>
    </row>
    <row r="264" spans="1:15">
      <c r="A264" s="117">
        <v>2035</v>
      </c>
      <c r="B264" s="117">
        <v>7</v>
      </c>
      <c r="C264" s="124">
        <v>49491</v>
      </c>
      <c r="D264" s="104"/>
      <c r="E264" s="125">
        <v>636836</v>
      </c>
      <c r="F264" s="126">
        <v>869269</v>
      </c>
      <c r="G264" s="126">
        <v>70412</v>
      </c>
      <c r="H264" s="126">
        <v>4338</v>
      </c>
      <c r="I264" s="126">
        <v>316</v>
      </c>
      <c r="J264" s="126">
        <v>1581171</v>
      </c>
      <c r="K264" s="126">
        <v>124515</v>
      </c>
      <c r="L264" s="126">
        <v>1705686</v>
      </c>
      <c r="M264" s="126">
        <v>2889</v>
      </c>
      <c r="N264" s="126">
        <v>228</v>
      </c>
      <c r="O264" s="127">
        <v>1708803</v>
      </c>
    </row>
    <row r="265" spans="1:15">
      <c r="A265" s="117">
        <v>2035</v>
      </c>
      <c r="B265" s="117">
        <v>8</v>
      </c>
      <c r="C265" s="124">
        <v>49522</v>
      </c>
      <c r="D265" s="104"/>
      <c r="E265" s="125">
        <v>615802</v>
      </c>
      <c r="F265" s="126">
        <v>923304</v>
      </c>
      <c r="G265" s="126">
        <v>73346</v>
      </c>
      <c r="H265" s="126">
        <v>4450</v>
      </c>
      <c r="I265" s="126">
        <v>286</v>
      </c>
      <c r="J265" s="126">
        <v>1617188</v>
      </c>
      <c r="K265" s="126">
        <v>127351</v>
      </c>
      <c r="L265" s="126">
        <v>1744539</v>
      </c>
      <c r="M265" s="126">
        <v>1634</v>
      </c>
      <c r="N265" s="126">
        <v>129</v>
      </c>
      <c r="O265" s="127">
        <v>1746302</v>
      </c>
    </row>
    <row r="266" spans="1:15">
      <c r="A266" s="117">
        <v>2035</v>
      </c>
      <c r="B266" s="117">
        <v>9</v>
      </c>
      <c r="C266" s="124">
        <v>49553</v>
      </c>
      <c r="D266" s="104"/>
      <c r="E266" s="125">
        <v>623840</v>
      </c>
      <c r="F266" s="126">
        <v>865728</v>
      </c>
      <c r="G266" s="126">
        <v>67188</v>
      </c>
      <c r="H266" s="126">
        <v>4338</v>
      </c>
      <c r="I266" s="126">
        <v>322</v>
      </c>
      <c r="J266" s="126">
        <v>1561416</v>
      </c>
      <c r="K266" s="126">
        <v>122959</v>
      </c>
      <c r="L266" s="126">
        <v>1684375</v>
      </c>
      <c r="M266" s="126">
        <v>1428</v>
      </c>
      <c r="N266" s="126">
        <v>112</v>
      </c>
      <c r="O266" s="127">
        <v>1685915</v>
      </c>
    </row>
    <row r="267" spans="1:15">
      <c r="A267" s="117">
        <v>2035</v>
      </c>
      <c r="B267" s="117">
        <v>10</v>
      </c>
      <c r="C267" s="124">
        <v>49583</v>
      </c>
      <c r="D267" s="104"/>
      <c r="E267" s="125">
        <v>787951</v>
      </c>
      <c r="F267" s="126">
        <v>875753</v>
      </c>
      <c r="G267" s="126">
        <v>70610</v>
      </c>
      <c r="H267" s="126">
        <v>4574</v>
      </c>
      <c r="I267" s="126">
        <v>478</v>
      </c>
      <c r="J267" s="126">
        <v>1739366</v>
      </c>
      <c r="K267" s="126">
        <v>136973</v>
      </c>
      <c r="L267" s="126">
        <v>1876339</v>
      </c>
      <c r="M267" s="126">
        <v>1830</v>
      </c>
      <c r="N267" s="126">
        <v>144</v>
      </c>
      <c r="O267" s="127">
        <v>1878313</v>
      </c>
    </row>
    <row r="268" spans="1:15">
      <c r="A268" s="117">
        <v>2035</v>
      </c>
      <c r="B268" s="117">
        <v>11</v>
      </c>
      <c r="C268" s="124">
        <v>49614</v>
      </c>
      <c r="D268" s="104"/>
      <c r="E268" s="125">
        <v>991730</v>
      </c>
      <c r="F268" s="126">
        <v>969925</v>
      </c>
      <c r="G268" s="126">
        <v>64994</v>
      </c>
      <c r="H268" s="126">
        <v>4934</v>
      </c>
      <c r="I268" s="126">
        <v>695</v>
      </c>
      <c r="J268" s="126">
        <v>2032278</v>
      </c>
      <c r="K268" s="126">
        <v>160039</v>
      </c>
      <c r="L268" s="126">
        <v>2192317</v>
      </c>
      <c r="M268" s="126">
        <v>1832</v>
      </c>
      <c r="N268" s="126">
        <v>144</v>
      </c>
      <c r="O268" s="127">
        <v>2194293</v>
      </c>
    </row>
    <row r="269" spans="1:15">
      <c r="A269" s="117">
        <v>2035</v>
      </c>
      <c r="B269" s="117">
        <v>12</v>
      </c>
      <c r="C269" s="124">
        <v>49644</v>
      </c>
      <c r="D269" s="104"/>
      <c r="E269" s="125">
        <v>1273868</v>
      </c>
      <c r="F269" s="126">
        <v>1114775</v>
      </c>
      <c r="G269" s="126">
        <v>63742</v>
      </c>
      <c r="H269" s="126">
        <v>4833</v>
      </c>
      <c r="I269" s="126">
        <v>1011</v>
      </c>
      <c r="J269" s="126">
        <v>2458229</v>
      </c>
      <c r="K269" s="126">
        <v>193582</v>
      </c>
      <c r="L269" s="126">
        <v>2651811</v>
      </c>
      <c r="M269" s="126">
        <v>1718</v>
      </c>
      <c r="N269" s="126">
        <v>135</v>
      </c>
      <c r="O269" s="127">
        <v>2653664</v>
      </c>
    </row>
    <row r="270" spans="1:15">
      <c r="A270" s="117">
        <v>2036</v>
      </c>
      <c r="B270" s="117">
        <v>1</v>
      </c>
      <c r="C270" s="141"/>
      <c r="E270" s="125">
        <v>1245622</v>
      </c>
      <c r="F270" s="126">
        <v>1100522</v>
      </c>
      <c r="G270" s="126">
        <v>74987</v>
      </c>
      <c r="H270" s="126">
        <v>4716</v>
      </c>
      <c r="I270" s="126">
        <v>875</v>
      </c>
      <c r="J270" s="126">
        <v>2426722</v>
      </c>
      <c r="K270" s="126">
        <v>191101</v>
      </c>
      <c r="L270" s="126">
        <v>2617823</v>
      </c>
      <c r="M270" s="126">
        <v>2325</v>
      </c>
      <c r="N270" s="126">
        <v>183</v>
      </c>
      <c r="O270" s="127">
        <v>2620331</v>
      </c>
    </row>
    <row r="271" spans="1:15">
      <c r="A271" s="117">
        <v>2036</v>
      </c>
      <c r="B271" s="117">
        <v>2</v>
      </c>
      <c r="C271" s="141"/>
      <c r="E271" s="125">
        <v>1088230</v>
      </c>
      <c r="F271" s="126">
        <v>1008048</v>
      </c>
      <c r="G271" s="126">
        <v>67582</v>
      </c>
      <c r="H271" s="126">
        <v>4458</v>
      </c>
      <c r="I271" s="126">
        <v>829</v>
      </c>
      <c r="J271" s="126">
        <v>2169147</v>
      </c>
      <c r="K271" s="126">
        <v>170817</v>
      </c>
      <c r="L271" s="126">
        <v>2339964</v>
      </c>
      <c r="M271" s="126">
        <v>2433</v>
      </c>
      <c r="N271" s="126">
        <v>192</v>
      </c>
      <c r="O271" s="127">
        <v>2342589</v>
      </c>
    </row>
    <row r="272" spans="1:15">
      <c r="A272" s="117">
        <v>2036</v>
      </c>
      <c r="B272" s="117">
        <v>3</v>
      </c>
      <c r="C272" s="141"/>
      <c r="E272" s="125">
        <v>1034808</v>
      </c>
      <c r="F272" s="126">
        <v>976653</v>
      </c>
      <c r="G272" s="126">
        <v>69509</v>
      </c>
      <c r="H272" s="126">
        <v>4738</v>
      </c>
      <c r="I272" s="126">
        <v>819</v>
      </c>
      <c r="J272" s="126">
        <v>2086527</v>
      </c>
      <c r="K272" s="126">
        <v>164311</v>
      </c>
      <c r="L272" s="126">
        <v>2250838</v>
      </c>
      <c r="M272" s="126">
        <v>2339</v>
      </c>
      <c r="N272" s="126">
        <v>184</v>
      </c>
      <c r="O272" s="127">
        <v>2253361</v>
      </c>
    </row>
    <row r="273" spans="1:15">
      <c r="A273" s="117">
        <v>2036</v>
      </c>
      <c r="B273" s="117">
        <v>4</v>
      </c>
      <c r="C273" s="141"/>
      <c r="E273" s="125">
        <v>842150</v>
      </c>
      <c r="F273" s="126">
        <v>843292</v>
      </c>
      <c r="G273" s="126">
        <v>64184</v>
      </c>
      <c r="H273" s="126">
        <v>4173</v>
      </c>
      <c r="I273" s="126">
        <v>590</v>
      </c>
      <c r="J273" s="126">
        <v>1754389</v>
      </c>
      <c r="K273" s="126">
        <v>138156</v>
      </c>
      <c r="L273" s="126">
        <v>1892545</v>
      </c>
      <c r="M273" s="126">
        <v>2172</v>
      </c>
      <c r="N273" s="126">
        <v>171</v>
      </c>
      <c r="O273" s="127">
        <v>1894888</v>
      </c>
    </row>
    <row r="274" spans="1:15">
      <c r="A274" s="117">
        <v>2036</v>
      </c>
      <c r="B274" s="117">
        <v>5</v>
      </c>
      <c r="C274" s="141"/>
      <c r="E274" s="125">
        <v>717453</v>
      </c>
      <c r="F274" s="126">
        <v>831527</v>
      </c>
      <c r="G274" s="126">
        <v>66975</v>
      </c>
      <c r="H274" s="126">
        <v>4414</v>
      </c>
      <c r="I274" s="126">
        <v>457</v>
      </c>
      <c r="J274" s="126">
        <v>1620826</v>
      </c>
      <c r="K274" s="126">
        <v>127638</v>
      </c>
      <c r="L274" s="126">
        <v>1748464</v>
      </c>
      <c r="M274" s="126">
        <v>2174</v>
      </c>
      <c r="N274" s="126">
        <v>171</v>
      </c>
      <c r="O274" s="127">
        <v>1750809</v>
      </c>
    </row>
    <row r="275" spans="1:15">
      <c r="A275" s="117">
        <v>2036</v>
      </c>
      <c r="B275" s="117">
        <v>6</v>
      </c>
      <c r="C275" s="141"/>
      <c r="E275" s="125">
        <v>655092</v>
      </c>
      <c r="F275" s="126">
        <v>833295</v>
      </c>
      <c r="G275" s="126">
        <v>68071</v>
      </c>
      <c r="H275" s="126">
        <v>4420</v>
      </c>
      <c r="I275" s="126">
        <v>356</v>
      </c>
      <c r="J275" s="126">
        <v>1561234</v>
      </c>
      <c r="K275" s="126">
        <v>122945</v>
      </c>
      <c r="L275" s="126">
        <v>1684179</v>
      </c>
      <c r="M275" s="126">
        <v>1787</v>
      </c>
      <c r="N275" s="126">
        <v>141</v>
      </c>
      <c r="O275" s="127">
        <v>1686107</v>
      </c>
    </row>
    <row r="276" spans="1:15">
      <c r="A276" s="117">
        <v>2036</v>
      </c>
      <c r="B276" s="117">
        <v>7</v>
      </c>
      <c r="C276" s="141"/>
      <c r="E276" s="125">
        <v>641627</v>
      </c>
      <c r="F276" s="126">
        <v>884009</v>
      </c>
      <c r="G276" s="126">
        <v>69911</v>
      </c>
      <c r="H276" s="126">
        <v>4275</v>
      </c>
      <c r="I276" s="126">
        <v>316</v>
      </c>
      <c r="J276" s="126">
        <v>1600138</v>
      </c>
      <c r="K276" s="126">
        <v>126009</v>
      </c>
      <c r="L276" s="126">
        <v>1726147</v>
      </c>
      <c r="M276" s="126">
        <v>2889</v>
      </c>
      <c r="N276" s="126">
        <v>228</v>
      </c>
      <c r="O276" s="127">
        <v>1729264</v>
      </c>
    </row>
    <row r="277" spans="1:15">
      <c r="A277" s="117">
        <v>2036</v>
      </c>
      <c r="B277" s="117">
        <v>8</v>
      </c>
      <c r="C277" s="141"/>
      <c r="E277" s="125">
        <v>620099</v>
      </c>
      <c r="F277" s="126">
        <v>938834</v>
      </c>
      <c r="G277" s="126">
        <v>72787</v>
      </c>
      <c r="H277" s="126">
        <v>4386</v>
      </c>
      <c r="I277" s="126">
        <v>286</v>
      </c>
      <c r="J277" s="126">
        <v>1636392</v>
      </c>
      <c r="K277" s="126">
        <v>128864</v>
      </c>
      <c r="L277" s="126">
        <v>1765256</v>
      </c>
      <c r="M277" s="126">
        <v>1634</v>
      </c>
      <c r="N277" s="126">
        <v>129</v>
      </c>
      <c r="O277" s="127">
        <v>1767019</v>
      </c>
    </row>
    <row r="278" spans="1:15">
      <c r="A278" s="117">
        <v>2036</v>
      </c>
      <c r="B278" s="117">
        <v>9</v>
      </c>
      <c r="C278" s="141"/>
      <c r="E278" s="125">
        <v>628046</v>
      </c>
      <c r="F278" s="126">
        <v>880336</v>
      </c>
      <c r="G278" s="126">
        <v>66705</v>
      </c>
      <c r="H278" s="126">
        <v>4275</v>
      </c>
      <c r="I278" s="126">
        <v>322</v>
      </c>
      <c r="J278" s="126">
        <v>1579684</v>
      </c>
      <c r="K278" s="126">
        <v>124398</v>
      </c>
      <c r="L278" s="126">
        <v>1704082</v>
      </c>
      <c r="M278" s="126">
        <v>1428</v>
      </c>
      <c r="N278" s="126">
        <v>112</v>
      </c>
      <c r="O278" s="127">
        <v>1705622</v>
      </c>
    </row>
    <row r="279" spans="1:15">
      <c r="A279" s="117">
        <v>2036</v>
      </c>
      <c r="B279" s="117">
        <v>10</v>
      </c>
      <c r="C279" s="141"/>
      <c r="E279" s="125">
        <v>792781</v>
      </c>
      <c r="F279" s="126">
        <v>892678</v>
      </c>
      <c r="G279" s="126">
        <v>70212</v>
      </c>
      <c r="H279" s="126">
        <v>4510</v>
      </c>
      <c r="I279" s="126">
        <v>478</v>
      </c>
      <c r="J279" s="126">
        <v>1760659</v>
      </c>
      <c r="K279" s="126">
        <v>138650</v>
      </c>
      <c r="L279" s="126">
        <v>1899309</v>
      </c>
      <c r="M279" s="126">
        <v>1830</v>
      </c>
      <c r="N279" s="126">
        <v>144</v>
      </c>
      <c r="O279" s="127">
        <v>1901283</v>
      </c>
    </row>
    <row r="280" spans="1:15">
      <c r="A280" s="117">
        <v>2036</v>
      </c>
      <c r="B280" s="117">
        <v>11</v>
      </c>
      <c r="C280" s="141"/>
      <c r="E280" s="125">
        <v>996721</v>
      </c>
      <c r="F280" s="126">
        <v>987908</v>
      </c>
      <c r="G280" s="126">
        <v>64564</v>
      </c>
      <c r="H280" s="126">
        <v>4869</v>
      </c>
      <c r="I280" s="126">
        <v>695</v>
      </c>
      <c r="J280" s="126">
        <v>2054757</v>
      </c>
      <c r="K280" s="126">
        <v>161809</v>
      </c>
      <c r="L280" s="126">
        <v>2216566</v>
      </c>
      <c r="M280" s="126">
        <v>1832</v>
      </c>
      <c r="N280" s="126">
        <v>144</v>
      </c>
      <c r="O280" s="127">
        <v>2218542</v>
      </c>
    </row>
    <row r="281" spans="1:15">
      <c r="A281" s="117">
        <v>2036</v>
      </c>
      <c r="B281" s="117">
        <v>12</v>
      </c>
      <c r="C281" s="141"/>
      <c r="E281" s="125">
        <v>1280484</v>
      </c>
      <c r="F281" s="126">
        <v>1133269</v>
      </c>
      <c r="G281" s="126">
        <v>63268</v>
      </c>
      <c r="H281" s="126">
        <v>4771</v>
      </c>
      <c r="I281" s="126">
        <v>1011</v>
      </c>
      <c r="J281" s="126">
        <v>2482803</v>
      </c>
      <c r="K281" s="126">
        <v>195517</v>
      </c>
      <c r="L281" s="126">
        <v>2678320</v>
      </c>
      <c r="M281" s="126">
        <v>1718</v>
      </c>
      <c r="N281" s="126">
        <v>135</v>
      </c>
      <c r="O281" s="127">
        <v>2680173</v>
      </c>
    </row>
    <row r="282" spans="1:15">
      <c r="A282" s="117">
        <v>2037</v>
      </c>
      <c r="B282" s="117">
        <v>1</v>
      </c>
      <c r="C282" s="141"/>
      <c r="E282" s="125">
        <v>1253450</v>
      </c>
      <c r="F282" s="126">
        <v>1119457</v>
      </c>
      <c r="G282" s="126">
        <v>74458</v>
      </c>
      <c r="H282" s="126">
        <v>4654</v>
      </c>
      <c r="I282" s="126">
        <v>875</v>
      </c>
      <c r="J282" s="126">
        <v>2452894</v>
      </c>
      <c r="K282" s="126">
        <v>193162</v>
      </c>
      <c r="L282" s="126">
        <v>2646056</v>
      </c>
      <c r="M282" s="126">
        <v>2325</v>
      </c>
      <c r="N282" s="126">
        <v>183</v>
      </c>
      <c r="O282" s="127">
        <v>2648564</v>
      </c>
    </row>
    <row r="283" spans="1:15">
      <c r="A283" s="117">
        <v>2037</v>
      </c>
      <c r="B283" s="117">
        <v>2</v>
      </c>
      <c r="C283" s="141"/>
      <c r="E283" s="125">
        <v>1050507</v>
      </c>
      <c r="F283" s="126">
        <v>986343</v>
      </c>
      <c r="G283" s="126">
        <v>63031</v>
      </c>
      <c r="H283" s="126">
        <v>4271</v>
      </c>
      <c r="I283" s="126">
        <v>810</v>
      </c>
      <c r="J283" s="126">
        <v>2104962</v>
      </c>
      <c r="K283" s="126">
        <v>165763</v>
      </c>
      <c r="L283" s="126">
        <v>2270725</v>
      </c>
      <c r="M283" s="126">
        <v>2433</v>
      </c>
      <c r="N283" s="126">
        <v>192</v>
      </c>
      <c r="O283" s="127">
        <v>2273350</v>
      </c>
    </row>
    <row r="284" spans="1:15">
      <c r="A284" s="117">
        <v>2037</v>
      </c>
      <c r="B284" s="117">
        <v>3</v>
      </c>
      <c r="C284" s="141"/>
      <c r="E284" s="125">
        <v>1039878</v>
      </c>
      <c r="F284" s="126">
        <v>990439</v>
      </c>
      <c r="G284" s="126">
        <v>70099</v>
      </c>
      <c r="H284" s="126">
        <v>4637</v>
      </c>
      <c r="I284" s="126">
        <v>808</v>
      </c>
      <c r="J284" s="126">
        <v>2105861</v>
      </c>
      <c r="K284" s="126">
        <v>165834</v>
      </c>
      <c r="L284" s="126">
        <v>2271695</v>
      </c>
      <c r="M284" s="126">
        <v>2339</v>
      </c>
      <c r="N284" s="126">
        <v>184</v>
      </c>
      <c r="O284" s="127">
        <v>2274218</v>
      </c>
    </row>
    <row r="285" spans="1:15">
      <c r="A285" s="117">
        <v>2037</v>
      </c>
      <c r="B285" s="117">
        <v>4</v>
      </c>
      <c r="C285" s="141"/>
      <c r="E285" s="125">
        <v>847947</v>
      </c>
      <c r="F285" s="126">
        <v>858916</v>
      </c>
      <c r="G285" s="126">
        <v>63718</v>
      </c>
      <c r="H285" s="126">
        <v>4111</v>
      </c>
      <c r="I285" s="126">
        <v>590</v>
      </c>
      <c r="J285" s="126">
        <v>1775282</v>
      </c>
      <c r="K285" s="126">
        <v>139801</v>
      </c>
      <c r="L285" s="126">
        <v>1915083</v>
      </c>
      <c r="M285" s="126">
        <v>2172</v>
      </c>
      <c r="N285" s="126">
        <v>171</v>
      </c>
      <c r="O285" s="127">
        <v>1917426</v>
      </c>
    </row>
    <row r="286" spans="1:15">
      <c r="A286" s="117">
        <v>2037</v>
      </c>
      <c r="B286" s="117">
        <v>5</v>
      </c>
      <c r="C286" s="141"/>
      <c r="E286" s="125">
        <v>722400</v>
      </c>
      <c r="F286" s="126">
        <v>846934</v>
      </c>
      <c r="G286" s="126">
        <v>66476</v>
      </c>
      <c r="H286" s="126">
        <v>4348</v>
      </c>
      <c r="I286" s="126">
        <v>457</v>
      </c>
      <c r="J286" s="126">
        <v>1640615</v>
      </c>
      <c r="K286" s="126">
        <v>129196</v>
      </c>
      <c r="L286" s="126">
        <v>1769811</v>
      </c>
      <c r="M286" s="126">
        <v>2174</v>
      </c>
      <c r="N286" s="126">
        <v>171</v>
      </c>
      <c r="O286" s="127">
        <v>1772156</v>
      </c>
    </row>
    <row r="287" spans="1:15">
      <c r="A287" s="117">
        <v>2037</v>
      </c>
      <c r="B287" s="117">
        <v>6</v>
      </c>
      <c r="C287" s="141"/>
      <c r="E287" s="125">
        <v>659476</v>
      </c>
      <c r="F287" s="126">
        <v>848186</v>
      </c>
      <c r="G287" s="126">
        <v>67551</v>
      </c>
      <c r="H287" s="126">
        <v>4353</v>
      </c>
      <c r="I287" s="126">
        <v>356</v>
      </c>
      <c r="J287" s="126">
        <v>1579922</v>
      </c>
      <c r="K287" s="126">
        <v>124417</v>
      </c>
      <c r="L287" s="126">
        <v>1704339</v>
      </c>
      <c r="M287" s="126">
        <v>1787</v>
      </c>
      <c r="N287" s="126">
        <v>141</v>
      </c>
      <c r="O287" s="127">
        <v>1706267</v>
      </c>
    </row>
    <row r="288" spans="1:15">
      <c r="A288" s="117">
        <v>2037</v>
      </c>
      <c r="B288" s="117">
        <v>7</v>
      </c>
      <c r="C288" s="141"/>
      <c r="E288" s="125">
        <v>645606</v>
      </c>
      <c r="F288" s="126">
        <v>899210</v>
      </c>
      <c r="G288" s="126">
        <v>69361</v>
      </c>
      <c r="H288" s="126">
        <v>4210</v>
      </c>
      <c r="I288" s="126">
        <v>316</v>
      </c>
      <c r="J288" s="126">
        <v>1618703</v>
      </c>
      <c r="K288" s="126">
        <v>127471</v>
      </c>
      <c r="L288" s="126">
        <v>1746174</v>
      </c>
      <c r="M288" s="126">
        <v>2889</v>
      </c>
      <c r="N288" s="126">
        <v>228</v>
      </c>
      <c r="O288" s="127">
        <v>1749291</v>
      </c>
    </row>
    <row r="289" spans="1:15">
      <c r="A289" s="117">
        <v>2037</v>
      </c>
      <c r="B289" s="117">
        <v>8</v>
      </c>
      <c r="C289" s="141"/>
      <c r="E289" s="125">
        <v>623755</v>
      </c>
      <c r="F289" s="126">
        <v>955297</v>
      </c>
      <c r="G289" s="126">
        <v>72204</v>
      </c>
      <c r="H289" s="126">
        <v>4318</v>
      </c>
      <c r="I289" s="126">
        <v>286</v>
      </c>
      <c r="J289" s="126">
        <v>1655860</v>
      </c>
      <c r="K289" s="126">
        <v>130397</v>
      </c>
      <c r="L289" s="126">
        <v>1786257</v>
      </c>
      <c r="M289" s="126">
        <v>1634</v>
      </c>
      <c r="N289" s="126">
        <v>129</v>
      </c>
      <c r="O289" s="127">
        <v>1788020</v>
      </c>
    </row>
    <row r="290" spans="1:15">
      <c r="A290" s="117">
        <v>2037</v>
      </c>
      <c r="B290" s="117">
        <v>9</v>
      </c>
      <c r="C290" s="141"/>
      <c r="E290" s="125">
        <v>631650</v>
      </c>
      <c r="F290" s="126">
        <v>896193</v>
      </c>
      <c r="G290" s="126">
        <v>66159</v>
      </c>
      <c r="H290" s="126">
        <v>4209</v>
      </c>
      <c r="I290" s="126">
        <v>322</v>
      </c>
      <c r="J290" s="126">
        <v>1598533</v>
      </c>
      <c r="K290" s="126">
        <v>125882</v>
      </c>
      <c r="L290" s="126">
        <v>1724415</v>
      </c>
      <c r="M290" s="126">
        <v>1428</v>
      </c>
      <c r="N290" s="126">
        <v>112</v>
      </c>
      <c r="O290" s="127">
        <v>1725955</v>
      </c>
    </row>
    <row r="291" spans="1:15">
      <c r="A291" s="117">
        <v>2037</v>
      </c>
      <c r="B291" s="117">
        <v>10</v>
      </c>
      <c r="C291" s="141"/>
      <c r="E291" s="125">
        <v>797080</v>
      </c>
      <c r="F291" s="126">
        <v>908638</v>
      </c>
      <c r="G291" s="126">
        <v>69628</v>
      </c>
      <c r="H291" s="126">
        <v>4443</v>
      </c>
      <c r="I291" s="126">
        <v>478</v>
      </c>
      <c r="J291" s="126">
        <v>1780267</v>
      </c>
      <c r="K291" s="126">
        <v>140194</v>
      </c>
      <c r="L291" s="126">
        <v>1920461</v>
      </c>
      <c r="M291" s="126">
        <v>1830</v>
      </c>
      <c r="N291" s="126">
        <v>144</v>
      </c>
      <c r="O291" s="127">
        <v>1922435</v>
      </c>
    </row>
    <row r="292" spans="1:15">
      <c r="A292" s="117">
        <v>2037</v>
      </c>
      <c r="B292" s="117">
        <v>11</v>
      </c>
      <c r="C292" s="141"/>
      <c r="E292" s="125">
        <v>1002008</v>
      </c>
      <c r="F292" s="126">
        <v>1005076</v>
      </c>
      <c r="G292" s="126">
        <v>64007</v>
      </c>
      <c r="H292" s="126">
        <v>4801</v>
      </c>
      <c r="I292" s="126">
        <v>695</v>
      </c>
      <c r="J292" s="126">
        <v>2076587</v>
      </c>
      <c r="K292" s="126">
        <v>163528</v>
      </c>
      <c r="L292" s="126">
        <v>2240115</v>
      </c>
      <c r="M292" s="126">
        <v>1832</v>
      </c>
      <c r="N292" s="126">
        <v>144</v>
      </c>
      <c r="O292" s="127">
        <v>2242091</v>
      </c>
    </row>
    <row r="293" spans="1:15" ht="15.75" thickBot="1">
      <c r="A293" s="117">
        <v>2037</v>
      </c>
      <c r="B293" s="117">
        <v>12</v>
      </c>
      <c r="C293" s="141"/>
      <c r="E293" s="128">
        <v>1287324.600981927</v>
      </c>
      <c r="F293" s="129">
        <v>1152948.4265651356</v>
      </c>
      <c r="G293" s="129">
        <v>62768.799102737401</v>
      </c>
      <c r="H293" s="129">
        <v>4706.2586970504462</v>
      </c>
      <c r="I293" s="129">
        <v>1011</v>
      </c>
      <c r="J293" s="129">
        <v>2508759.0853468506</v>
      </c>
      <c r="K293" s="129">
        <v>197560.91465314943</v>
      </c>
      <c r="L293" s="129">
        <v>2706320</v>
      </c>
      <c r="M293" s="129">
        <v>1718</v>
      </c>
      <c r="N293" s="129">
        <v>135</v>
      </c>
      <c r="O293" s="130">
        <v>2708173</v>
      </c>
    </row>
  </sheetData>
  <mergeCells count="3">
    <mergeCell ref="A1:O1"/>
    <mergeCell ref="A2:O2"/>
    <mergeCell ref="E4:O4"/>
  </mergeCells>
  <printOptions horizontalCentered="1"/>
  <pageMargins left="0.7" right="0.7" top="0.75" bottom="0.75" header="0.3" footer="0.3"/>
  <pageSetup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7"/>
  <sheetViews>
    <sheetView workbookViewId="0"/>
  </sheetViews>
  <sheetFormatPr defaultRowHeight="15"/>
  <cols>
    <col min="1" max="1" width="12.5703125" bestFit="1" customWidth="1"/>
    <col min="2" max="2" width="15" bestFit="1" customWidth="1"/>
    <col min="3" max="3" width="12.5703125" bestFit="1" customWidth="1"/>
    <col min="4" max="4" width="13.28515625" bestFit="1" customWidth="1"/>
    <col min="5" max="5" width="14.28515625" bestFit="1" customWidth="1"/>
    <col min="6" max="6" width="3.7109375" customWidth="1"/>
    <col min="7" max="7" width="14.5703125" bestFit="1" customWidth="1"/>
  </cols>
  <sheetData>
    <row r="1" spans="1:13">
      <c r="A1" t="s">
        <v>39</v>
      </c>
    </row>
    <row r="2" spans="1:13">
      <c r="A2" t="s">
        <v>29</v>
      </c>
      <c r="B2" t="s">
        <v>30</v>
      </c>
      <c r="C2" t="s">
        <v>31</v>
      </c>
      <c r="D2" t="s">
        <v>32</v>
      </c>
      <c r="E2" t="s">
        <v>33</v>
      </c>
      <c r="G2" t="s">
        <v>34</v>
      </c>
    </row>
    <row r="3" spans="1:13">
      <c r="A3" s="57">
        <v>42644</v>
      </c>
      <c r="B3" s="54">
        <v>949409.97</v>
      </c>
      <c r="C3" s="54">
        <v>31876.880000000001</v>
      </c>
      <c r="D3" s="54">
        <v>123796.56</v>
      </c>
      <c r="E3" s="54">
        <f>+B3-C3-D3</f>
        <v>793736.53</v>
      </c>
      <c r="F3" s="54"/>
      <c r="G3" s="59">
        <f>SUM(C3:D3)</f>
        <v>155673.44</v>
      </c>
    </row>
    <row r="4" spans="1:13">
      <c r="A4" s="57">
        <v>42675</v>
      </c>
      <c r="B4" s="54">
        <v>940484.63</v>
      </c>
      <c r="C4" s="54">
        <v>27249.08</v>
      </c>
      <c r="D4" s="54">
        <v>107809.4</v>
      </c>
      <c r="E4" s="54">
        <f t="shared" ref="E4:E15" si="0">+B4-C4-D4</f>
        <v>805426.15</v>
      </c>
      <c r="F4" s="54"/>
      <c r="G4" s="59">
        <f t="shared" ref="G4:G14" si="1">SUM(C4:D4)</f>
        <v>135058.47999999998</v>
      </c>
    </row>
    <row r="5" spans="1:13">
      <c r="A5" s="57">
        <v>42705</v>
      </c>
      <c r="B5" s="54">
        <v>1436734.13</v>
      </c>
      <c r="C5" s="54">
        <v>28746.46</v>
      </c>
      <c r="D5" s="54">
        <v>111699.39</v>
      </c>
      <c r="E5" s="54">
        <f t="shared" si="0"/>
        <v>1296288.28</v>
      </c>
      <c r="F5" s="54"/>
      <c r="G5" s="59">
        <f t="shared" si="1"/>
        <v>140445.85</v>
      </c>
    </row>
    <row r="6" spans="1:13">
      <c r="A6" s="60">
        <v>42736</v>
      </c>
      <c r="B6" s="58">
        <v>340457.93</v>
      </c>
      <c r="C6" s="58">
        <v>25083.69</v>
      </c>
      <c r="D6" s="58">
        <v>92193.89</v>
      </c>
      <c r="E6" s="58">
        <f t="shared" si="0"/>
        <v>223180.34999999998</v>
      </c>
      <c r="F6" s="58"/>
      <c r="G6" s="58">
        <f t="shared" si="1"/>
        <v>117277.58</v>
      </c>
    </row>
    <row r="7" spans="1:13">
      <c r="A7" s="60">
        <v>42767</v>
      </c>
      <c r="B7" s="58">
        <v>1015695.48</v>
      </c>
      <c r="C7" s="58">
        <v>29205.13</v>
      </c>
      <c r="D7" s="58">
        <v>102183.6</v>
      </c>
      <c r="E7" s="58">
        <f t="shared" si="0"/>
        <v>884306.75</v>
      </c>
      <c r="F7" s="58"/>
      <c r="G7" s="58">
        <f t="shared" si="1"/>
        <v>131388.73000000001</v>
      </c>
      <c r="M7" s="55"/>
    </row>
    <row r="8" spans="1:13">
      <c r="A8" s="60">
        <v>42795</v>
      </c>
      <c r="B8" s="58">
        <v>772045.32</v>
      </c>
      <c r="C8" s="58">
        <v>31761.55</v>
      </c>
      <c r="D8" s="58">
        <v>116512.15</v>
      </c>
      <c r="E8" s="58">
        <f t="shared" si="0"/>
        <v>623771.61999999988</v>
      </c>
      <c r="F8" s="58"/>
      <c r="G8" s="58">
        <f t="shared" si="1"/>
        <v>148273.69999999998</v>
      </c>
    </row>
    <row r="9" spans="1:13">
      <c r="A9" s="60">
        <v>42826</v>
      </c>
      <c r="B9" s="58">
        <v>849372.51</v>
      </c>
      <c r="C9" s="58">
        <v>29384.19</v>
      </c>
      <c r="D9" s="58">
        <v>107801.65</v>
      </c>
      <c r="E9" s="58">
        <f t="shared" si="0"/>
        <v>712186.67</v>
      </c>
      <c r="F9" s="58"/>
      <c r="G9" s="58">
        <f t="shared" si="1"/>
        <v>137185.84</v>
      </c>
    </row>
    <row r="10" spans="1:13">
      <c r="A10" s="60">
        <v>42856</v>
      </c>
      <c r="B10" s="58">
        <v>822551.2</v>
      </c>
      <c r="C10" s="58">
        <v>32474.87</v>
      </c>
      <c r="D10" s="58">
        <v>115601.88</v>
      </c>
      <c r="E10" s="58">
        <f t="shared" si="0"/>
        <v>674474.45</v>
      </c>
      <c r="F10" s="58"/>
      <c r="G10" s="58">
        <f t="shared" si="1"/>
        <v>148076.75</v>
      </c>
    </row>
    <row r="11" spans="1:13">
      <c r="A11" s="60">
        <v>42887</v>
      </c>
      <c r="B11" s="58">
        <v>809491.36</v>
      </c>
      <c r="C11" s="58">
        <v>33496.949999999997</v>
      </c>
      <c r="D11" s="58">
        <v>123907.32</v>
      </c>
      <c r="E11" s="58">
        <f t="shared" si="0"/>
        <v>652087.09000000008</v>
      </c>
      <c r="F11" s="58"/>
      <c r="G11" s="58">
        <f t="shared" si="1"/>
        <v>157404.27000000002</v>
      </c>
    </row>
    <row r="12" spans="1:13">
      <c r="A12" s="57">
        <v>42917</v>
      </c>
      <c r="B12" s="54">
        <v>874246.32</v>
      </c>
      <c r="C12" s="54">
        <v>30337.47</v>
      </c>
      <c r="D12" s="54">
        <v>111044.96</v>
      </c>
      <c r="E12" s="54">
        <f t="shared" si="0"/>
        <v>732863.89</v>
      </c>
      <c r="F12" s="54"/>
      <c r="G12" s="59">
        <f t="shared" si="1"/>
        <v>141382.43</v>
      </c>
    </row>
    <row r="13" spans="1:13">
      <c r="A13" s="57">
        <v>42948</v>
      </c>
      <c r="B13" s="54">
        <v>1306020.1399999999</v>
      </c>
      <c r="C13" s="54">
        <v>35459.15</v>
      </c>
      <c r="D13" s="54">
        <v>128813.16</v>
      </c>
      <c r="E13" s="54">
        <f t="shared" si="0"/>
        <v>1141747.83</v>
      </c>
      <c r="F13" s="54"/>
      <c r="G13" s="59">
        <f t="shared" si="1"/>
        <v>164272.31</v>
      </c>
    </row>
    <row r="14" spans="1:13">
      <c r="A14" s="57">
        <v>42979</v>
      </c>
      <c r="B14" s="54">
        <v>924621.32</v>
      </c>
      <c r="C14" s="54">
        <v>33540.22</v>
      </c>
      <c r="D14" s="54">
        <v>122687.15</v>
      </c>
      <c r="E14" s="54">
        <f t="shared" si="0"/>
        <v>768393.95</v>
      </c>
      <c r="F14" s="54"/>
      <c r="G14" s="59">
        <f t="shared" si="1"/>
        <v>156227.37</v>
      </c>
    </row>
    <row r="15" spans="1:13" ht="15.75" thickBot="1">
      <c r="A15" s="46"/>
      <c r="B15" s="56">
        <f>SUM(B3:B14)</f>
        <v>11041130.310000002</v>
      </c>
      <c r="C15" s="56">
        <f t="shared" ref="C15:D15" si="2">SUM(C3:C14)</f>
        <v>368615.64</v>
      </c>
      <c r="D15" s="56">
        <f t="shared" si="2"/>
        <v>1364051.1099999999</v>
      </c>
      <c r="E15" s="56">
        <f t="shared" si="0"/>
        <v>9308463.5600000024</v>
      </c>
      <c r="F15" s="54"/>
      <c r="G15" s="56">
        <f t="shared" ref="G15" si="3">SUM(G3:G14)</f>
        <v>1732666.75</v>
      </c>
    </row>
    <row r="16" spans="1:13" ht="15.75" thickTop="1">
      <c r="A16" s="46"/>
      <c r="B16" s="54"/>
      <c r="C16" s="54"/>
      <c r="D16" s="54"/>
      <c r="E16" s="54"/>
      <c r="F16" s="54"/>
      <c r="G16" s="54"/>
    </row>
    <row r="17" spans="1:7">
      <c r="A17" s="46"/>
      <c r="B17" s="54"/>
      <c r="C17" s="54"/>
      <c r="D17" s="54"/>
      <c r="E17" s="54"/>
      <c r="F17" s="54"/>
      <c r="G17" s="54"/>
    </row>
    <row r="18" spans="1:7">
      <c r="A18" s="46"/>
      <c r="B18" s="54"/>
      <c r="C18" s="54"/>
      <c r="D18" s="54"/>
      <c r="E18" s="54"/>
      <c r="F18" s="54"/>
      <c r="G18" s="54"/>
    </row>
    <row r="19" spans="1:7">
      <c r="A19" s="46"/>
      <c r="B19" s="54"/>
      <c r="C19" s="54"/>
      <c r="D19" s="54"/>
      <c r="E19" s="54"/>
      <c r="F19" s="54"/>
      <c r="G19" s="54"/>
    </row>
    <row r="20" spans="1:7">
      <c r="A20" s="46"/>
      <c r="B20" s="54"/>
      <c r="C20" s="54"/>
      <c r="D20" s="54"/>
      <c r="E20" s="54"/>
      <c r="F20" s="54"/>
      <c r="G20" s="54"/>
    </row>
    <row r="21" spans="1:7">
      <c r="A21" s="46"/>
      <c r="B21" s="54"/>
      <c r="C21" s="54"/>
      <c r="D21" s="54"/>
      <c r="E21" s="54"/>
      <c r="F21" s="54"/>
      <c r="G21" s="54"/>
    </row>
    <row r="22" spans="1:7">
      <c r="A22" s="46"/>
      <c r="B22" s="54"/>
      <c r="C22" s="54"/>
      <c r="D22" s="54"/>
      <c r="E22" s="54"/>
      <c r="F22" s="54"/>
      <c r="G22" s="54"/>
    </row>
    <row r="23" spans="1:7">
      <c r="A23" s="46"/>
      <c r="B23" s="54"/>
      <c r="C23" s="54"/>
      <c r="D23" s="54"/>
      <c r="E23" s="54"/>
      <c r="F23" s="54"/>
      <c r="G23" s="54"/>
    </row>
    <row r="24" spans="1:7">
      <c r="B24" s="54"/>
      <c r="C24" s="54"/>
      <c r="D24" s="54"/>
      <c r="E24" s="54"/>
      <c r="F24" s="54"/>
      <c r="G24" s="54"/>
    </row>
    <row r="25" spans="1:7">
      <c r="B25" s="54"/>
      <c r="C25" s="54"/>
      <c r="D25" s="54"/>
      <c r="E25" s="54"/>
      <c r="F25" s="54"/>
      <c r="G25" s="54"/>
    </row>
    <row r="26" spans="1:7">
      <c r="B26" s="54"/>
      <c r="C26" s="54"/>
      <c r="D26" s="54"/>
      <c r="E26" s="54"/>
      <c r="F26" s="54"/>
      <c r="G26" s="54"/>
    </row>
    <row r="27" spans="1:7">
      <c r="B27" s="54"/>
      <c r="C27" s="54"/>
      <c r="D27" s="54"/>
      <c r="E27" s="54"/>
      <c r="F27" s="54"/>
      <c r="G27" s="54"/>
    </row>
    <row r="28" spans="1:7">
      <c r="B28" s="54"/>
      <c r="C28" s="54"/>
      <c r="D28" s="54"/>
      <c r="E28" s="54"/>
      <c r="F28" s="54"/>
      <c r="G28" s="54"/>
    </row>
    <row r="29" spans="1:7">
      <c r="B29" s="54"/>
      <c r="C29" s="54"/>
      <c r="D29" s="54"/>
      <c r="E29" s="54"/>
      <c r="F29" s="54"/>
      <c r="G29" s="54"/>
    </row>
    <row r="30" spans="1:7">
      <c r="B30" s="54"/>
      <c r="C30" s="54"/>
      <c r="D30" s="54"/>
      <c r="E30" s="54"/>
      <c r="F30" s="54"/>
      <c r="G30" s="54"/>
    </row>
    <row r="31" spans="1:7">
      <c r="B31" s="54"/>
      <c r="C31" s="54"/>
      <c r="D31" s="54"/>
      <c r="E31" s="54"/>
      <c r="F31" s="54"/>
      <c r="G31" s="54"/>
    </row>
    <row r="32" spans="1:7">
      <c r="B32" s="54"/>
      <c r="C32" s="54"/>
      <c r="D32" s="54"/>
      <c r="E32" s="54"/>
      <c r="F32" s="54"/>
      <c r="G32" s="54"/>
    </row>
    <row r="33" spans="2:7">
      <c r="B33" s="54"/>
      <c r="C33" s="54"/>
      <c r="D33" s="54"/>
      <c r="E33" s="54"/>
      <c r="F33" s="54"/>
      <c r="G33" s="54"/>
    </row>
    <row r="34" spans="2:7">
      <c r="B34" s="54"/>
      <c r="C34" s="54"/>
      <c r="D34" s="54"/>
      <c r="E34" s="54"/>
      <c r="F34" s="54"/>
      <c r="G34" s="54"/>
    </row>
    <row r="35" spans="2:7">
      <c r="B35" s="54"/>
      <c r="C35" s="54"/>
      <c r="D35" s="54"/>
      <c r="E35" s="54"/>
      <c r="F35" s="54"/>
      <c r="G35" s="54"/>
    </row>
    <row r="36" spans="2:7">
      <c r="B36" s="54"/>
      <c r="C36" s="54"/>
      <c r="D36" s="54"/>
      <c r="E36" s="54"/>
      <c r="F36" s="54"/>
      <c r="G36" s="54"/>
    </row>
    <row r="37" spans="2:7">
      <c r="B37" s="54"/>
      <c r="C37" s="54"/>
      <c r="D37" s="54"/>
      <c r="E37" s="54"/>
      <c r="F37" s="54"/>
      <c r="G37" s="54"/>
    </row>
    <row r="38" spans="2:7">
      <c r="B38" s="54"/>
      <c r="C38" s="54"/>
      <c r="D38" s="54"/>
      <c r="E38" s="54"/>
      <c r="F38" s="54"/>
      <c r="G38" s="54"/>
    </row>
    <row r="39" spans="2:7">
      <c r="B39" s="54"/>
      <c r="C39" s="54"/>
      <c r="D39" s="54"/>
      <c r="E39" s="54"/>
      <c r="F39" s="54"/>
      <c r="G39" s="54"/>
    </row>
    <row r="40" spans="2:7">
      <c r="B40" s="54"/>
      <c r="C40" s="54"/>
      <c r="D40" s="54"/>
      <c r="E40" s="54"/>
      <c r="F40" s="54"/>
      <c r="G40" s="54"/>
    </row>
    <row r="41" spans="2:7">
      <c r="B41" s="54"/>
      <c r="C41" s="54"/>
      <c r="D41" s="54"/>
      <c r="E41" s="54"/>
      <c r="F41" s="54"/>
      <c r="G41" s="54"/>
    </row>
    <row r="42" spans="2:7">
      <c r="B42" s="54"/>
      <c r="C42" s="54"/>
      <c r="D42" s="54"/>
      <c r="E42" s="54"/>
      <c r="F42" s="54"/>
      <c r="G42" s="54"/>
    </row>
    <row r="43" spans="2:7">
      <c r="B43" s="54"/>
      <c r="C43" s="54"/>
      <c r="D43" s="54"/>
      <c r="E43" s="54"/>
      <c r="F43" s="54"/>
      <c r="G43" s="54"/>
    </row>
    <row r="44" spans="2:7">
      <c r="B44" s="54"/>
      <c r="C44" s="54"/>
      <c r="D44" s="54"/>
      <c r="E44" s="54"/>
      <c r="F44" s="54"/>
      <c r="G44" s="54"/>
    </row>
    <row r="45" spans="2:7">
      <c r="B45" s="54"/>
      <c r="C45" s="54"/>
      <c r="D45" s="54"/>
      <c r="E45" s="54"/>
      <c r="F45" s="54"/>
      <c r="G45" s="54"/>
    </row>
    <row r="46" spans="2:7">
      <c r="B46" s="54"/>
      <c r="C46" s="54"/>
      <c r="D46" s="54"/>
      <c r="E46" s="54"/>
      <c r="F46" s="54"/>
      <c r="G46" s="54"/>
    </row>
    <row r="47" spans="2:7">
      <c r="B47" s="54"/>
      <c r="C47" s="54"/>
      <c r="D47" s="54"/>
      <c r="E47" s="54"/>
      <c r="F47" s="54"/>
      <c r="G47" s="54"/>
    </row>
    <row r="48" spans="2:7">
      <c r="B48" s="54"/>
      <c r="C48" s="54"/>
      <c r="D48" s="54"/>
      <c r="E48" s="54"/>
      <c r="F48" s="54"/>
      <c r="G48" s="54"/>
    </row>
    <row r="49" spans="2:7">
      <c r="B49" s="54"/>
      <c r="C49" s="54"/>
      <c r="D49" s="54"/>
      <c r="E49" s="54"/>
      <c r="F49" s="54"/>
      <c r="G49" s="54"/>
    </row>
    <row r="50" spans="2:7">
      <c r="B50" s="54"/>
      <c r="C50" s="54"/>
      <c r="D50" s="54"/>
      <c r="E50" s="54"/>
      <c r="F50" s="54"/>
      <c r="G50" s="54"/>
    </row>
    <row r="51" spans="2:7">
      <c r="B51" s="54"/>
      <c r="C51" s="54"/>
      <c r="D51" s="54"/>
      <c r="E51" s="54"/>
      <c r="F51" s="54"/>
      <c r="G51" s="54"/>
    </row>
    <row r="52" spans="2:7">
      <c r="B52" s="54"/>
      <c r="C52" s="54"/>
      <c r="D52" s="54"/>
      <c r="E52" s="54"/>
      <c r="F52" s="54"/>
      <c r="G52" s="54"/>
    </row>
    <row r="53" spans="2:7">
      <c r="B53" s="54"/>
      <c r="C53" s="54"/>
      <c r="D53" s="54"/>
      <c r="E53" s="54"/>
      <c r="F53" s="54"/>
      <c r="G53" s="54"/>
    </row>
    <row r="54" spans="2:7">
      <c r="B54" s="54"/>
      <c r="C54" s="54"/>
      <c r="D54" s="54"/>
      <c r="E54" s="54"/>
      <c r="F54" s="54"/>
      <c r="G54" s="54"/>
    </row>
    <row r="55" spans="2:7">
      <c r="B55" s="54"/>
      <c r="C55" s="54"/>
      <c r="D55" s="54"/>
      <c r="E55" s="54"/>
      <c r="F55" s="54"/>
      <c r="G55" s="54"/>
    </row>
    <row r="56" spans="2:7">
      <c r="B56" s="54"/>
      <c r="C56" s="54"/>
      <c r="D56" s="54"/>
      <c r="E56" s="54"/>
      <c r="F56" s="54"/>
      <c r="G56" s="54"/>
    </row>
    <row r="57" spans="2:7">
      <c r="B57" s="54"/>
      <c r="C57" s="54"/>
      <c r="D57" s="54"/>
      <c r="E57" s="54"/>
      <c r="F57" s="54"/>
      <c r="G57" s="54"/>
    </row>
    <row r="58" spans="2:7">
      <c r="B58" s="54"/>
      <c r="C58" s="54"/>
      <c r="D58" s="54"/>
      <c r="E58" s="54"/>
      <c r="F58" s="54"/>
      <c r="G58" s="54"/>
    </row>
    <row r="59" spans="2:7">
      <c r="B59" s="54"/>
      <c r="C59" s="54"/>
      <c r="D59" s="54"/>
      <c r="E59" s="54"/>
      <c r="F59" s="54"/>
      <c r="G59" s="54"/>
    </row>
    <row r="60" spans="2:7">
      <c r="B60" s="54"/>
      <c r="C60" s="54"/>
      <c r="D60" s="54"/>
      <c r="E60" s="54"/>
      <c r="F60" s="54"/>
      <c r="G60" s="54"/>
    </row>
    <row r="61" spans="2:7">
      <c r="B61" s="54"/>
      <c r="C61" s="54"/>
      <c r="D61" s="54"/>
      <c r="E61" s="54"/>
      <c r="F61" s="54"/>
      <c r="G61" s="54"/>
    </row>
    <row r="62" spans="2:7">
      <c r="B62" s="54"/>
      <c r="C62" s="54"/>
      <c r="D62" s="54"/>
      <c r="E62" s="54"/>
      <c r="F62" s="54"/>
      <c r="G62" s="54"/>
    </row>
    <row r="63" spans="2:7">
      <c r="B63" s="54"/>
      <c r="C63" s="54"/>
      <c r="D63" s="54"/>
      <c r="E63" s="54"/>
      <c r="F63" s="54"/>
      <c r="G63" s="54"/>
    </row>
    <row r="64" spans="2:7">
      <c r="B64" s="54"/>
      <c r="C64" s="54"/>
      <c r="D64" s="54"/>
      <c r="E64" s="54"/>
      <c r="F64" s="54"/>
      <c r="G64" s="54"/>
    </row>
    <row r="65" spans="2:7">
      <c r="B65" s="54"/>
      <c r="C65" s="54"/>
      <c r="D65" s="54"/>
      <c r="E65" s="54"/>
      <c r="F65" s="54"/>
      <c r="G65" s="54"/>
    </row>
    <row r="66" spans="2:7">
      <c r="B66" s="54"/>
      <c r="C66" s="54"/>
      <c r="D66" s="54"/>
      <c r="E66" s="54"/>
      <c r="F66" s="54"/>
      <c r="G66" s="54"/>
    </row>
    <row r="67" spans="2:7">
      <c r="B67" s="54"/>
      <c r="C67" s="54"/>
      <c r="D67" s="54"/>
      <c r="E67" s="54"/>
      <c r="F67" s="54"/>
      <c r="G67" s="54"/>
    </row>
    <row r="68" spans="2:7">
      <c r="B68" s="54"/>
      <c r="C68" s="54"/>
      <c r="D68" s="54"/>
      <c r="E68" s="54"/>
      <c r="F68" s="54"/>
      <c r="G68" s="54"/>
    </row>
    <row r="69" spans="2:7">
      <c r="B69" s="54"/>
      <c r="C69" s="54"/>
      <c r="D69" s="54"/>
      <c r="E69" s="54"/>
      <c r="F69" s="54"/>
      <c r="G69" s="54"/>
    </row>
    <row r="70" spans="2:7">
      <c r="B70" s="54"/>
      <c r="C70" s="54"/>
      <c r="D70" s="54"/>
      <c r="E70" s="54"/>
      <c r="F70" s="54"/>
      <c r="G70" s="54"/>
    </row>
    <row r="71" spans="2:7">
      <c r="B71" s="54"/>
      <c r="C71" s="54"/>
      <c r="D71" s="54"/>
      <c r="E71" s="54"/>
      <c r="F71" s="54"/>
      <c r="G71" s="54"/>
    </row>
    <row r="72" spans="2:7">
      <c r="B72" s="54"/>
      <c r="C72" s="54"/>
      <c r="D72" s="54"/>
      <c r="E72" s="54"/>
      <c r="F72" s="54"/>
      <c r="G72" s="54"/>
    </row>
    <row r="73" spans="2:7">
      <c r="B73" s="54"/>
      <c r="C73" s="54"/>
      <c r="D73" s="54"/>
      <c r="E73" s="54"/>
      <c r="F73" s="54"/>
      <c r="G73" s="54"/>
    </row>
    <row r="74" spans="2:7">
      <c r="B74" s="54"/>
      <c r="C74" s="54"/>
      <c r="D74" s="54"/>
      <c r="E74" s="54"/>
      <c r="F74" s="54"/>
      <c r="G74" s="54"/>
    </row>
    <row r="75" spans="2:7">
      <c r="B75" s="54"/>
      <c r="C75" s="54"/>
      <c r="D75" s="54"/>
      <c r="E75" s="54"/>
      <c r="F75" s="54"/>
      <c r="G75" s="54"/>
    </row>
    <row r="76" spans="2:7">
      <c r="B76" s="54"/>
      <c r="C76" s="54"/>
      <c r="D76" s="54"/>
      <c r="E76" s="54"/>
      <c r="F76" s="54"/>
      <c r="G76" s="54"/>
    </row>
    <row r="77" spans="2:7">
      <c r="B77" s="54"/>
      <c r="C77" s="54"/>
      <c r="D77" s="54"/>
      <c r="E77" s="54"/>
      <c r="F77" s="54"/>
      <c r="G77" s="54"/>
    </row>
    <row r="78" spans="2:7">
      <c r="B78" s="54"/>
      <c r="C78" s="54"/>
      <c r="D78" s="54"/>
      <c r="E78" s="54"/>
      <c r="F78" s="54"/>
      <c r="G78" s="54"/>
    </row>
    <row r="79" spans="2:7">
      <c r="B79" s="54"/>
      <c r="C79" s="54"/>
      <c r="D79" s="54"/>
      <c r="E79" s="54"/>
      <c r="F79" s="54"/>
      <c r="G79" s="54"/>
    </row>
    <row r="80" spans="2:7">
      <c r="B80" s="54"/>
      <c r="C80" s="54"/>
      <c r="D80" s="54"/>
      <c r="E80" s="54"/>
      <c r="F80" s="54"/>
      <c r="G80" s="54"/>
    </row>
    <row r="81" spans="2:7">
      <c r="B81" s="54"/>
      <c r="C81" s="54"/>
      <c r="D81" s="54"/>
      <c r="E81" s="54"/>
      <c r="F81" s="54"/>
      <c r="G81" s="54"/>
    </row>
    <row r="82" spans="2:7">
      <c r="B82" s="54"/>
      <c r="C82" s="54"/>
      <c r="D82" s="54"/>
      <c r="E82" s="54"/>
      <c r="F82" s="54"/>
      <c r="G82" s="54"/>
    </row>
    <row r="83" spans="2:7">
      <c r="B83" s="54"/>
      <c r="C83" s="54"/>
      <c r="D83" s="54"/>
      <c r="E83" s="54"/>
      <c r="F83" s="54"/>
      <c r="G83" s="54"/>
    </row>
    <row r="84" spans="2:7">
      <c r="B84" s="54"/>
      <c r="C84" s="54"/>
      <c r="D84" s="54"/>
      <c r="E84" s="54"/>
      <c r="F84" s="54"/>
      <c r="G84" s="54"/>
    </row>
    <row r="85" spans="2:7">
      <c r="B85" s="54"/>
      <c r="C85" s="54"/>
      <c r="D85" s="54"/>
      <c r="E85" s="54"/>
      <c r="F85" s="54"/>
      <c r="G85" s="54"/>
    </row>
    <row r="86" spans="2:7">
      <c r="B86" s="54"/>
      <c r="C86" s="54"/>
      <c r="D86" s="54"/>
      <c r="E86" s="54"/>
      <c r="F86" s="54"/>
      <c r="G86" s="54"/>
    </row>
    <row r="87" spans="2:7">
      <c r="B87" s="54"/>
      <c r="C87" s="54"/>
      <c r="D87" s="54"/>
      <c r="E87" s="54"/>
      <c r="F87" s="54"/>
      <c r="G87" s="54"/>
    </row>
    <row r="88" spans="2:7">
      <c r="B88" s="54"/>
      <c r="C88" s="54"/>
      <c r="D88" s="54"/>
      <c r="E88" s="54"/>
      <c r="F88" s="54"/>
      <c r="G88" s="54"/>
    </row>
    <row r="89" spans="2:7">
      <c r="B89" s="54"/>
      <c r="C89" s="54"/>
      <c r="D89" s="54"/>
      <c r="E89" s="54"/>
      <c r="F89" s="54"/>
      <c r="G89" s="54"/>
    </row>
    <row r="90" spans="2:7">
      <c r="B90" s="54"/>
      <c r="C90" s="54"/>
      <c r="D90" s="54"/>
      <c r="E90" s="54"/>
      <c r="F90" s="54"/>
      <c r="G90" s="54"/>
    </row>
    <row r="91" spans="2:7">
      <c r="B91" s="54"/>
      <c r="C91" s="54"/>
      <c r="D91" s="54"/>
      <c r="E91" s="54"/>
      <c r="F91" s="54"/>
      <c r="G91" s="54"/>
    </row>
    <row r="92" spans="2:7">
      <c r="B92" s="54"/>
      <c r="C92" s="54"/>
      <c r="D92" s="54"/>
      <c r="E92" s="54"/>
      <c r="F92" s="54"/>
      <c r="G92" s="54"/>
    </row>
    <row r="93" spans="2:7">
      <c r="B93" s="54"/>
      <c r="C93" s="54"/>
      <c r="D93" s="54"/>
      <c r="E93" s="54"/>
      <c r="F93" s="54"/>
      <c r="G93" s="54"/>
    </row>
    <row r="94" spans="2:7">
      <c r="B94" s="54"/>
      <c r="C94" s="54"/>
      <c r="D94" s="54"/>
      <c r="E94" s="54"/>
      <c r="F94" s="54"/>
      <c r="G94" s="54"/>
    </row>
    <row r="95" spans="2:7">
      <c r="B95" s="54"/>
      <c r="C95" s="54"/>
      <c r="D95" s="54"/>
      <c r="E95" s="54"/>
      <c r="F95" s="54"/>
      <c r="G95" s="54"/>
    </row>
    <row r="96" spans="2:7">
      <c r="B96" s="54"/>
      <c r="C96" s="54"/>
      <c r="D96" s="54"/>
      <c r="E96" s="54"/>
      <c r="F96" s="54"/>
      <c r="G96" s="54"/>
    </row>
    <row r="97" spans="2:7">
      <c r="B97" s="54"/>
      <c r="C97" s="54"/>
      <c r="D97" s="54"/>
      <c r="E97" s="54"/>
      <c r="F97" s="54"/>
      <c r="G97" s="54"/>
    </row>
    <row r="98" spans="2:7">
      <c r="B98" s="54"/>
      <c r="C98" s="54"/>
      <c r="D98" s="54"/>
      <c r="E98" s="54"/>
      <c r="F98" s="54"/>
      <c r="G98" s="54"/>
    </row>
    <row r="99" spans="2:7">
      <c r="B99" s="54"/>
      <c r="C99" s="54"/>
      <c r="D99" s="54"/>
      <c r="E99" s="54"/>
      <c r="F99" s="54"/>
      <c r="G99" s="54"/>
    </row>
    <row r="100" spans="2:7">
      <c r="B100" s="54"/>
      <c r="C100" s="54"/>
      <c r="D100" s="54"/>
      <c r="E100" s="54"/>
      <c r="F100" s="54"/>
      <c r="G100" s="54"/>
    </row>
    <row r="101" spans="2:7">
      <c r="B101" s="54"/>
      <c r="C101" s="54"/>
      <c r="D101" s="54"/>
      <c r="E101" s="54"/>
      <c r="F101" s="54"/>
      <c r="G101" s="54"/>
    </row>
    <row r="102" spans="2:7">
      <c r="B102" s="54"/>
      <c r="C102" s="54"/>
      <c r="D102" s="54"/>
      <c r="E102" s="54"/>
      <c r="F102" s="54"/>
      <c r="G102" s="54"/>
    </row>
    <row r="103" spans="2:7">
      <c r="B103" s="54"/>
      <c r="C103" s="54"/>
      <c r="D103" s="54"/>
      <c r="E103" s="54"/>
      <c r="F103" s="54"/>
      <c r="G103" s="54"/>
    </row>
    <row r="104" spans="2:7">
      <c r="B104" s="54"/>
      <c r="C104" s="54"/>
      <c r="D104" s="54"/>
      <c r="E104" s="54"/>
      <c r="F104" s="54"/>
      <c r="G104" s="54"/>
    </row>
    <row r="105" spans="2:7">
      <c r="B105" s="54"/>
      <c r="C105" s="54"/>
      <c r="D105" s="54"/>
      <c r="E105" s="54"/>
      <c r="F105" s="54"/>
      <c r="G105" s="54"/>
    </row>
    <row r="106" spans="2:7">
      <c r="B106" s="54"/>
      <c r="C106" s="54"/>
      <c r="D106" s="54"/>
      <c r="E106" s="54"/>
      <c r="F106" s="54"/>
      <c r="G106" s="54"/>
    </row>
    <row r="107" spans="2:7">
      <c r="B107" s="54"/>
      <c r="C107" s="54"/>
      <c r="D107" s="54"/>
      <c r="E107" s="54"/>
      <c r="F107" s="54"/>
      <c r="G107" s="54"/>
    </row>
    <row r="108" spans="2:7">
      <c r="B108" s="54"/>
      <c r="C108" s="54"/>
      <c r="D108" s="54"/>
      <c r="E108" s="54"/>
      <c r="F108" s="54"/>
      <c r="G108" s="54"/>
    </row>
    <row r="109" spans="2:7">
      <c r="B109" s="54"/>
      <c r="C109" s="54"/>
      <c r="D109" s="54"/>
      <c r="E109" s="54"/>
      <c r="F109" s="54"/>
      <c r="G109" s="54"/>
    </row>
    <row r="110" spans="2:7">
      <c r="B110" s="54"/>
      <c r="C110" s="54"/>
      <c r="D110" s="54"/>
      <c r="E110" s="54"/>
      <c r="F110" s="54"/>
      <c r="G110" s="54"/>
    </row>
    <row r="111" spans="2:7">
      <c r="B111" s="54"/>
      <c r="C111" s="54"/>
      <c r="D111" s="54"/>
      <c r="E111" s="54"/>
      <c r="F111" s="54"/>
      <c r="G111" s="54"/>
    </row>
    <row r="112" spans="2:7">
      <c r="B112" s="54"/>
      <c r="C112" s="54"/>
      <c r="D112" s="54"/>
      <c r="E112" s="54"/>
      <c r="F112" s="54"/>
      <c r="G112" s="54"/>
    </row>
    <row r="113" spans="2:7">
      <c r="B113" s="54"/>
      <c r="C113" s="54"/>
      <c r="D113" s="54"/>
      <c r="E113" s="54"/>
      <c r="F113" s="54"/>
      <c r="G113" s="54"/>
    </row>
    <row r="114" spans="2:7">
      <c r="B114" s="54"/>
      <c r="C114" s="54"/>
      <c r="D114" s="54"/>
      <c r="E114" s="54"/>
      <c r="F114" s="54"/>
      <c r="G114" s="54"/>
    </row>
    <row r="115" spans="2:7">
      <c r="B115" s="54"/>
      <c r="C115" s="54"/>
      <c r="D115" s="54"/>
      <c r="E115" s="54"/>
      <c r="F115" s="54"/>
      <c r="G115" s="54"/>
    </row>
    <row r="116" spans="2:7">
      <c r="B116" s="54"/>
      <c r="C116" s="54"/>
      <c r="D116" s="54"/>
      <c r="E116" s="54"/>
      <c r="F116" s="54"/>
      <c r="G116" s="54"/>
    </row>
    <row r="117" spans="2:7">
      <c r="B117" s="54"/>
      <c r="C117" s="54"/>
      <c r="D117" s="54"/>
      <c r="E117" s="54"/>
      <c r="F117" s="54"/>
      <c r="G117" s="54"/>
    </row>
    <row r="118" spans="2:7">
      <c r="B118" s="54"/>
      <c r="C118" s="54"/>
      <c r="D118" s="54"/>
      <c r="E118" s="54"/>
      <c r="F118" s="54"/>
      <c r="G118" s="54"/>
    </row>
    <row r="119" spans="2:7">
      <c r="B119" s="54"/>
      <c r="C119" s="54"/>
      <c r="D119" s="54"/>
      <c r="E119" s="54"/>
      <c r="F119" s="54"/>
      <c r="G119" s="54"/>
    </row>
    <row r="120" spans="2:7">
      <c r="B120" s="54"/>
      <c r="C120" s="54"/>
      <c r="D120" s="54"/>
      <c r="E120" s="54"/>
      <c r="F120" s="54"/>
      <c r="G120" s="54"/>
    </row>
    <row r="121" spans="2:7">
      <c r="B121" s="54"/>
      <c r="C121" s="54"/>
      <c r="D121" s="54"/>
      <c r="E121" s="54"/>
      <c r="F121" s="54"/>
      <c r="G121" s="54"/>
    </row>
    <row r="122" spans="2:7">
      <c r="B122" s="54"/>
      <c r="C122" s="54"/>
      <c r="D122" s="54"/>
      <c r="E122" s="54"/>
      <c r="F122" s="54"/>
      <c r="G122" s="54"/>
    </row>
    <row r="123" spans="2:7">
      <c r="B123" s="54"/>
      <c r="C123" s="54"/>
      <c r="D123" s="54"/>
      <c r="E123" s="54"/>
      <c r="F123" s="54"/>
      <c r="G123" s="54"/>
    </row>
    <row r="124" spans="2:7">
      <c r="B124" s="54"/>
      <c r="C124" s="54"/>
      <c r="D124" s="54"/>
      <c r="E124" s="54"/>
      <c r="F124" s="54"/>
      <c r="G124" s="54"/>
    </row>
    <row r="125" spans="2:7">
      <c r="B125" s="54"/>
      <c r="C125" s="54"/>
      <c r="D125" s="54"/>
      <c r="E125" s="54"/>
      <c r="F125" s="54"/>
      <c r="G125" s="54"/>
    </row>
    <row r="126" spans="2:7">
      <c r="B126" s="54"/>
      <c r="C126" s="54"/>
      <c r="D126" s="54"/>
      <c r="E126" s="54"/>
      <c r="F126" s="54"/>
      <c r="G126" s="54"/>
    </row>
    <row r="127" spans="2:7">
      <c r="B127" s="54"/>
      <c r="C127" s="54"/>
      <c r="D127" s="54"/>
      <c r="E127" s="54"/>
      <c r="F127" s="54"/>
      <c r="G127" s="54"/>
    </row>
    <row r="128" spans="2:7">
      <c r="B128" s="54"/>
      <c r="C128" s="54"/>
      <c r="D128" s="54"/>
      <c r="E128" s="54"/>
      <c r="F128" s="54"/>
      <c r="G128" s="54"/>
    </row>
    <row r="129" spans="2:7">
      <c r="B129" s="54"/>
      <c r="C129" s="54"/>
      <c r="D129" s="54"/>
      <c r="E129" s="54"/>
      <c r="F129" s="54"/>
      <c r="G129" s="54"/>
    </row>
    <row r="130" spans="2:7">
      <c r="B130" s="54"/>
      <c r="C130" s="54"/>
      <c r="D130" s="54"/>
      <c r="E130" s="54"/>
      <c r="F130" s="54"/>
      <c r="G130" s="54"/>
    </row>
    <row r="131" spans="2:7">
      <c r="B131" s="54"/>
      <c r="C131" s="54"/>
      <c r="D131" s="54"/>
      <c r="E131" s="54"/>
      <c r="F131" s="54"/>
      <c r="G131" s="54"/>
    </row>
    <row r="132" spans="2:7">
      <c r="B132" s="54"/>
      <c r="C132" s="54"/>
      <c r="D132" s="54"/>
      <c r="E132" s="54"/>
      <c r="F132" s="54"/>
      <c r="G132" s="54"/>
    </row>
    <row r="133" spans="2:7">
      <c r="B133" s="54"/>
      <c r="C133" s="54"/>
      <c r="D133" s="54"/>
      <c r="E133" s="54"/>
      <c r="F133" s="54"/>
      <c r="G133" s="54"/>
    </row>
    <row r="134" spans="2:7">
      <c r="B134" s="54"/>
      <c r="C134" s="54"/>
      <c r="D134" s="54"/>
      <c r="E134" s="54"/>
      <c r="F134" s="54"/>
      <c r="G134" s="54"/>
    </row>
    <row r="135" spans="2:7">
      <c r="B135" s="54"/>
      <c r="C135" s="54"/>
      <c r="D135" s="54"/>
      <c r="E135" s="54"/>
      <c r="F135" s="54"/>
      <c r="G135" s="54"/>
    </row>
    <row r="136" spans="2:7">
      <c r="B136" s="54"/>
      <c r="C136" s="54"/>
      <c r="D136" s="54"/>
      <c r="E136" s="54"/>
      <c r="F136" s="54"/>
      <c r="G136" s="54"/>
    </row>
    <row r="137" spans="2:7">
      <c r="B137" s="54"/>
      <c r="C137" s="54"/>
      <c r="D137" s="54"/>
      <c r="E137" s="54"/>
      <c r="F137" s="54"/>
      <c r="G137" s="54"/>
    </row>
    <row r="138" spans="2:7">
      <c r="B138" s="54"/>
      <c r="C138" s="54"/>
      <c r="D138" s="54"/>
      <c r="E138" s="54"/>
      <c r="F138" s="54"/>
      <c r="G138" s="54"/>
    </row>
    <row r="139" spans="2:7">
      <c r="B139" s="54"/>
      <c r="C139" s="54"/>
      <c r="D139" s="54"/>
      <c r="E139" s="54"/>
      <c r="F139" s="54"/>
      <c r="G139" s="54"/>
    </row>
    <row r="140" spans="2:7">
      <c r="B140" s="54"/>
      <c r="C140" s="54"/>
      <c r="D140" s="54"/>
      <c r="E140" s="54"/>
      <c r="F140" s="54"/>
      <c r="G140" s="54"/>
    </row>
    <row r="141" spans="2:7">
      <c r="B141" s="54"/>
      <c r="C141" s="54"/>
      <c r="D141" s="54"/>
      <c r="E141" s="54"/>
      <c r="F141" s="54"/>
      <c r="G141" s="54"/>
    </row>
    <row r="142" spans="2:7">
      <c r="B142" s="54"/>
      <c r="C142" s="54"/>
      <c r="D142" s="54"/>
      <c r="E142" s="54"/>
      <c r="F142" s="54"/>
      <c r="G142" s="54"/>
    </row>
    <row r="143" spans="2:7">
      <c r="B143" s="54"/>
      <c r="C143" s="54"/>
      <c r="D143" s="54"/>
      <c r="E143" s="54"/>
      <c r="F143" s="54"/>
      <c r="G143" s="54"/>
    </row>
    <row r="144" spans="2:7">
      <c r="B144" s="54"/>
      <c r="C144" s="54"/>
      <c r="D144" s="54"/>
      <c r="E144" s="54"/>
      <c r="F144" s="54"/>
      <c r="G144" s="54"/>
    </row>
    <row r="145" spans="2:7">
      <c r="B145" s="54"/>
      <c r="C145" s="54"/>
      <c r="D145" s="54"/>
      <c r="E145" s="54"/>
      <c r="F145" s="54"/>
      <c r="G145" s="54"/>
    </row>
    <row r="146" spans="2:7">
      <c r="B146" s="54"/>
      <c r="C146" s="54"/>
      <c r="D146" s="54"/>
      <c r="E146" s="54"/>
      <c r="F146" s="54"/>
      <c r="G146" s="54"/>
    </row>
    <row r="147" spans="2:7">
      <c r="B147" s="54"/>
      <c r="C147" s="54"/>
      <c r="D147" s="54"/>
      <c r="E147" s="54"/>
      <c r="F147" s="54"/>
      <c r="G147" s="54"/>
    </row>
    <row r="148" spans="2:7">
      <c r="B148" s="54"/>
      <c r="C148" s="54"/>
      <c r="D148" s="54"/>
      <c r="E148" s="54"/>
      <c r="F148" s="54"/>
      <c r="G148" s="54"/>
    </row>
    <row r="149" spans="2:7">
      <c r="B149" s="54"/>
      <c r="C149" s="54"/>
      <c r="D149" s="54"/>
      <c r="E149" s="54"/>
      <c r="F149" s="54"/>
      <c r="G149" s="54"/>
    </row>
    <row r="150" spans="2:7">
      <c r="B150" s="54"/>
      <c r="C150" s="54"/>
      <c r="D150" s="54"/>
      <c r="E150" s="54"/>
      <c r="F150" s="54"/>
      <c r="G150" s="54"/>
    </row>
    <row r="151" spans="2:7">
      <c r="B151" s="54"/>
      <c r="C151" s="54"/>
      <c r="D151" s="54"/>
      <c r="E151" s="54"/>
      <c r="F151" s="54"/>
      <c r="G151" s="54"/>
    </row>
    <row r="152" spans="2:7">
      <c r="B152" s="54"/>
      <c r="C152" s="54"/>
      <c r="D152" s="54"/>
      <c r="E152" s="54"/>
      <c r="F152" s="54"/>
      <c r="G152" s="54"/>
    </row>
    <row r="153" spans="2:7">
      <c r="B153" s="54"/>
      <c r="C153" s="54"/>
      <c r="D153" s="54"/>
      <c r="E153" s="54"/>
      <c r="F153" s="54"/>
      <c r="G153" s="54"/>
    </row>
    <row r="154" spans="2:7">
      <c r="B154" s="54"/>
      <c r="C154" s="54"/>
      <c r="D154" s="54"/>
      <c r="E154" s="54"/>
      <c r="F154" s="54"/>
      <c r="G154" s="54"/>
    </row>
    <row r="155" spans="2:7">
      <c r="B155" s="54"/>
      <c r="C155" s="54"/>
      <c r="D155" s="54"/>
      <c r="E155" s="54"/>
      <c r="F155" s="54"/>
      <c r="G155" s="54"/>
    </row>
    <row r="156" spans="2:7">
      <c r="B156" s="54"/>
      <c r="C156" s="54"/>
      <c r="D156" s="54"/>
      <c r="E156" s="54"/>
      <c r="F156" s="54"/>
      <c r="G156" s="54"/>
    </row>
    <row r="157" spans="2:7">
      <c r="B157" s="54"/>
      <c r="C157" s="54"/>
      <c r="D157" s="54"/>
      <c r="E157" s="54"/>
      <c r="F157" s="54"/>
      <c r="G157" s="54"/>
    </row>
    <row r="158" spans="2:7">
      <c r="B158" s="54"/>
      <c r="C158" s="54"/>
      <c r="D158" s="54"/>
      <c r="E158" s="54"/>
      <c r="F158" s="54"/>
      <c r="G158" s="54"/>
    </row>
    <row r="159" spans="2:7">
      <c r="B159" s="54"/>
      <c r="C159" s="54"/>
      <c r="D159" s="54"/>
      <c r="E159" s="54"/>
      <c r="F159" s="54"/>
      <c r="G159" s="54"/>
    </row>
    <row r="160" spans="2:7">
      <c r="B160" s="54"/>
      <c r="C160" s="54"/>
      <c r="D160" s="54"/>
      <c r="E160" s="54"/>
      <c r="F160" s="54"/>
      <c r="G160" s="54"/>
    </row>
    <row r="161" spans="2:7">
      <c r="B161" s="54"/>
      <c r="C161" s="54"/>
      <c r="D161" s="54"/>
      <c r="E161" s="54"/>
      <c r="F161" s="54"/>
      <c r="G161" s="54"/>
    </row>
    <row r="162" spans="2:7">
      <c r="B162" s="54"/>
      <c r="C162" s="54"/>
      <c r="D162" s="54"/>
      <c r="E162" s="54"/>
      <c r="F162" s="54"/>
      <c r="G162" s="54"/>
    </row>
    <row r="163" spans="2:7">
      <c r="B163" s="54"/>
      <c r="C163" s="54"/>
      <c r="D163" s="54"/>
      <c r="E163" s="54"/>
      <c r="F163" s="54"/>
      <c r="G163" s="54"/>
    </row>
    <row r="164" spans="2:7">
      <c r="B164" s="54"/>
      <c r="C164" s="54"/>
      <c r="D164" s="54"/>
      <c r="E164" s="54"/>
      <c r="F164" s="54"/>
      <c r="G164" s="54"/>
    </row>
    <row r="165" spans="2:7">
      <c r="B165" s="54"/>
      <c r="C165" s="54"/>
      <c r="D165" s="54"/>
      <c r="E165" s="54"/>
      <c r="F165" s="54"/>
      <c r="G165" s="54"/>
    </row>
    <row r="166" spans="2:7">
      <c r="B166" s="54"/>
      <c r="C166" s="54"/>
      <c r="D166" s="54"/>
      <c r="E166" s="54"/>
      <c r="F166" s="54"/>
      <c r="G166" s="54"/>
    </row>
    <row r="167" spans="2:7">
      <c r="B167" s="54"/>
      <c r="C167" s="54"/>
      <c r="D167" s="54"/>
      <c r="E167" s="54"/>
      <c r="F167" s="54"/>
      <c r="G167" s="54"/>
    </row>
    <row r="168" spans="2:7">
      <c r="B168" s="54"/>
      <c r="C168" s="54"/>
      <c r="D168" s="54"/>
      <c r="E168" s="54"/>
      <c r="F168" s="54"/>
      <c r="G168" s="54"/>
    </row>
    <row r="169" spans="2:7">
      <c r="B169" s="54"/>
      <c r="C169" s="54"/>
      <c r="D169" s="54"/>
      <c r="E169" s="54"/>
      <c r="F169" s="54"/>
      <c r="G169" s="54"/>
    </row>
    <row r="170" spans="2:7">
      <c r="B170" s="54"/>
      <c r="C170" s="54"/>
      <c r="D170" s="54"/>
      <c r="E170" s="54"/>
      <c r="F170" s="54"/>
      <c r="G170" s="54"/>
    </row>
    <row r="171" spans="2:7">
      <c r="B171" s="54"/>
      <c r="C171" s="54"/>
      <c r="D171" s="54"/>
      <c r="E171" s="54"/>
      <c r="F171" s="54"/>
      <c r="G171" s="54"/>
    </row>
    <row r="172" spans="2:7">
      <c r="B172" s="54"/>
      <c r="C172" s="54"/>
      <c r="D172" s="54"/>
      <c r="E172" s="54"/>
      <c r="F172" s="54"/>
      <c r="G172" s="54"/>
    </row>
    <row r="173" spans="2:7">
      <c r="B173" s="54"/>
      <c r="C173" s="54"/>
      <c r="D173" s="54"/>
      <c r="E173" s="54"/>
      <c r="F173" s="54"/>
      <c r="G173" s="54"/>
    </row>
    <row r="174" spans="2:7">
      <c r="B174" s="54"/>
      <c r="C174" s="54"/>
      <c r="D174" s="54"/>
      <c r="E174" s="54"/>
      <c r="F174" s="54"/>
      <c r="G174" s="54"/>
    </row>
    <row r="175" spans="2:7">
      <c r="B175" s="54"/>
      <c r="C175" s="54"/>
      <c r="D175" s="54"/>
      <c r="E175" s="54"/>
      <c r="F175" s="54"/>
      <c r="G175" s="54"/>
    </row>
    <row r="176" spans="2:7">
      <c r="B176" s="54"/>
      <c r="C176" s="54"/>
      <c r="D176" s="54"/>
      <c r="E176" s="54"/>
      <c r="F176" s="54"/>
      <c r="G176" s="54"/>
    </row>
    <row r="177" spans="2:7">
      <c r="B177" s="54"/>
      <c r="C177" s="54"/>
      <c r="D177" s="54"/>
      <c r="E177" s="54"/>
      <c r="F177" s="54"/>
      <c r="G177" s="54"/>
    </row>
    <row r="178" spans="2:7">
      <c r="B178" s="54"/>
      <c r="C178" s="54"/>
      <c r="D178" s="54"/>
      <c r="E178" s="54"/>
      <c r="F178" s="54"/>
      <c r="G178" s="54"/>
    </row>
    <row r="179" spans="2:7">
      <c r="B179" s="54"/>
      <c r="C179" s="54"/>
      <c r="D179" s="54"/>
      <c r="E179" s="54"/>
      <c r="F179" s="54"/>
      <c r="G179" s="54"/>
    </row>
    <row r="180" spans="2:7">
      <c r="B180" s="54"/>
      <c r="C180" s="54"/>
      <c r="D180" s="54"/>
      <c r="E180" s="54"/>
      <c r="F180" s="54"/>
      <c r="G180" s="54"/>
    </row>
    <row r="181" spans="2:7">
      <c r="B181" s="54"/>
      <c r="C181" s="54"/>
      <c r="D181" s="54"/>
      <c r="E181" s="54"/>
      <c r="F181" s="54"/>
      <c r="G181" s="54"/>
    </row>
    <row r="182" spans="2:7">
      <c r="B182" s="54"/>
      <c r="C182" s="54"/>
      <c r="D182" s="54"/>
      <c r="E182" s="54"/>
      <c r="F182" s="54"/>
      <c r="G182" s="54"/>
    </row>
    <row r="183" spans="2:7">
      <c r="B183" s="54"/>
      <c r="C183" s="54"/>
      <c r="D183" s="54"/>
      <c r="E183" s="54"/>
      <c r="F183" s="54"/>
      <c r="G183" s="54"/>
    </row>
    <row r="184" spans="2:7">
      <c r="B184" s="54"/>
      <c r="C184" s="54"/>
      <c r="D184" s="54"/>
      <c r="E184" s="54"/>
      <c r="F184" s="54"/>
      <c r="G184" s="54"/>
    </row>
    <row r="185" spans="2:7">
      <c r="B185" s="54"/>
      <c r="C185" s="54"/>
      <c r="D185" s="54"/>
      <c r="E185" s="54"/>
      <c r="F185" s="54"/>
      <c r="G185" s="54"/>
    </row>
    <row r="186" spans="2:7">
      <c r="B186" s="54"/>
      <c r="C186" s="54"/>
      <c r="D186" s="54"/>
      <c r="E186" s="54"/>
      <c r="F186" s="54"/>
      <c r="G186" s="54"/>
    </row>
    <row r="187" spans="2:7">
      <c r="B187" s="54"/>
      <c r="C187" s="54"/>
      <c r="D187" s="54"/>
      <c r="E187" s="54"/>
      <c r="F187" s="54"/>
      <c r="G187" s="54"/>
    </row>
    <row r="188" spans="2:7">
      <c r="B188" s="54"/>
      <c r="C188" s="54"/>
      <c r="D188" s="54"/>
      <c r="E188" s="54"/>
      <c r="F188" s="54"/>
      <c r="G188" s="54"/>
    </row>
    <row r="189" spans="2:7">
      <c r="B189" s="54"/>
      <c r="C189" s="54"/>
      <c r="D189" s="54"/>
      <c r="E189" s="54"/>
      <c r="F189" s="54"/>
      <c r="G189" s="54"/>
    </row>
    <row r="190" spans="2:7">
      <c r="B190" s="54"/>
      <c r="C190" s="54"/>
      <c r="D190" s="54"/>
      <c r="E190" s="54"/>
      <c r="F190" s="54"/>
      <c r="G190" s="54"/>
    </row>
    <row r="191" spans="2:7">
      <c r="B191" s="54"/>
      <c r="C191" s="54"/>
      <c r="D191" s="54"/>
      <c r="E191" s="54"/>
      <c r="F191" s="54"/>
      <c r="G191" s="54"/>
    </row>
    <row r="192" spans="2:7">
      <c r="B192" s="54"/>
      <c r="C192" s="54"/>
      <c r="D192" s="54"/>
      <c r="E192" s="54"/>
      <c r="F192" s="54"/>
      <c r="G192" s="54"/>
    </row>
    <row r="193" spans="2:7">
      <c r="B193" s="54"/>
      <c r="C193" s="54"/>
      <c r="D193" s="54"/>
      <c r="E193" s="54"/>
      <c r="F193" s="54"/>
      <c r="G193" s="54"/>
    </row>
    <row r="194" spans="2:7">
      <c r="B194" s="54"/>
      <c r="C194" s="54"/>
      <c r="D194" s="54"/>
      <c r="E194" s="54"/>
      <c r="F194" s="54"/>
      <c r="G194" s="54"/>
    </row>
    <row r="195" spans="2:7">
      <c r="B195" s="54"/>
      <c r="C195" s="54"/>
      <c r="D195" s="54"/>
      <c r="E195" s="54"/>
      <c r="F195" s="54"/>
      <c r="G195" s="54"/>
    </row>
    <row r="196" spans="2:7">
      <c r="B196" s="54"/>
      <c r="C196" s="54"/>
      <c r="D196" s="54"/>
      <c r="E196" s="54"/>
      <c r="F196" s="54"/>
      <c r="G196" s="54"/>
    </row>
    <row r="197" spans="2:7">
      <c r="B197" s="54"/>
      <c r="C197" s="54"/>
      <c r="D197" s="54"/>
      <c r="E197" s="54"/>
      <c r="F197" s="54"/>
      <c r="G197" s="54"/>
    </row>
    <row r="198" spans="2:7">
      <c r="B198" s="54"/>
      <c r="C198" s="54"/>
      <c r="D198" s="54"/>
      <c r="E198" s="54"/>
      <c r="F198" s="54"/>
      <c r="G198" s="54"/>
    </row>
    <row r="199" spans="2:7">
      <c r="B199" s="54"/>
      <c r="C199" s="54"/>
      <c r="D199" s="54"/>
      <c r="E199" s="54"/>
      <c r="F199" s="54"/>
      <c r="G199" s="54"/>
    </row>
    <row r="200" spans="2:7">
      <c r="B200" s="54"/>
      <c r="C200" s="54"/>
      <c r="D200" s="54"/>
      <c r="E200" s="54"/>
      <c r="F200" s="54"/>
      <c r="G200" s="54"/>
    </row>
    <row r="201" spans="2:7">
      <c r="B201" s="54"/>
      <c r="C201" s="54"/>
      <c r="D201" s="54"/>
      <c r="E201" s="54"/>
      <c r="F201" s="54"/>
      <c r="G201" s="54"/>
    </row>
    <row r="202" spans="2:7">
      <c r="B202" s="54"/>
      <c r="C202" s="54"/>
      <c r="D202" s="54"/>
      <c r="E202" s="54"/>
      <c r="F202" s="54"/>
      <c r="G202" s="54"/>
    </row>
    <row r="203" spans="2:7">
      <c r="B203" s="54"/>
      <c r="C203" s="54"/>
      <c r="D203" s="54"/>
      <c r="E203" s="54"/>
      <c r="F203" s="54"/>
      <c r="G203" s="54"/>
    </row>
    <row r="204" spans="2:7">
      <c r="B204" s="54"/>
      <c r="C204" s="54"/>
      <c r="D204" s="54"/>
      <c r="E204" s="54"/>
      <c r="F204" s="54"/>
      <c r="G204" s="54"/>
    </row>
    <row r="205" spans="2:7">
      <c r="B205" s="54"/>
      <c r="C205" s="54"/>
      <c r="D205" s="54"/>
      <c r="E205" s="54"/>
      <c r="F205" s="54"/>
      <c r="G205" s="54"/>
    </row>
    <row r="206" spans="2:7">
      <c r="B206" s="54"/>
      <c r="C206" s="54"/>
      <c r="D206" s="54"/>
      <c r="E206" s="54"/>
      <c r="F206" s="54"/>
      <c r="G206" s="54"/>
    </row>
    <row r="207" spans="2:7">
      <c r="B207" s="54"/>
      <c r="C207" s="54"/>
      <c r="D207" s="54"/>
      <c r="E207" s="54"/>
      <c r="F207" s="54"/>
      <c r="G207" s="54"/>
    </row>
  </sheetData>
  <pageMargins left="0.7" right="0.7" top="0.75" bottom="0.75" header="0.3" footer="0.3"/>
  <pageSetup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workbookViewId="0">
      <pane xSplit="1" ySplit="13" topLeftCell="B14" activePane="bottomRight" state="frozen"/>
      <selection activeCell="A4" sqref="A4:P4"/>
      <selection pane="topRight" activeCell="A4" sqref="A4:P4"/>
      <selection pane="bottomLeft" activeCell="A4" sqref="A4:P4"/>
      <selection pane="bottomRight" activeCell="G41" sqref="G41"/>
    </sheetView>
  </sheetViews>
  <sheetFormatPr defaultRowHeight="15"/>
  <cols>
    <col min="1" max="1" width="44.140625" bestFit="1" customWidth="1"/>
    <col min="2" max="2" width="11.5703125" bestFit="1" customWidth="1"/>
    <col min="3" max="3" width="10.5703125" bestFit="1" customWidth="1"/>
    <col min="4" max="4" width="12" bestFit="1" customWidth="1"/>
    <col min="5" max="5" width="12.7109375" bestFit="1" customWidth="1"/>
    <col min="6" max="14" width="10.5703125" bestFit="1" customWidth="1"/>
  </cols>
  <sheetData>
    <row r="1" spans="1:16">
      <c r="A1" s="256" t="s">
        <v>213</v>
      </c>
      <c r="B1" s="255"/>
      <c r="C1" s="255"/>
      <c r="D1" s="255"/>
      <c r="E1" s="255"/>
      <c r="F1" s="255"/>
      <c r="G1" s="255"/>
      <c r="H1" s="255"/>
      <c r="I1" s="255"/>
      <c r="J1" s="255"/>
      <c r="K1" s="255"/>
      <c r="L1" s="255"/>
      <c r="M1" s="255"/>
      <c r="N1" s="255"/>
    </row>
    <row r="2" spans="1:16">
      <c r="A2" t="s">
        <v>124</v>
      </c>
    </row>
    <row r="3" spans="1:16">
      <c r="A3" t="s">
        <v>123</v>
      </c>
    </row>
    <row r="4" spans="1:16">
      <c r="A4" t="s">
        <v>122</v>
      </c>
    </row>
    <row r="5" spans="1:16">
      <c r="A5" t="s">
        <v>121</v>
      </c>
    </row>
    <row r="13" spans="1:16">
      <c r="A13" t="s">
        <v>120</v>
      </c>
      <c r="B13" t="s">
        <v>119</v>
      </c>
      <c r="C13" s="46">
        <v>42614</v>
      </c>
      <c r="D13" s="46">
        <v>42583</v>
      </c>
      <c r="E13" s="46">
        <v>42552</v>
      </c>
      <c r="F13" s="46">
        <v>42522</v>
      </c>
      <c r="G13" s="46">
        <v>42491</v>
      </c>
      <c r="H13" s="46">
        <v>42461</v>
      </c>
      <c r="I13" s="46">
        <v>42430</v>
      </c>
      <c r="J13" s="46">
        <v>42401</v>
      </c>
      <c r="K13" s="46">
        <v>42370</v>
      </c>
      <c r="L13" s="46">
        <v>42339</v>
      </c>
      <c r="M13" s="46">
        <v>42309</v>
      </c>
      <c r="N13" s="46">
        <v>42278</v>
      </c>
    </row>
    <row r="14" spans="1:16">
      <c r="A14" t="s">
        <v>118</v>
      </c>
      <c r="B14" s="159">
        <v>325842.46999999997</v>
      </c>
      <c r="C14" s="159">
        <v>35780.5</v>
      </c>
      <c r="D14" s="159">
        <v>26496</v>
      </c>
      <c r="E14" s="159">
        <v>20159.5</v>
      </c>
      <c r="F14" s="159">
        <v>23611.91</v>
      </c>
      <c r="G14" s="159">
        <v>23929.7</v>
      </c>
      <c r="H14" s="159">
        <v>27043.119999999999</v>
      </c>
      <c r="I14" s="159">
        <v>25548</v>
      </c>
      <c r="J14" s="159">
        <v>25029.599999999999</v>
      </c>
      <c r="K14" s="159">
        <v>42296.23</v>
      </c>
      <c r="L14" s="159">
        <v>25006.44</v>
      </c>
      <c r="M14" s="159">
        <v>34221</v>
      </c>
      <c r="N14" s="159">
        <v>16720.47</v>
      </c>
      <c r="O14" s="159"/>
      <c r="P14" s="159"/>
    </row>
    <row r="15" spans="1:16">
      <c r="A15" t="s">
        <v>117</v>
      </c>
      <c r="B15" s="159">
        <v>325842.46999999997</v>
      </c>
      <c r="C15" s="159">
        <v>35780.5</v>
      </c>
      <c r="D15" s="159">
        <v>26496</v>
      </c>
      <c r="E15" s="159">
        <v>20159.5</v>
      </c>
      <c r="F15" s="159">
        <v>23611.91</v>
      </c>
      <c r="G15" s="159">
        <v>23929.7</v>
      </c>
      <c r="H15" s="159">
        <v>27043.119999999999</v>
      </c>
      <c r="I15" s="159">
        <v>25548</v>
      </c>
      <c r="J15" s="159">
        <v>25029.599999999999</v>
      </c>
      <c r="K15" s="159">
        <v>42296.23</v>
      </c>
      <c r="L15" s="159">
        <v>25006.44</v>
      </c>
      <c r="M15" s="159">
        <v>34221</v>
      </c>
      <c r="N15" s="159">
        <v>16720.47</v>
      </c>
      <c r="O15" s="159"/>
      <c r="P15" s="159"/>
    </row>
    <row r="16" spans="1:16">
      <c r="A16" t="s">
        <v>116</v>
      </c>
      <c r="B16" s="159">
        <v>325842.46999999997</v>
      </c>
      <c r="C16" s="159">
        <v>35780.5</v>
      </c>
      <c r="D16" s="159">
        <v>26496</v>
      </c>
      <c r="E16" s="159">
        <v>20159.5</v>
      </c>
      <c r="F16" s="159">
        <v>23611.91</v>
      </c>
      <c r="G16" s="159">
        <v>23929.7</v>
      </c>
      <c r="H16" s="159">
        <v>27043.119999999999</v>
      </c>
      <c r="I16" s="159">
        <v>25548</v>
      </c>
      <c r="J16" s="159">
        <v>25029.599999999999</v>
      </c>
      <c r="K16" s="159">
        <v>42296.23</v>
      </c>
      <c r="L16" s="159">
        <v>25006.44</v>
      </c>
      <c r="M16" s="159">
        <v>34221</v>
      </c>
      <c r="N16" s="159">
        <v>16720.47</v>
      </c>
      <c r="O16" s="159"/>
      <c r="P16" s="159"/>
    </row>
    <row r="17" spans="1:16">
      <c r="B17" s="159"/>
      <c r="C17" s="159"/>
      <c r="D17" s="159"/>
      <c r="E17" s="159"/>
      <c r="F17" s="159"/>
      <c r="G17" s="159"/>
      <c r="H17" s="159"/>
      <c r="I17" s="159"/>
      <c r="J17" s="159"/>
      <c r="K17" s="159"/>
      <c r="L17" s="159"/>
      <c r="M17" s="159"/>
      <c r="N17" s="159"/>
      <c r="O17" s="159"/>
      <c r="P17" s="159"/>
    </row>
    <row r="18" spans="1:16">
      <c r="A18" s="256" t="s">
        <v>214</v>
      </c>
      <c r="B18" s="254"/>
      <c r="C18" s="254"/>
      <c r="D18" s="254"/>
      <c r="E18" s="254"/>
      <c r="F18" s="254"/>
      <c r="G18" s="254"/>
      <c r="H18" s="254"/>
      <c r="I18" s="254"/>
      <c r="J18" s="254"/>
      <c r="K18" s="254"/>
      <c r="L18" s="254"/>
      <c r="M18" s="254"/>
      <c r="N18" s="254"/>
      <c r="O18" s="159"/>
      <c r="P18" s="159"/>
    </row>
    <row r="20" spans="1:16">
      <c r="A20" t="s">
        <v>164</v>
      </c>
    </row>
    <row r="21" spans="1:16" ht="15.75">
      <c r="A21" s="192" t="s">
        <v>143</v>
      </c>
    </row>
    <row r="22" spans="1:16">
      <c r="A22" s="193" t="s">
        <v>144</v>
      </c>
      <c r="B22" s="194" t="s">
        <v>145</v>
      </c>
      <c r="C22" s="195" t="s">
        <v>146</v>
      </c>
      <c r="D22" s="195" t="s">
        <v>147</v>
      </c>
      <c r="E22" s="195" t="s">
        <v>148</v>
      </c>
      <c r="F22" s="195" t="s">
        <v>149</v>
      </c>
      <c r="G22" s="195" t="s">
        <v>150</v>
      </c>
      <c r="H22" s="195" t="s">
        <v>151</v>
      </c>
      <c r="I22" s="195" t="s">
        <v>152</v>
      </c>
      <c r="J22" s="195" t="s">
        <v>153</v>
      </c>
      <c r="K22" s="195" t="s">
        <v>154</v>
      </c>
      <c r="L22" s="195" t="s">
        <v>155</v>
      </c>
      <c r="M22" s="196" t="s">
        <v>156</v>
      </c>
      <c r="N22" s="197" t="s">
        <v>157</v>
      </c>
    </row>
    <row r="23" spans="1:16">
      <c r="A23" s="198" t="s">
        <v>158</v>
      </c>
      <c r="B23" s="199">
        <v>87017.977500000052</v>
      </c>
      <c r="C23" s="47">
        <v>81989.037999999913</v>
      </c>
      <c r="D23" s="47">
        <v>71803.241437500008</v>
      </c>
      <c r="E23" s="47">
        <v>17359.009643749996</v>
      </c>
      <c r="F23" s="47">
        <v>5340.32800675</v>
      </c>
      <c r="G23" s="47">
        <v>15859.855621362502</v>
      </c>
      <c r="H23" s="47">
        <v>57969.037999999986</v>
      </c>
      <c r="I23" s="47">
        <v>65107.099499999968</v>
      </c>
      <c r="J23" s="47">
        <v>50654.774250000017</v>
      </c>
      <c r="K23" s="47">
        <v>51588.970624999994</v>
      </c>
      <c r="L23" s="47">
        <v>59310.837499999987</v>
      </c>
      <c r="M23" s="77">
        <v>75198.150750000015</v>
      </c>
      <c r="N23" s="200">
        <v>639198.32083436253</v>
      </c>
    </row>
    <row r="24" spans="1:16">
      <c r="A24" s="201" t="s">
        <v>159</v>
      </c>
      <c r="B24" s="202">
        <v>89465.364750000052</v>
      </c>
      <c r="C24" s="203">
        <v>84369.783374999868</v>
      </c>
      <c r="D24" s="203">
        <v>76895.773625000016</v>
      </c>
      <c r="E24" s="203">
        <v>29365.470099999999</v>
      </c>
      <c r="F24" s="203">
        <v>3378.90882375</v>
      </c>
      <c r="G24" s="203">
        <v>0</v>
      </c>
      <c r="H24" s="203">
        <v>61659.452125000033</v>
      </c>
      <c r="I24" s="203">
        <v>69657.456125000012</v>
      </c>
      <c r="J24" s="203">
        <v>60332.734125000032</v>
      </c>
      <c r="K24" s="203">
        <v>59929.19537500001</v>
      </c>
      <c r="L24" s="203">
        <v>65079.937124999982</v>
      </c>
      <c r="M24" s="204">
        <v>81632.903624999948</v>
      </c>
      <c r="N24" s="205">
        <v>681766.9791737498</v>
      </c>
    </row>
    <row r="25" spans="1:16">
      <c r="A25" s="206" t="s">
        <v>160</v>
      </c>
      <c r="B25" s="207">
        <f>SUM(B23:B24)</f>
        <v>176483.3422500001</v>
      </c>
      <c r="C25" s="208">
        <f t="shared" ref="C25:N25" si="0">SUM(C23:C24)</f>
        <v>166358.82137499977</v>
      </c>
      <c r="D25" s="208">
        <f t="shared" si="0"/>
        <v>148699.01506250002</v>
      </c>
      <c r="E25" s="208">
        <f t="shared" si="0"/>
        <v>46724.479743749995</v>
      </c>
      <c r="F25" s="208">
        <f t="shared" si="0"/>
        <v>8719.2368305</v>
      </c>
      <c r="G25" s="208">
        <f t="shared" si="0"/>
        <v>15859.855621362502</v>
      </c>
      <c r="H25" s="208">
        <f t="shared" si="0"/>
        <v>119628.49012500001</v>
      </c>
      <c r="I25" s="208">
        <f t="shared" si="0"/>
        <v>134764.55562499998</v>
      </c>
      <c r="J25" s="208">
        <f t="shared" si="0"/>
        <v>110987.50837500005</v>
      </c>
      <c r="K25" s="208">
        <f t="shared" si="0"/>
        <v>111518.166</v>
      </c>
      <c r="L25" s="208">
        <f t="shared" si="0"/>
        <v>124390.77462499996</v>
      </c>
      <c r="M25" s="209">
        <f t="shared" si="0"/>
        <v>156831.05437499995</v>
      </c>
      <c r="N25" s="209">
        <f t="shared" si="0"/>
        <v>1320965.3000081123</v>
      </c>
    </row>
    <row r="27" spans="1:16">
      <c r="A27" s="210" t="s">
        <v>161</v>
      </c>
      <c r="B27" s="211">
        <v>115746.908125</v>
      </c>
      <c r="C27" s="74">
        <v>105055.1575</v>
      </c>
      <c r="D27" s="74">
        <v>114179.68612499998</v>
      </c>
      <c r="E27" s="74">
        <v>101167.48703750002</v>
      </c>
      <c r="F27" s="74">
        <v>73291.604374999995</v>
      </c>
      <c r="G27" s="74">
        <v>59203.263312500007</v>
      </c>
      <c r="H27" s="74">
        <v>103644.724625</v>
      </c>
      <c r="I27" s="74">
        <v>114725.08749999999</v>
      </c>
      <c r="J27" s="74">
        <v>111883.59437500002</v>
      </c>
      <c r="K27" s="74">
        <v>115618.02000000002</v>
      </c>
      <c r="L27" s="74">
        <v>112425.74750000001</v>
      </c>
      <c r="M27" s="75">
        <v>116217.83625000001</v>
      </c>
      <c r="N27" s="75">
        <v>1243159.1167249999</v>
      </c>
    </row>
    <row r="28" spans="1:16">
      <c r="A28" s="212" t="s">
        <v>162</v>
      </c>
      <c r="B28" s="199">
        <v>115962.64125000002</v>
      </c>
      <c r="C28" s="47">
        <v>105055.5</v>
      </c>
      <c r="D28" s="47">
        <v>114814.871875</v>
      </c>
      <c r="E28" s="47">
        <v>105332.60063750003</v>
      </c>
      <c r="F28" s="47">
        <v>81044.097750000015</v>
      </c>
      <c r="G28" s="47">
        <v>66652.894712499998</v>
      </c>
      <c r="H28" s="47">
        <v>107961.96325</v>
      </c>
      <c r="I28" s="47">
        <v>115626.02625</v>
      </c>
      <c r="J28" s="47">
        <v>112370.69375000001</v>
      </c>
      <c r="K28" s="47">
        <v>116079.75249999999</v>
      </c>
      <c r="L28" s="47">
        <v>112519.79375</v>
      </c>
      <c r="M28" s="77">
        <v>116257.86625000001</v>
      </c>
      <c r="N28" s="77">
        <v>1269678.7019749999</v>
      </c>
    </row>
    <row r="29" spans="1:16">
      <c r="A29" s="206" t="s">
        <v>163</v>
      </c>
      <c r="B29" s="207">
        <f>SUM(B27:B28)</f>
        <v>231709.549375</v>
      </c>
      <c r="C29" s="208">
        <f t="shared" ref="C29:N29" si="1">SUM(C27:C28)</f>
        <v>210110.6575</v>
      </c>
      <c r="D29" s="208">
        <f t="shared" si="1"/>
        <v>228994.55799999996</v>
      </c>
      <c r="E29" s="208">
        <f t="shared" si="1"/>
        <v>206500.08767500005</v>
      </c>
      <c r="F29" s="208">
        <f t="shared" si="1"/>
        <v>154335.70212500001</v>
      </c>
      <c r="G29" s="208">
        <f t="shared" si="1"/>
        <v>125856.15802500001</v>
      </c>
      <c r="H29" s="208">
        <f t="shared" si="1"/>
        <v>211606.687875</v>
      </c>
      <c r="I29" s="208">
        <f t="shared" si="1"/>
        <v>230351.11374999999</v>
      </c>
      <c r="J29" s="208">
        <f t="shared" si="1"/>
        <v>224254.28812500002</v>
      </c>
      <c r="K29" s="208">
        <f t="shared" si="1"/>
        <v>231697.77250000002</v>
      </c>
      <c r="L29" s="208">
        <f t="shared" si="1"/>
        <v>224945.54125000001</v>
      </c>
      <c r="M29" s="209">
        <f t="shared" si="1"/>
        <v>232475.70250000001</v>
      </c>
      <c r="N29" s="209">
        <f t="shared" si="1"/>
        <v>2512837.8186999997</v>
      </c>
    </row>
    <row r="31" spans="1:16">
      <c r="A31" t="s">
        <v>165</v>
      </c>
      <c r="B31" s="159">
        <f>+$E$51*B29/$N$29</f>
        <v>121079.28707058575</v>
      </c>
      <c r="C31" s="159">
        <f t="shared" ref="C31:M31" si="2">+$E$51*C29/$N$29</f>
        <v>109792.83626700992</v>
      </c>
      <c r="D31" s="159">
        <f t="shared" si="2"/>
        <v>119660.57463091941</v>
      </c>
      <c r="E31" s="159">
        <f t="shared" si="2"/>
        <v>107906.14138754227</v>
      </c>
      <c r="F31" s="159">
        <f t="shared" si="2"/>
        <v>80647.762827376515</v>
      </c>
      <c r="G31" s="159">
        <f t="shared" si="2"/>
        <v>65765.843178296418</v>
      </c>
      <c r="H31" s="159">
        <f t="shared" si="2"/>
        <v>110574.58346616304</v>
      </c>
      <c r="I31" s="159">
        <f t="shared" si="2"/>
        <v>120369.4396885942</v>
      </c>
      <c r="J31" s="159">
        <f t="shared" si="2"/>
        <v>117183.55761312578</v>
      </c>
      <c r="K31" s="159">
        <f t="shared" si="2"/>
        <v>121073.13309189666</v>
      </c>
      <c r="L31" s="159">
        <f t="shared" si="2"/>
        <v>117544.77032872628</v>
      </c>
      <c r="M31" s="159">
        <f t="shared" si="2"/>
        <v>121479.63860729247</v>
      </c>
      <c r="N31" s="159">
        <f>SUM(B31:M31)</f>
        <v>1313077.5681575288</v>
      </c>
    </row>
    <row r="32" spans="1:16">
      <c r="A32" s="6"/>
      <c r="B32" s="14"/>
      <c r="C32" s="14"/>
      <c r="D32" s="14"/>
      <c r="E32" s="160"/>
      <c r="M32" s="214" t="s">
        <v>115</v>
      </c>
      <c r="N32" s="213">
        <f>+E51-N31</f>
        <v>0</v>
      </c>
    </row>
    <row r="33" spans="1:5" ht="15.75" thickBot="1">
      <c r="A33" s="160"/>
      <c r="B33" s="160"/>
      <c r="C33" s="160"/>
      <c r="D33" s="160"/>
      <c r="E33" s="160"/>
    </row>
    <row r="34" spans="1:5" ht="15.75" thickBot="1">
      <c r="A34" s="8"/>
      <c r="B34" s="8"/>
      <c r="C34" s="8"/>
      <c r="D34" s="8"/>
      <c r="E34" s="161" t="s">
        <v>141</v>
      </c>
    </row>
    <row r="35" spans="1:5">
      <c r="A35" s="5" t="s">
        <v>125</v>
      </c>
      <c r="B35" s="4"/>
      <c r="C35" s="4"/>
      <c r="D35" s="4"/>
      <c r="E35" s="4"/>
    </row>
    <row r="36" spans="1:5">
      <c r="A36" s="162" t="s">
        <v>126</v>
      </c>
      <c r="B36" s="4"/>
      <c r="C36" s="4"/>
      <c r="D36" s="4"/>
      <c r="E36" s="3"/>
    </row>
    <row r="37" spans="1:5">
      <c r="A37" s="4" t="s">
        <v>142</v>
      </c>
      <c r="B37" s="4"/>
      <c r="C37" s="4"/>
      <c r="D37" s="4"/>
      <c r="E37" s="163"/>
    </row>
    <row r="38" spans="1:5">
      <c r="A38" s="164" t="s">
        <v>127</v>
      </c>
      <c r="B38" s="164"/>
      <c r="C38" s="5"/>
      <c r="D38" s="164"/>
      <c r="E38" s="164"/>
    </row>
    <row r="39" spans="1:5">
      <c r="A39" s="6"/>
      <c r="B39" s="9"/>
      <c r="C39" s="9"/>
      <c r="D39" s="7"/>
      <c r="E39" s="7"/>
    </row>
    <row r="40" spans="1:5">
      <c r="A40" s="11" t="s">
        <v>1</v>
      </c>
      <c r="B40" s="6"/>
      <c r="C40" s="6"/>
      <c r="D40" s="14"/>
      <c r="E40" s="14"/>
    </row>
    <row r="41" spans="1:5">
      <c r="A41" s="165" t="s">
        <v>3</v>
      </c>
      <c r="B41" s="166" t="s">
        <v>4</v>
      </c>
      <c r="C41" s="167"/>
      <c r="D41" s="167" t="s">
        <v>128</v>
      </c>
      <c r="E41" s="167" t="s">
        <v>129</v>
      </c>
    </row>
    <row r="42" spans="1:5">
      <c r="A42" s="12"/>
      <c r="B42" s="168"/>
      <c r="C42" s="169"/>
      <c r="D42" s="170"/>
      <c r="E42" s="170"/>
    </row>
    <row r="43" spans="1:5">
      <c r="A43" s="12">
        <v>1</v>
      </c>
      <c r="B43" s="171" t="s">
        <v>130</v>
      </c>
      <c r="C43" s="171"/>
      <c r="D43" s="16">
        <v>3833803118.7081122</v>
      </c>
      <c r="E43" s="14"/>
    </row>
    <row r="44" spans="1:5">
      <c r="A44" s="12">
        <v>2</v>
      </c>
      <c r="B44" s="172" t="s">
        <v>131</v>
      </c>
      <c r="C44" s="171"/>
      <c r="D44" s="173">
        <v>0.05</v>
      </c>
      <c r="E44" s="14"/>
    </row>
    <row r="45" spans="1:5">
      <c r="A45" s="12">
        <v>3</v>
      </c>
      <c r="B45" s="174" t="s">
        <v>132</v>
      </c>
      <c r="C45" s="171"/>
      <c r="D45" s="171">
        <v>1.4999999999999999E-4</v>
      </c>
      <c r="E45" s="14"/>
    </row>
    <row r="46" spans="1:5">
      <c r="A46" s="12">
        <v>4</v>
      </c>
      <c r="B46" s="172" t="s">
        <v>133</v>
      </c>
      <c r="C46" s="171"/>
      <c r="D46" s="175">
        <v>546316.94441590598</v>
      </c>
      <c r="E46" s="14"/>
    </row>
    <row r="47" spans="1:5">
      <c r="A47" s="12">
        <v>5</v>
      </c>
      <c r="B47" s="174"/>
      <c r="C47" s="171"/>
      <c r="D47" s="171"/>
      <c r="E47" s="14"/>
    </row>
    <row r="48" spans="1:5">
      <c r="A48" s="12">
        <v>6</v>
      </c>
      <c r="B48" s="174" t="s">
        <v>134</v>
      </c>
      <c r="C48" s="171"/>
      <c r="D48" s="171">
        <v>2.0000000000000001E-4</v>
      </c>
      <c r="E48" s="14"/>
    </row>
    <row r="49" spans="1:14">
      <c r="A49" s="12">
        <v>7</v>
      </c>
      <c r="B49" s="172" t="s">
        <v>135</v>
      </c>
      <c r="C49" s="171"/>
      <c r="D49" s="175">
        <v>766760.62374162243</v>
      </c>
      <c r="E49" s="14"/>
    </row>
    <row r="50" spans="1:14">
      <c r="A50" s="12">
        <v>8</v>
      </c>
      <c r="B50" s="174"/>
      <c r="C50" s="171"/>
      <c r="D50" s="171"/>
      <c r="E50" s="171"/>
    </row>
    <row r="51" spans="1:14">
      <c r="A51" s="12">
        <v>9</v>
      </c>
      <c r="B51" s="176" t="s">
        <v>136</v>
      </c>
      <c r="C51" s="177"/>
      <c r="D51" s="178"/>
      <c r="E51" s="179">
        <v>1313077.5681575285</v>
      </c>
    </row>
    <row r="52" spans="1:14">
      <c r="A52" s="12">
        <v>10</v>
      </c>
      <c r="B52" s="176" t="s">
        <v>137</v>
      </c>
      <c r="C52" s="177"/>
      <c r="D52" s="180"/>
      <c r="E52" s="181">
        <v>1540793.07</v>
      </c>
    </row>
    <row r="53" spans="1:14">
      <c r="A53" s="12">
        <v>11</v>
      </c>
      <c r="B53" s="176" t="s">
        <v>138</v>
      </c>
      <c r="C53" s="182"/>
      <c r="D53" s="178"/>
      <c r="E53" s="183">
        <v>227715.50184247154</v>
      </c>
    </row>
    <row r="54" spans="1:14">
      <c r="A54" s="12">
        <v>12</v>
      </c>
      <c r="B54" s="174"/>
      <c r="C54" s="184"/>
      <c r="D54" s="184" t="s">
        <v>139</v>
      </c>
      <c r="E54" s="184" t="s">
        <v>139</v>
      </c>
    </row>
    <row r="55" spans="1:14">
      <c r="A55" s="12">
        <v>13</v>
      </c>
      <c r="B55" s="176" t="s">
        <v>140</v>
      </c>
      <c r="C55" s="185">
        <v>0.21</v>
      </c>
      <c r="D55" s="171"/>
      <c r="E55" s="186">
        <v>47820</v>
      </c>
    </row>
    <row r="56" spans="1:14" ht="15.75" thickBot="1">
      <c r="A56" s="12">
        <v>14</v>
      </c>
      <c r="B56" s="176" t="s">
        <v>9</v>
      </c>
      <c r="C56" s="187"/>
      <c r="D56" s="188"/>
      <c r="E56" s="189">
        <v>179895.50184247154</v>
      </c>
    </row>
    <row r="57" spans="1:14" ht="15.75" thickTop="1">
      <c r="A57" s="12"/>
      <c r="B57" s="14"/>
      <c r="C57" s="14"/>
      <c r="D57" s="14"/>
      <c r="E57" s="14"/>
    </row>
    <row r="58" spans="1:14">
      <c r="A58" s="256" t="s">
        <v>215</v>
      </c>
      <c r="B58" s="254"/>
      <c r="C58" s="254"/>
      <c r="D58" s="254"/>
      <c r="E58" s="254"/>
      <c r="F58" s="254"/>
      <c r="G58" s="254"/>
      <c r="H58" s="254"/>
      <c r="I58" s="254"/>
      <c r="J58" s="254"/>
      <c r="K58" s="254"/>
      <c r="L58" s="254"/>
      <c r="M58" s="254"/>
      <c r="N58" s="254"/>
    </row>
    <row r="59" spans="1:14">
      <c r="A59" s="190"/>
      <c r="B59" s="12"/>
      <c r="C59" s="12"/>
      <c r="D59" s="191"/>
      <c r="E59" s="14"/>
    </row>
    <row r="60" spans="1:14">
      <c r="A60" s="190"/>
      <c r="B60" s="12"/>
      <c r="C60" s="12"/>
      <c r="D60" s="14"/>
      <c r="E60" s="14"/>
    </row>
    <row r="61" spans="1:14">
      <c r="A61" s="14"/>
      <c r="B61" s="14"/>
      <c r="C61" s="14"/>
      <c r="D61" s="14"/>
      <c r="E61" s="14"/>
    </row>
    <row r="64" spans="1:14">
      <c r="A64" s="215" t="s">
        <v>166</v>
      </c>
      <c r="B64" s="216"/>
      <c r="C64" s="216"/>
      <c r="D64" s="216"/>
      <c r="E64" s="216"/>
      <c r="F64" s="216"/>
      <c r="G64" s="216"/>
      <c r="H64" s="216"/>
      <c r="I64" s="216"/>
      <c r="J64" s="216"/>
      <c r="K64" s="216"/>
      <c r="L64" s="216"/>
      <c r="M64" s="216"/>
    </row>
    <row r="65" spans="1:13">
      <c r="A65" s="216" t="s">
        <v>167</v>
      </c>
      <c r="B65" s="217">
        <v>199540.8</v>
      </c>
      <c r="C65" s="217">
        <v>310396.79999999999</v>
      </c>
      <c r="D65" s="217">
        <v>421252.8</v>
      </c>
      <c r="E65" s="217">
        <v>421252.8</v>
      </c>
      <c r="F65" s="218">
        <v>421252.8</v>
      </c>
      <c r="G65" s="217">
        <v>421252.8</v>
      </c>
      <c r="H65" s="217">
        <v>421252.8</v>
      </c>
      <c r="I65" s="217">
        <v>421252.8</v>
      </c>
      <c r="J65" s="217">
        <v>421252.8</v>
      </c>
      <c r="K65" s="217">
        <v>421252.8</v>
      </c>
      <c r="L65" s="217">
        <v>421252.8</v>
      </c>
      <c r="M65" s="217">
        <v>332568</v>
      </c>
    </row>
    <row r="66" spans="1:13">
      <c r="A66" s="216" t="s">
        <v>168</v>
      </c>
      <c r="B66" s="217">
        <v>199540.8</v>
      </c>
      <c r="C66" s="217">
        <v>310396.79999999999</v>
      </c>
      <c r="D66" s="217">
        <v>421252.8</v>
      </c>
      <c r="E66" s="218">
        <v>421252.8</v>
      </c>
      <c r="F66" s="217">
        <v>421252.8</v>
      </c>
      <c r="G66" s="217">
        <v>421252.8</v>
      </c>
      <c r="H66" s="217">
        <v>421252.8</v>
      </c>
      <c r="I66" s="217">
        <v>421252.8</v>
      </c>
      <c r="J66" s="217">
        <v>421252.8</v>
      </c>
      <c r="K66" s="217">
        <v>421252.8</v>
      </c>
      <c r="L66" s="217">
        <v>332568</v>
      </c>
      <c r="M66" s="217"/>
    </row>
    <row r="67" spans="1:13">
      <c r="A67" s="216" t="s">
        <v>169</v>
      </c>
      <c r="B67" s="217">
        <v>180230.39999999999</v>
      </c>
      <c r="C67" s="217">
        <v>290371.20000000001</v>
      </c>
      <c r="D67" s="217">
        <v>380486.40000000002</v>
      </c>
      <c r="E67" s="218">
        <v>380486.40000000002</v>
      </c>
      <c r="F67" s="217">
        <v>380486.40000000002</v>
      </c>
      <c r="G67" s="217">
        <v>394075.2</v>
      </c>
      <c r="H67" s="217">
        <v>380486.40000000002</v>
      </c>
      <c r="I67" s="217">
        <v>380486.40000000002</v>
      </c>
      <c r="J67" s="217">
        <v>380486.40000000002</v>
      </c>
      <c r="K67" s="217">
        <v>394075.2</v>
      </c>
      <c r="L67" s="217">
        <v>300384</v>
      </c>
      <c r="M67" s="217"/>
    </row>
    <row r="68" spans="1:13">
      <c r="A68" s="216" t="s">
        <v>170</v>
      </c>
      <c r="B68" s="217">
        <v>199540.8</v>
      </c>
      <c r="C68" s="217">
        <v>310396.79999999999</v>
      </c>
      <c r="D68" s="217">
        <v>421252.8</v>
      </c>
      <c r="E68" s="218">
        <v>421252.8</v>
      </c>
      <c r="F68" s="217">
        <v>421252.8</v>
      </c>
      <c r="G68" s="217">
        <v>421252.8</v>
      </c>
      <c r="H68" s="217">
        <v>421252.8</v>
      </c>
      <c r="I68" s="217">
        <v>421252.8</v>
      </c>
      <c r="J68" s="217">
        <v>421252.8</v>
      </c>
      <c r="K68" s="217">
        <v>421252.8</v>
      </c>
      <c r="L68" s="217">
        <v>332568</v>
      </c>
      <c r="M68" s="217"/>
    </row>
    <row r="69" spans="1:13">
      <c r="A69" s="216" t="s">
        <v>171</v>
      </c>
      <c r="B69" s="217">
        <v>193104</v>
      </c>
      <c r="C69" s="217">
        <v>300384</v>
      </c>
      <c r="D69" s="217">
        <v>407664</v>
      </c>
      <c r="E69" s="218">
        <v>407664</v>
      </c>
      <c r="F69" s="217">
        <v>407664</v>
      </c>
      <c r="G69" s="217">
        <v>407664</v>
      </c>
      <c r="H69" s="217">
        <v>407664</v>
      </c>
      <c r="I69" s="217">
        <v>407664</v>
      </c>
      <c r="J69" s="217">
        <v>407664</v>
      </c>
      <c r="K69" s="217">
        <v>407664</v>
      </c>
      <c r="L69" s="217">
        <v>321840</v>
      </c>
      <c r="M69" s="217"/>
    </row>
    <row r="70" spans="1:13">
      <c r="A70" s="216" t="s">
        <v>172</v>
      </c>
      <c r="B70" s="217">
        <v>199540.8</v>
      </c>
      <c r="C70" s="217">
        <v>310396.79999999999</v>
      </c>
      <c r="D70" s="217">
        <v>421252.8</v>
      </c>
      <c r="E70" s="218">
        <v>421252.8</v>
      </c>
      <c r="F70" s="217">
        <v>421252.8</v>
      </c>
      <c r="G70" s="217">
        <v>421252.8</v>
      </c>
      <c r="H70" s="217">
        <v>421252.8</v>
      </c>
      <c r="I70" s="217">
        <v>421252.8</v>
      </c>
      <c r="J70" s="217">
        <v>421252.8</v>
      </c>
      <c r="K70" s="217">
        <v>421252.8</v>
      </c>
      <c r="L70" s="217">
        <v>332568</v>
      </c>
      <c r="M70" s="217"/>
    </row>
    <row r="71" spans="1:13">
      <c r="A71" s="216" t="s">
        <v>173</v>
      </c>
      <c r="B71" s="217">
        <v>193104</v>
      </c>
      <c r="C71" s="217">
        <v>300384</v>
      </c>
      <c r="D71" s="217">
        <v>407664</v>
      </c>
      <c r="E71" s="218">
        <v>407664</v>
      </c>
      <c r="F71" s="217">
        <v>407664</v>
      </c>
      <c r="G71" s="217">
        <v>407664</v>
      </c>
      <c r="H71" s="217">
        <v>407664</v>
      </c>
      <c r="I71" s="217">
        <v>407664</v>
      </c>
      <c r="J71" s="217">
        <v>407664</v>
      </c>
      <c r="K71" s="217">
        <v>407664</v>
      </c>
      <c r="L71" s="217">
        <v>321840</v>
      </c>
      <c r="M71" s="217"/>
    </row>
    <row r="72" spans="1:13">
      <c r="A72" s="216" t="s">
        <v>174</v>
      </c>
      <c r="B72" s="217">
        <v>199540.8</v>
      </c>
      <c r="C72" s="217">
        <v>310396.79999999999</v>
      </c>
      <c r="D72" s="217">
        <v>421252.8</v>
      </c>
      <c r="E72" s="218">
        <v>421252.8</v>
      </c>
      <c r="F72" s="217">
        <v>421252.8</v>
      </c>
      <c r="G72" s="217">
        <v>421252.8</v>
      </c>
      <c r="H72" s="217">
        <v>421252.8</v>
      </c>
      <c r="I72" s="217">
        <v>421252.8</v>
      </c>
      <c r="J72" s="217">
        <v>421252.8</v>
      </c>
      <c r="K72" s="217">
        <v>421252.8</v>
      </c>
      <c r="L72" s="217">
        <v>332568</v>
      </c>
      <c r="M72" s="217"/>
    </row>
    <row r="73" spans="1:13">
      <c r="A73" s="216" t="s">
        <v>175</v>
      </c>
      <c r="B73" s="217">
        <v>199540.8</v>
      </c>
      <c r="C73" s="217">
        <v>310396.79999999999</v>
      </c>
      <c r="D73" s="217">
        <v>421252.8</v>
      </c>
      <c r="E73" s="218">
        <v>421252.8</v>
      </c>
      <c r="F73" s="217">
        <v>421252.8</v>
      </c>
      <c r="G73" s="217">
        <v>421252.8</v>
      </c>
      <c r="H73" s="217">
        <v>421252.8</v>
      </c>
      <c r="I73" s="217">
        <v>421252.8</v>
      </c>
      <c r="J73" s="217">
        <v>421252.8</v>
      </c>
      <c r="K73" s="217">
        <v>421252.8</v>
      </c>
      <c r="L73" s="217">
        <v>332568</v>
      </c>
      <c r="M73" s="217"/>
    </row>
    <row r="74" spans="1:13">
      <c r="A74" s="216" t="s">
        <v>176</v>
      </c>
      <c r="B74" s="217">
        <v>193104</v>
      </c>
      <c r="C74" s="217">
        <v>300384</v>
      </c>
      <c r="D74" s="217">
        <v>407664</v>
      </c>
      <c r="E74" s="218">
        <v>407664</v>
      </c>
      <c r="F74" s="217">
        <v>407664</v>
      </c>
      <c r="G74" s="217">
        <v>407664</v>
      </c>
      <c r="H74" s="217">
        <v>407664</v>
      </c>
      <c r="I74" s="217">
        <v>407664</v>
      </c>
      <c r="J74" s="217">
        <v>407664</v>
      </c>
      <c r="K74" s="217">
        <v>407664</v>
      </c>
      <c r="L74" s="217">
        <v>321840</v>
      </c>
      <c r="M74" s="217"/>
    </row>
    <row r="75" spans="1:13">
      <c r="A75" s="216" t="s">
        <v>177</v>
      </c>
      <c r="B75" s="217">
        <v>199540.8</v>
      </c>
      <c r="C75" s="217">
        <v>310396.79999999999</v>
      </c>
      <c r="D75" s="217">
        <v>421252.8</v>
      </c>
      <c r="E75" s="218">
        <v>421252.8</v>
      </c>
      <c r="F75" s="217">
        <v>421252.8</v>
      </c>
      <c r="G75" s="217">
        <v>421252.8</v>
      </c>
      <c r="H75" s="217">
        <v>421252.8</v>
      </c>
      <c r="I75" s="217">
        <v>421252.8</v>
      </c>
      <c r="J75" s="217">
        <v>421252.8</v>
      </c>
      <c r="K75" s="217">
        <v>421252.8</v>
      </c>
      <c r="L75" s="217">
        <v>332568</v>
      </c>
      <c r="M75" s="217"/>
    </row>
    <row r="76" spans="1:13">
      <c r="A76" s="216" t="s">
        <v>178</v>
      </c>
      <c r="B76" s="217">
        <v>193104</v>
      </c>
      <c r="C76" s="217">
        <v>300384</v>
      </c>
      <c r="D76" s="217">
        <v>407664</v>
      </c>
      <c r="E76" s="218">
        <v>407664</v>
      </c>
      <c r="F76" s="217">
        <v>407664</v>
      </c>
      <c r="G76" s="217">
        <v>407664</v>
      </c>
      <c r="H76" s="217">
        <v>407664</v>
      </c>
      <c r="I76" s="217">
        <v>407664</v>
      </c>
      <c r="J76" s="217">
        <v>407664</v>
      </c>
      <c r="K76" s="217">
        <v>407664</v>
      </c>
      <c r="L76" s="217">
        <v>321840</v>
      </c>
      <c r="M76" s="217"/>
    </row>
    <row r="77" spans="1:13" ht="15.75" thickBot="1">
      <c r="A77" s="216"/>
      <c r="B77" s="219">
        <v>2349432</v>
      </c>
      <c r="C77" s="219">
        <v>3664684.8</v>
      </c>
      <c r="D77" s="219">
        <v>4959912</v>
      </c>
      <c r="E77" s="219">
        <v>4959912</v>
      </c>
      <c r="F77" s="219">
        <v>4959912</v>
      </c>
      <c r="G77" s="219">
        <v>4973500.8</v>
      </c>
      <c r="H77" s="219">
        <v>4959912</v>
      </c>
      <c r="I77" s="219">
        <v>4959912</v>
      </c>
      <c r="J77" s="219">
        <v>4959912</v>
      </c>
      <c r="K77" s="219">
        <v>4973500.8</v>
      </c>
      <c r="L77" s="219">
        <v>4004404.8</v>
      </c>
      <c r="M77" s="219">
        <v>332568</v>
      </c>
    </row>
    <row r="78" spans="1:13" ht="15.75" thickTop="1">
      <c r="A78" s="216"/>
      <c r="B78" s="216"/>
      <c r="C78" s="216"/>
      <c r="D78" s="216"/>
      <c r="E78" s="216"/>
      <c r="F78" s="216"/>
      <c r="G78" s="216"/>
      <c r="H78" s="216"/>
      <c r="I78" s="216"/>
      <c r="J78" s="216"/>
      <c r="K78" s="216"/>
      <c r="L78" s="216"/>
      <c r="M78" s="216"/>
    </row>
    <row r="79" spans="1:13">
      <c r="A79" s="216" t="s">
        <v>179</v>
      </c>
      <c r="B79" s="216"/>
      <c r="C79" s="216"/>
      <c r="D79" s="216"/>
      <c r="E79" s="217">
        <f>SUM(E66:E76,F65)</f>
        <v>4959911.9999999991</v>
      </c>
      <c r="F79" s="216"/>
      <c r="G79" s="216"/>
      <c r="H79" s="216"/>
      <c r="I79" s="216"/>
      <c r="J79" s="216"/>
      <c r="K79" s="216"/>
      <c r="L79" s="216"/>
      <c r="M79" s="216"/>
    </row>
    <row r="80" spans="1:13">
      <c r="A80" s="216"/>
      <c r="B80" s="216"/>
      <c r="C80" s="216"/>
      <c r="D80" s="216"/>
      <c r="E80" s="220"/>
      <c r="F80" s="216"/>
      <c r="G80" s="216"/>
      <c r="H80" s="216"/>
      <c r="I80" s="216"/>
      <c r="J80" s="216"/>
      <c r="K80" s="216"/>
      <c r="L80" s="216"/>
      <c r="M80" s="216"/>
    </row>
    <row r="81" spans="1:14">
      <c r="A81" s="216"/>
      <c r="B81" s="216"/>
      <c r="C81" s="216"/>
      <c r="D81" s="216"/>
      <c r="E81" s="216"/>
      <c r="F81" s="216"/>
      <c r="G81" s="216"/>
      <c r="H81" s="216"/>
      <c r="I81" s="216"/>
      <c r="J81" s="216"/>
      <c r="K81" s="216"/>
      <c r="L81" s="216"/>
      <c r="M81" s="216"/>
    </row>
    <row r="82" spans="1:14">
      <c r="A82" s="256" t="s">
        <v>216</v>
      </c>
      <c r="B82" s="254"/>
      <c r="C82" s="254"/>
      <c r="D82" s="254"/>
      <c r="E82" s="254"/>
      <c r="F82" s="254"/>
      <c r="G82" s="254"/>
      <c r="H82" s="254"/>
      <c r="I82" s="254"/>
      <c r="J82" s="254"/>
      <c r="K82" s="254"/>
      <c r="L82" s="254"/>
      <c r="M82" s="254"/>
      <c r="N82" s="254"/>
    </row>
    <row r="83" spans="1:14" ht="18.75">
      <c r="A83" s="221" t="s">
        <v>180</v>
      </c>
      <c r="B83" s="222"/>
      <c r="C83" s="222"/>
      <c r="D83" s="222"/>
      <c r="E83" s="222"/>
    </row>
    <row r="84" spans="1:14" ht="18.75">
      <c r="A84" s="221" t="s">
        <v>181</v>
      </c>
      <c r="B84" s="222"/>
      <c r="C84" s="222"/>
      <c r="D84" s="222"/>
      <c r="E84" s="222"/>
    </row>
    <row r="85" spans="1:14" ht="18.75">
      <c r="A85" s="221" t="s">
        <v>182</v>
      </c>
      <c r="B85" s="222"/>
      <c r="C85" s="222"/>
      <c r="D85" s="222"/>
      <c r="E85" s="222"/>
    </row>
    <row r="86" spans="1:14">
      <c r="A86" s="222"/>
      <c r="B86" s="222"/>
      <c r="C86" s="222"/>
      <c r="D86" s="222"/>
      <c r="E86" s="222"/>
    </row>
    <row r="87" spans="1:14">
      <c r="A87" s="222"/>
      <c r="B87" s="222"/>
      <c r="C87" s="222"/>
      <c r="D87" s="222"/>
      <c r="E87" s="222"/>
    </row>
    <row r="88" spans="1:14">
      <c r="A88" s="223"/>
      <c r="B88" s="223"/>
      <c r="C88" s="223"/>
      <c r="D88" s="224" t="s">
        <v>183</v>
      </c>
      <c r="E88" s="224" t="s">
        <v>184</v>
      </c>
    </row>
    <row r="89" spans="1:14">
      <c r="A89" s="225" t="s">
        <v>48</v>
      </c>
      <c r="B89" s="225"/>
      <c r="C89" s="226" t="s">
        <v>185</v>
      </c>
      <c r="D89" s="226" t="s">
        <v>186</v>
      </c>
      <c r="E89" s="226" t="s">
        <v>186</v>
      </c>
    </row>
    <row r="90" spans="1:14">
      <c r="A90" s="223"/>
      <c r="B90" s="223"/>
      <c r="C90" s="223"/>
      <c r="D90" s="223"/>
      <c r="E90" s="223"/>
    </row>
    <row r="91" spans="1:14">
      <c r="A91" s="223" t="s">
        <v>187</v>
      </c>
      <c r="B91" s="223"/>
      <c r="C91" s="223" t="s">
        <v>188</v>
      </c>
      <c r="D91" s="227">
        <v>2333.2464299999997</v>
      </c>
      <c r="E91" s="228">
        <f>D91/12</f>
        <v>194.43720249999998</v>
      </c>
    </row>
    <row r="92" spans="1:14">
      <c r="A92" s="223" t="s">
        <v>189</v>
      </c>
      <c r="B92" s="223"/>
      <c r="C92" s="224" t="s">
        <v>190</v>
      </c>
      <c r="D92" s="229">
        <v>6126.0239981317927</v>
      </c>
      <c r="E92" s="230">
        <f>D92/12</f>
        <v>510.50199984431606</v>
      </c>
    </row>
    <row r="93" spans="1:14">
      <c r="A93" s="223"/>
      <c r="B93" s="223"/>
      <c r="C93" s="223"/>
      <c r="D93" s="231"/>
      <c r="E93" s="231"/>
    </row>
    <row r="94" spans="1:14" ht="15.75" thickBot="1">
      <c r="A94" s="223" t="s">
        <v>191</v>
      </c>
      <c r="B94" s="223"/>
      <c r="C94" s="223"/>
      <c r="D94" s="232">
        <f>SUM(D91:D93)</f>
        <v>8459.2704281317929</v>
      </c>
      <c r="E94" s="233">
        <f>SUM(E91:E93)</f>
        <v>704.93920234431607</v>
      </c>
    </row>
    <row r="95" spans="1:14" ht="15.75" thickTop="1">
      <c r="A95" s="223"/>
      <c r="B95" s="223"/>
      <c r="C95" s="223"/>
      <c r="D95" s="223"/>
      <c r="E95" s="223"/>
    </row>
    <row r="96" spans="1:14">
      <c r="A96" s="234" t="s">
        <v>192</v>
      </c>
      <c r="B96" s="235" t="s">
        <v>193</v>
      </c>
      <c r="C96" s="235"/>
      <c r="D96" s="236"/>
      <c r="E96" s="237"/>
    </row>
    <row r="97" spans="1:5">
      <c r="A97" s="238">
        <v>1</v>
      </c>
      <c r="B97" s="239"/>
      <c r="C97" s="239"/>
      <c r="D97" s="240"/>
      <c r="E97" s="241" t="s">
        <v>185</v>
      </c>
    </row>
    <row r="98" spans="1:5">
      <c r="A98" s="238">
        <v>2</v>
      </c>
      <c r="B98" s="239" t="s">
        <v>194</v>
      </c>
      <c r="C98" s="239"/>
      <c r="D98" s="242">
        <v>2.9899999999999999E-2</v>
      </c>
      <c r="E98" s="243" t="s">
        <v>195</v>
      </c>
    </row>
    <row r="99" spans="1:5">
      <c r="A99" s="238">
        <f>+A98+1</f>
        <v>3</v>
      </c>
      <c r="B99" s="239" t="s">
        <v>196</v>
      </c>
      <c r="C99" s="239"/>
      <c r="D99" s="242">
        <v>7.5999999999999998E-2</v>
      </c>
      <c r="E99" s="243" t="s">
        <v>197</v>
      </c>
    </row>
    <row r="100" spans="1:5">
      <c r="A100" s="238">
        <f t="shared" ref="A100:A110" si="3">+A99+1</f>
        <v>4</v>
      </c>
      <c r="B100" s="239" t="s">
        <v>198</v>
      </c>
      <c r="C100" s="239"/>
      <c r="D100" s="244">
        <v>5131.8690972135228</v>
      </c>
      <c r="E100" s="243" t="s">
        <v>199</v>
      </c>
    </row>
    <row r="101" spans="1:5">
      <c r="A101" s="238">
        <f t="shared" si="3"/>
        <v>5</v>
      </c>
      <c r="B101" s="239" t="s">
        <v>200</v>
      </c>
      <c r="C101" s="239"/>
      <c r="D101" s="245">
        <v>0.96160599999999996</v>
      </c>
      <c r="E101" s="243" t="s">
        <v>201</v>
      </c>
    </row>
    <row r="102" spans="1:5">
      <c r="A102" s="238">
        <f t="shared" si="3"/>
        <v>6</v>
      </c>
      <c r="B102" s="239"/>
      <c r="C102" s="239"/>
      <c r="D102" s="239"/>
      <c r="E102" s="243"/>
    </row>
    <row r="103" spans="1:5">
      <c r="A103" s="238">
        <f t="shared" si="3"/>
        <v>7</v>
      </c>
      <c r="B103" s="239" t="s">
        <v>202</v>
      </c>
      <c r="C103" s="239"/>
      <c r="D103" s="244">
        <v>-3492.7168900000006</v>
      </c>
      <c r="E103" s="243" t="s">
        <v>199</v>
      </c>
    </row>
    <row r="104" spans="1:5">
      <c r="A104" s="238">
        <f t="shared" si="3"/>
        <v>8</v>
      </c>
      <c r="B104" s="239" t="s">
        <v>203</v>
      </c>
      <c r="C104" s="239"/>
      <c r="D104" s="246">
        <f>+D100*D98*0.35</f>
        <v>53.705010102339507</v>
      </c>
      <c r="E104" s="247" t="s">
        <v>204</v>
      </c>
    </row>
    <row r="105" spans="1:5">
      <c r="A105" s="238">
        <f t="shared" si="3"/>
        <v>9</v>
      </c>
      <c r="B105" s="239" t="s">
        <v>205</v>
      </c>
      <c r="C105" s="239"/>
      <c r="D105" s="246">
        <f>-D100*D99</f>
        <v>-390.02205138822774</v>
      </c>
      <c r="E105" s="247" t="s">
        <v>206</v>
      </c>
    </row>
    <row r="106" spans="1:5">
      <c r="A106" s="238">
        <f t="shared" si="3"/>
        <v>10</v>
      </c>
      <c r="B106" s="239" t="s">
        <v>207</v>
      </c>
      <c r="C106" s="239"/>
      <c r="D106" s="248">
        <f>-D103-D104-D105</f>
        <v>3829.0339312858887</v>
      </c>
      <c r="E106" s="243"/>
    </row>
    <row r="107" spans="1:5">
      <c r="A107" s="238"/>
      <c r="B107" s="239"/>
      <c r="C107" s="239"/>
      <c r="D107" s="244"/>
      <c r="E107" s="243"/>
    </row>
    <row r="108" spans="1:5">
      <c r="A108" s="238">
        <f>+A106+1</f>
        <v>11</v>
      </c>
      <c r="B108" s="239" t="s">
        <v>208</v>
      </c>
      <c r="C108" s="239"/>
      <c r="D108" s="246">
        <f>+D106/0.65</f>
        <v>5890.8214327475207</v>
      </c>
      <c r="E108" s="247" t="s">
        <v>209</v>
      </c>
    </row>
    <row r="109" spans="1:5">
      <c r="A109" s="238">
        <f t="shared" si="3"/>
        <v>12</v>
      </c>
      <c r="B109" s="239" t="s">
        <v>210</v>
      </c>
      <c r="C109" s="249" t="s">
        <v>211</v>
      </c>
      <c r="D109" s="244">
        <f>+D108/D101</f>
        <v>6126.0239981317927</v>
      </c>
      <c r="E109" s="247" t="s">
        <v>212</v>
      </c>
    </row>
    <row r="110" spans="1:5">
      <c r="A110" s="250">
        <f t="shared" si="3"/>
        <v>13</v>
      </c>
      <c r="B110" s="251"/>
      <c r="C110" s="251"/>
      <c r="D110" s="252"/>
      <c r="E110" s="25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9BEE985E9E72046AD1023F69CC62719" ma:contentTypeVersion="76" ma:contentTypeDescription="" ma:contentTypeScope="" ma:versionID="4c200c49b790e16bfdf64fd8e32983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2018-11-13T08:00:00+00:00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180899</DocketNumber>
    <DelegatedOrder xmlns="dc463f71-b30c-4ab2-9473-d307f9d35888">false</DelegatedOrder>
  </documentManagement>
</p:properties>
</file>

<file path=customXml/itemProps1.xml><?xml version="1.0" encoding="utf-8"?>
<ds:datastoreItem xmlns:ds="http://schemas.openxmlformats.org/officeDocument/2006/customXml" ds:itemID="{17922D4E-49ED-4763-B09A-5A116E3CBFD7}"/>
</file>

<file path=customXml/itemProps2.xml><?xml version="1.0" encoding="utf-8"?>
<ds:datastoreItem xmlns:ds="http://schemas.openxmlformats.org/officeDocument/2006/customXml" ds:itemID="{C4AE3604-B8CD-428F-B8C4-27E1E69CAEF2}"/>
</file>

<file path=customXml/itemProps3.xml><?xml version="1.0" encoding="utf-8"?>
<ds:datastoreItem xmlns:ds="http://schemas.openxmlformats.org/officeDocument/2006/customXml" ds:itemID="{B8307AD5-5F20-438A-A784-816CE46C6609}"/>
</file>

<file path=customXml/itemProps4.xml><?xml version="1.0" encoding="utf-8"?>
<ds:datastoreItem xmlns:ds="http://schemas.openxmlformats.org/officeDocument/2006/customXml" ds:itemID="{40253B44-90C4-497C-A2A9-C7970C69E8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Lead</vt:lpstr>
      <vt:lpstr>Annualized Var  Power Costs</vt:lpstr>
      <vt:lpstr>Test Yr vs As Filed Amort E</vt:lpstr>
      <vt:lpstr>ERF Prod Factor</vt:lpstr>
      <vt:lpstr>UE-180282 GRC Orig</vt:lpstr>
      <vt:lpstr>Summary Normal Monthly kWh</vt:lpstr>
      <vt:lpstr>F2016 Delivered Load</vt:lpstr>
      <vt:lpstr>Tax and Benefits</vt:lpstr>
      <vt:lpstr>Brkr Fee, MO Tax, Centrlia, EIM</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2018-09-24T15:02:45Z</cp:lastPrinted>
  <dcterms:created xsi:type="dcterms:W3CDTF">2018-08-02T17:31:19Z</dcterms:created>
  <dcterms:modified xsi:type="dcterms:W3CDTF">2018-11-05T22:38:42Z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0x0101006E56B4D1795A2E4DB2F0B01679ED314A0019BEE985E9E72046AD1023F69CC62719</vt:lpwstr>
  </property>
  <property fmtid="{D5CDD505-2E9C-101B-9397-08002B2CF9AE}" pid="3" name="_docset_NoMedatataSyncRequired">
    <vt:lpwstr>False</vt:lpwstr>
  </property>
  <property fmtid="{D5CDD505-2E9C-101B-9397-08002B2CF9AE}" pid="4" name="IsEFSEC">
    <vt:bool>false</vt:bool>
  </property>
</Properties>
</file>