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barnd\Desktop\PCA\PCA 22\Susan\"/>
    </mc:Choice>
  </mc:AlternateContent>
  <xr:revisionPtr revIDLastSave="0" documentId="13_ncr:1_{4DF90AF1-7005-418A-9DC2-B3611996B36C}" xr6:coauthVersionLast="47" xr6:coauthVersionMax="47" xr10:uidLastSave="{00000000-0000-0000-0000-000000000000}"/>
  <bookViews>
    <workbookView xWindow="-120" yWindow="-120" windowWidth="25440" windowHeight="15390" activeTab="3" xr2:uid="{00000000-000D-0000-FFFF-FFFF00000000}"/>
  </bookViews>
  <sheets>
    <sheet name="REDACTED" sheetId="6" r:id="rId1"/>
    <sheet name="Exh. SEF-4C p 1 PPA Costs (R)" sheetId="2" r:id="rId2"/>
    <sheet name="Exh. SEF-4C p 2 Fixed Costs" sheetId="4" r:id="rId3"/>
    <sheet name="Exh. SEF-4C p 3 Liq Damages" sheetId="5" r:id="rId4"/>
  </sheets>
  <externalReferences>
    <externalReference r:id="rId5"/>
    <externalReference r:id="rId6"/>
  </externalReferences>
  <definedNames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Jun09">" BS!$AI$7:$AI$1643"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ASE_E">'[2]Named Ranges E'!$C$4</definedName>
    <definedName name="CBWorkbookPriority">-2060790043</definedName>
    <definedName name="Escalator">1.025</definedName>
    <definedName name="FIT_E">'[2]Named Ranges E'!$C$3</definedName>
    <definedName name="HTML_CodePage">1252</definedName>
    <definedName name="HTML_Control" localSheetId="2">{"'Sheet1'!$A$1:$J$121"}</definedName>
    <definedName name="HTML_Control" localSheetId="0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2">MATCH(0.01,End_Bal,-1)+1</definedName>
    <definedName name="Number_of_Payments" localSheetId="0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1">'Exh. SEF-4C p 1 PPA Costs (R)'!$B$5:$W$56</definedName>
    <definedName name="Print_Area_Reset" localSheetId="2">OFFSET(Full_Print,0,0,Last_Row)</definedName>
    <definedName name="Print_Area_Reset" localSheetId="0">OFFSET(Full_Print,0,0,Last_Row)</definedName>
    <definedName name="Print_Area_Reset">OFFSET(Full_Print,0,0,Last_Row)</definedName>
    <definedName name="Query1" localSheetId="1">#REF!</definedName>
    <definedName name="Query1">#REF!</definedName>
    <definedName name="SAPBEXhrIndnt">"Wide"</definedName>
    <definedName name="SAPCrosstab1" localSheetId="1">#REF!</definedName>
    <definedName name="SAPCrosstab1">#REF!</definedName>
    <definedName name="SAPCrosstab2" localSheetId="1">#REF!</definedName>
    <definedName name="SAPCrosstab2">#REF!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ESTYEAR_E">'[2]Named Ranges E'!$C$5</definedName>
    <definedName name="Total_Payment" localSheetId="2">Scheduled_Payment+Extra_Payment</definedName>
    <definedName name="Total_Payment" localSheetId="0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2">IF(Loan_Amount*Interest_Rate*Loan_Years*Loan_Start&gt;0,1,0)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XRefColumnsCount">2</definedName>
    <definedName name="XRefCopyRangeCount">2</definedName>
    <definedName name="XRefPasteRangeCount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5" l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Q12" i="4" l="1"/>
  <c r="Q11" i="4"/>
  <c r="Q13" i="4" s="1"/>
  <c r="C5" i="4" s="1"/>
  <c r="C28" i="4"/>
  <c r="C6" i="4" s="1"/>
</calcChain>
</file>

<file path=xl/sharedStrings.xml><?xml version="1.0" encoding="utf-8"?>
<sst xmlns="http://schemas.openxmlformats.org/spreadsheetml/2006/main" count="129" uniqueCount="95">
  <si>
    <t>GD Excess REC Inventory Value SAP GL Acct 17400051</t>
  </si>
  <si>
    <t>Incremental RECs</t>
  </si>
  <si>
    <t>GD</t>
  </si>
  <si>
    <t>GD Excess REC Inventory Value Per EDA Dept GD RECs</t>
  </si>
  <si>
    <t>Weighted Ave REC Purchase Price</t>
  </si>
  <si>
    <t>GD Cumulative Excess REC Inventory Final</t>
  </si>
  <si>
    <t>GD Cumulative True-up for Lundhill month lag</t>
  </si>
  <si>
    <t>GD Cumulative Excess REC Inventory Prelim (prior to true-up for Lundhill lag)</t>
  </si>
  <si>
    <t>GD REC Inventory:</t>
  </si>
  <si>
    <t>If generation is cumulatively long at a quarter end, bank recs; otherwise no recs to record</t>
  </si>
  <si>
    <t>If generation is long for the month, move sales of excess generation out of PCA</t>
  </si>
  <si>
    <t>If generation is short for the month, move purchases out of PCA</t>
  </si>
  <si>
    <t>In Summary:</t>
  </si>
  <si>
    <t>check:  Should equal amount of REC transactions</t>
  </si>
  <si>
    <t>Net PCA Power Costs (this should be zero)</t>
  </si>
  <si>
    <t>Net Green Direct Power Costs</t>
  </si>
  <si>
    <t>Total:</t>
  </si>
  <si>
    <t>Green Direct Long Sales</t>
  </si>
  <si>
    <t>Green Direct Short Purchases</t>
  </si>
  <si>
    <t>PCA</t>
  </si>
  <si>
    <t>Reclassing Short Purchases or Long Sales Out of PCA to GD</t>
  </si>
  <si>
    <t>Adjustment:</t>
  </si>
  <si>
    <t>Required Journal Entries based on Monthly Actual Information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</si>
  <si>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Amounts measured quarterly</t>
    </r>
  </si>
  <si>
    <t>*Measured on an annual basis</t>
  </si>
  <si>
    <t>Green Direct Unbundled REC Purchases</t>
  </si>
  <si>
    <t>Additional REC Costs Originally Recorded</t>
  </si>
  <si>
    <t>Short</t>
  </si>
  <si>
    <t>Mkt Purchases for Short</t>
  </si>
  <si>
    <t>Long</t>
  </si>
  <si>
    <t>Sale of Excess PPA Generation</t>
  </si>
  <si>
    <t>PPA Cost - Generation Above Green Direct Usage</t>
  </si>
  <si>
    <t>Always</t>
  </si>
  <si>
    <t>PPA Cost - Green Direct Customer Usage</t>
  </si>
  <si>
    <t>Initial Amount:</t>
  </si>
  <si>
    <t>When</t>
  </si>
  <si>
    <t>Mechanism</t>
  </si>
  <si>
    <t>Power Costs Originally Recorded</t>
  </si>
  <si>
    <t>Market Rate per kWh (Average Day Ahead Index for the Month)</t>
  </si>
  <si>
    <t>PPA Rate per kWh</t>
  </si>
  <si>
    <t>Power Prices</t>
  </si>
  <si>
    <t>true-up for Dec 2022</t>
  </si>
  <si>
    <t>(Cumulative)</t>
  </si>
  <si>
    <r>
      <t>RECs banked for Green Direct Customers</t>
    </r>
    <r>
      <rPr>
        <vertAlign val="superscript"/>
        <sz val="10"/>
        <rFont val="Arial"/>
        <family val="2"/>
      </rPr>
      <t>1</t>
    </r>
  </si>
  <si>
    <t>RECs purchased for Green Direct Customers*</t>
  </si>
  <si>
    <t>PPA RECs for Green Direct Customers</t>
  </si>
  <si>
    <t xml:space="preserve">     Less reconciling difference</t>
  </si>
  <si>
    <t>PPA RECs per Generated MWhs</t>
  </si>
  <si>
    <t>RECs</t>
  </si>
  <si>
    <t>Cumulative (Short)/Excess Renewable Energy Generated (kWh)</t>
  </si>
  <si>
    <t>(Short)/Excess Renewable Energy Generated (kWh)</t>
  </si>
  <si>
    <t>Renewable Energy PPAs net of losses (Generated kWhs)</t>
  </si>
  <si>
    <t>PCA period Green Direct Customers delivered load usage (kWh)</t>
  </si>
  <si>
    <t>to Date</t>
  </si>
  <si>
    <t>Energy Costs</t>
  </si>
  <si>
    <t>Period</t>
  </si>
  <si>
    <t>Green Direct Monthly Assumed Actual Information</t>
  </si>
  <si>
    <t>Accounting Instructions for the Treatment of the Schedule 139, Voluntary Long Term Renewable Energy Purchase Rider (“Green Direct Program”)</t>
  </si>
  <si>
    <t>Attachment A</t>
  </si>
  <si>
    <t>Outside Services</t>
  </si>
  <si>
    <t>C.99999.03.37.01</t>
  </si>
  <si>
    <t>Admin</t>
  </si>
  <si>
    <t>Totals</t>
  </si>
  <si>
    <t>Description</t>
  </si>
  <si>
    <t>WBS</t>
  </si>
  <si>
    <t>Work Order</t>
  </si>
  <si>
    <t>Depreciation</t>
  </si>
  <si>
    <t>Employee Labor</t>
  </si>
  <si>
    <t>Energy Purchase Rider (“Green Direct Program”)</t>
  </si>
  <si>
    <t xml:space="preserve">Reporting for the Treatment of the Schedule 139, Voluntary Long Term Renewable </t>
  </si>
  <si>
    <t>2023 Fixed Costs</t>
  </si>
  <si>
    <t>Labor</t>
  </si>
  <si>
    <t>Reporting for the Treatment of the Schedule 139, Voluntary Long Term Renewable Energy Purchase Rider (“Green Direct Program”)</t>
  </si>
  <si>
    <t>2023 Liquidated Damages Activity</t>
  </si>
  <si>
    <t>Beginning Balance</t>
  </si>
  <si>
    <t>Liquidated Damages Additons</t>
  </si>
  <si>
    <t>Liquidated Damages Usage</t>
  </si>
  <si>
    <t>Ending Balance</t>
  </si>
  <si>
    <t>Balance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</si>
  <si>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</si>
  <si>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</si>
  <si>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</si>
  <si>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</si>
  <si>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</si>
  <si>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</si>
  <si>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</si>
  <si>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</si>
  <si>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</si>
  <si>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</si>
  <si>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</si>
  <si>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</si>
  <si>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(short)</t>
  </si>
  <si>
    <t>long</t>
  </si>
  <si>
    <t>REDACTED VERSION</t>
  </si>
  <si>
    <t>Shaded information is designated as confidential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</si>
</sst>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_(* #,##0.000_);_(* \(#,##0.000\);_(* &quot;-&quot;??_);_(@_)"/>
    <numFmt numFmtId="167" formatCode="&quot;$&quot;#,##0.00000_);\(&quot;$&quot;#,##0.00000\);\–_);&quot;–&quot;_)"/>
    <numFmt numFmtId="168" formatCode="&quot;$&quot;#,##0.00"/>
    <numFmt numFmtId="169" formatCode="&quot;$&quot;#,##0_);\(&quot;$&quot;#,##0\);\–_);&quot;–&quot;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i/>
      <sz val="10"/>
      <color rgb="FF0000FF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vertAlign val="superscript"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sz val="8"/>
      <color rgb="FF0000FF"/>
      <name val="Arial"/>
      <family val="2"/>
    </font>
    <font>
      <sz val="10"/>
      <color rgb="FF0000FF"/>
      <name val="Arial"/>
      <family val="2"/>
    </font>
    <font>
      <sz val="10"/>
      <color rgb="FF0066FF"/>
      <name val="Arial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20"/>
      <name val="Arial"/>
      <family val="2"/>
    </font>
    <font>
      <b/>
      <sz val="16"/>
      <color theme="1"/>
      <name val="Calibri"/>
      <family val="2"/>
      <scheme val="minor"/>
    </font>
    <font>
      <sz val="12"/>
      <color indexed="24"/>
      <name val="Arial"/>
      <family val="2"/>
    </font>
    <font>
      <b/>
      <sz val="2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 style="double">
        <color rgb="FF3F3F3F"/>
      </right>
      <top style="double">
        <color rgb="FF3F3F3F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164" fontId="4" fillId="0" borderId="0">
      <alignment horizontal="left" wrapText="1"/>
    </xf>
    <xf numFmtId="0" fontId="4" fillId="0" borderId="0"/>
    <xf numFmtId="0" fontId="25" fillId="0" borderId="0"/>
    <xf numFmtId="0" fontId="1" fillId="0" borderId="0"/>
  </cellStyleXfs>
  <cellXfs count="125">
    <xf numFmtId="0" fontId="0" fillId="0" borderId="0" xfId="0"/>
    <xf numFmtId="0" fontId="4" fillId="0" borderId="0" xfId="0" applyFont="1"/>
    <xf numFmtId="5" fontId="4" fillId="0" borderId="0" xfId="0" applyNumberFormat="1" applyFont="1"/>
    <xf numFmtId="43" fontId="4" fillId="0" borderId="0" xfId="0" applyNumberFormat="1" applyFont="1"/>
    <xf numFmtId="7" fontId="4" fillId="0" borderId="0" xfId="0" applyNumberFormat="1" applyFont="1"/>
    <xf numFmtId="5" fontId="4" fillId="0" borderId="0" xfId="0" applyNumberFormat="1" applyFont="1" applyFill="1" applyBorder="1" applyAlignment="1"/>
    <xf numFmtId="5" fontId="4" fillId="3" borderId="0" xfId="0" applyNumberFormat="1" applyFont="1" applyFill="1" applyAlignment="1"/>
    <xf numFmtId="0" fontId="4" fillId="0" borderId="0" xfId="0" applyFont="1" applyBorder="1"/>
    <xf numFmtId="43" fontId="4" fillId="0" borderId="0" xfId="0" applyNumberFormat="1" applyFont="1" applyFill="1" applyBorder="1" applyAlignment="1"/>
    <xf numFmtId="43" fontId="7" fillId="0" borderId="0" xfId="0" applyNumberFormat="1" applyFont="1" applyFill="1" applyBorder="1" applyAlignment="1">
      <alignment horizontal="right"/>
    </xf>
    <xf numFmtId="0" fontId="0" fillId="0" borderId="0" xfId="0" applyBorder="1"/>
    <xf numFmtId="0" fontId="4" fillId="0" borderId="0" xfId="0" applyNumberFormat="1" applyFont="1" applyFill="1" applyBorder="1" applyAlignment="1"/>
    <xf numFmtId="0" fontId="4" fillId="0" borderId="0" xfId="0" applyFont="1" applyFill="1"/>
    <xf numFmtId="165" fontId="4" fillId="0" borderId="0" xfId="0" applyNumberFormat="1" applyFont="1" applyFill="1" applyBorder="1" applyAlignment="1"/>
    <xf numFmtId="7" fontId="4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5" fontId="4" fillId="0" borderId="0" xfId="0" applyNumberFormat="1" applyFont="1" applyBorder="1"/>
    <xf numFmtId="43" fontId="4" fillId="4" borderId="3" xfId="1" applyFont="1" applyFill="1" applyBorder="1"/>
    <xf numFmtId="7" fontId="0" fillId="0" borderId="0" xfId="0" applyNumberFormat="1" applyBorder="1"/>
    <xf numFmtId="0" fontId="4" fillId="0" borderId="0" xfId="0" applyFont="1" applyFill="1" applyBorder="1"/>
    <xf numFmtId="7" fontId="4" fillId="0" borderId="0" xfId="1" applyNumberFormat="1" applyFont="1" applyFill="1" applyBorder="1" applyAlignment="1"/>
    <xf numFmtId="7" fontId="4" fillId="0" borderId="0" xfId="1" applyNumberFormat="1" applyFont="1" applyFill="1" applyBorder="1"/>
    <xf numFmtId="165" fontId="4" fillId="0" borderId="4" xfId="0" applyNumberFormat="1" applyFont="1" applyFill="1" applyBorder="1" applyAlignment="1"/>
    <xf numFmtId="165" fontId="4" fillId="4" borderId="3" xfId="0" applyNumberFormat="1" applyFont="1" applyFill="1" applyBorder="1" applyAlignment="1"/>
    <xf numFmtId="165" fontId="4" fillId="5" borderId="0" xfId="0" applyNumberFormat="1" applyFont="1" applyFill="1" applyBorder="1" applyAlignment="1"/>
    <xf numFmtId="43" fontId="4" fillId="0" borderId="0" xfId="0" applyNumberFormat="1" applyFont="1" applyFill="1" applyBorder="1"/>
    <xf numFmtId="0" fontId="8" fillId="0" borderId="0" xfId="0" applyFont="1" applyFill="1" applyBorder="1"/>
    <xf numFmtId="5" fontId="4" fillId="0" borderId="0" xfId="1" applyNumberFormat="1" applyFont="1" applyBorder="1"/>
    <xf numFmtId="5" fontId="4" fillId="0" borderId="0" xfId="0" applyNumberFormat="1" applyFont="1" applyFill="1" applyAlignment="1"/>
    <xf numFmtId="43" fontId="7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/>
    <xf numFmtId="0" fontId="8" fillId="0" borderId="0" xfId="0" applyFont="1" applyFill="1"/>
    <xf numFmtId="5" fontId="4" fillId="0" borderId="0" xfId="0" applyNumberFormat="1" applyFont="1" applyFill="1"/>
    <xf numFmtId="0" fontId="9" fillId="0" borderId="0" xfId="0" applyNumberFormat="1" applyFont="1" applyFill="1" applyAlignment="1">
      <alignment horizontal="right"/>
    </xf>
    <xf numFmtId="0" fontId="10" fillId="0" borderId="0" xfId="0" applyFont="1" applyFill="1"/>
    <xf numFmtId="43" fontId="4" fillId="0" borderId="0" xfId="1" applyFont="1"/>
    <xf numFmtId="44" fontId="4" fillId="0" borderId="0" xfId="2" applyNumberFormat="1" applyFont="1" applyFill="1"/>
    <xf numFmtId="0" fontId="7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5" fontId="11" fillId="0" borderId="0" xfId="0" applyNumberFormat="1" applyFont="1" applyFill="1" applyAlignment="1"/>
    <xf numFmtId="0" fontId="10" fillId="0" borderId="0" xfId="0" applyNumberFormat="1" applyFont="1" applyFill="1" applyAlignment="1"/>
    <xf numFmtId="166" fontId="4" fillId="0" borderId="0" xfId="0" applyNumberFormat="1" applyFont="1" applyFill="1" applyBorder="1" applyAlignment="1"/>
    <xf numFmtId="0" fontId="4" fillId="3" borderId="0" xfId="0" applyFont="1" applyFill="1"/>
    <xf numFmtId="167" fontId="4" fillId="3" borderId="0" xfId="0" applyNumberFormat="1" applyFont="1" applyFill="1" applyAlignment="1"/>
    <xf numFmtId="0" fontId="4" fillId="3" borderId="0" xfId="0" applyFont="1" applyFill="1" applyBorder="1"/>
    <xf numFmtId="0" fontId="4" fillId="3" borderId="0" xfId="0" applyNumberFormat="1" applyFont="1" applyFill="1" applyAlignment="1"/>
    <xf numFmtId="0" fontId="4" fillId="3" borderId="0" xfId="0" applyFont="1" applyFill="1" applyAlignment="1">
      <alignment horizontal="center"/>
    </xf>
    <xf numFmtId="0" fontId="13" fillId="3" borderId="0" xfId="0" applyNumberFormat="1" applyFont="1" applyFill="1" applyAlignment="1"/>
    <xf numFmtId="1" fontId="4" fillId="0" borderId="0" xfId="0" applyNumberFormat="1" applyFont="1"/>
    <xf numFmtId="165" fontId="4" fillId="0" borderId="0" xfId="0" applyNumberFormat="1" applyFont="1" applyFill="1" applyBorder="1"/>
    <xf numFmtId="165" fontId="4" fillId="3" borderId="0" xfId="0" applyNumberFormat="1" applyFont="1" applyFill="1"/>
    <xf numFmtId="165" fontId="4" fillId="3" borderId="0" xfId="0" applyNumberFormat="1" applyFont="1" applyFill="1" applyAlignment="1"/>
    <xf numFmtId="0" fontId="14" fillId="3" borderId="0" xfId="0" applyNumberFormat="1" applyFont="1" applyFill="1" applyAlignment="1"/>
    <xf numFmtId="0" fontId="10" fillId="3" borderId="0" xfId="0" applyFont="1" applyFill="1"/>
    <xf numFmtId="0" fontId="15" fillId="3" borderId="0" xfId="0" applyNumberFormat="1" applyFont="1" applyFill="1" applyAlignment="1">
      <alignment horizontal="center"/>
    </xf>
    <xf numFmtId="0" fontId="4" fillId="3" borderId="2" xfId="0" applyFont="1" applyFill="1" applyBorder="1"/>
    <xf numFmtId="167" fontId="4" fillId="3" borderId="2" xfId="0" applyNumberFormat="1" applyFont="1" applyFill="1" applyBorder="1" applyAlignment="1"/>
    <xf numFmtId="0" fontId="15" fillId="3" borderId="2" xfId="0" applyNumberFormat="1" applyFont="1" applyFill="1" applyBorder="1" applyAlignment="1">
      <alignment horizontal="center"/>
    </xf>
    <xf numFmtId="0" fontId="4" fillId="3" borderId="2" xfId="0" applyNumberFormat="1" applyFont="1" applyFill="1" applyBorder="1" applyAlignment="1"/>
    <xf numFmtId="0" fontId="6" fillId="3" borderId="0" xfId="0" applyFont="1" applyFill="1" applyAlignment="1">
      <alignment horizontal="right"/>
    </xf>
    <xf numFmtId="166" fontId="4" fillId="3" borderId="0" xfId="0" applyNumberFormat="1" applyFont="1" applyFill="1" applyAlignment="1"/>
    <xf numFmtId="0" fontId="13" fillId="3" borderId="0" xfId="0" applyFont="1" applyFill="1"/>
    <xf numFmtId="165" fontId="10" fillId="4" borderId="3" xfId="0" applyNumberFormat="1" applyFont="1" applyFill="1" applyBorder="1" applyAlignment="1">
      <alignment horizontal="right"/>
    </xf>
    <xf numFmtId="0" fontId="5" fillId="3" borderId="0" xfId="0" applyNumberFormat="1" applyFont="1" applyFill="1" applyAlignment="1">
      <alignment horizontal="right"/>
    </xf>
    <xf numFmtId="165" fontId="16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right"/>
    </xf>
    <xf numFmtId="0" fontId="17" fillId="3" borderId="0" xfId="0" applyNumberFormat="1" applyFont="1" applyFill="1" applyAlignment="1"/>
    <xf numFmtId="165" fontId="4" fillId="3" borderId="0" xfId="0" applyNumberFormat="1" applyFont="1" applyFill="1" applyAlignment="1">
      <alignment horizontal="left"/>
    </xf>
    <xf numFmtId="0" fontId="6" fillId="3" borderId="0" xfId="0" applyNumberFormat="1" applyFont="1" applyFill="1" applyAlignment="1">
      <alignment horizontal="right"/>
    </xf>
    <xf numFmtId="0" fontId="18" fillId="3" borderId="0" xfId="0" applyNumberFormat="1" applyFont="1" applyFill="1" applyAlignment="1"/>
    <xf numFmtId="165" fontId="4" fillId="3" borderId="0" xfId="0" applyNumberFormat="1" applyFont="1" applyFill="1" applyBorder="1" applyAlignment="1"/>
    <xf numFmtId="165" fontId="4" fillId="3" borderId="2" xfId="0" applyNumberFormat="1" applyFont="1" applyFill="1" applyBorder="1" applyAlignment="1"/>
    <xf numFmtId="165" fontId="4" fillId="3" borderId="0" xfId="1" applyNumberFormat="1" applyFont="1" applyFill="1" applyBorder="1" applyAlignment="1">
      <alignment wrapText="1"/>
    </xf>
    <xf numFmtId="165" fontId="4" fillId="3" borderId="8" xfId="1" applyNumberFormat="1" applyFont="1" applyFill="1" applyBorder="1" applyAlignment="1">
      <alignment wrapText="1"/>
    </xf>
    <xf numFmtId="165" fontId="4" fillId="3" borderId="0" xfId="1" applyNumberFormat="1" applyFont="1" applyFill="1" applyAlignment="1"/>
    <xf numFmtId="0" fontId="18" fillId="3" borderId="0" xfId="0" applyNumberFormat="1" applyFont="1" applyFill="1" applyAlignment="1">
      <alignment horizontal="right"/>
    </xf>
    <xf numFmtId="165" fontId="16" fillId="0" borderId="0" xfId="0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wrapText="1"/>
    </xf>
    <xf numFmtId="165" fontId="4" fillId="3" borderId="8" xfId="0" applyNumberFormat="1" applyFont="1" applyFill="1" applyBorder="1" applyAlignment="1"/>
    <xf numFmtId="0" fontId="6" fillId="3" borderId="0" xfId="0" applyNumberFormat="1" applyFont="1" applyFill="1" applyBorder="1" applyAlignment="1">
      <alignment horizontal="right"/>
    </xf>
    <xf numFmtId="165" fontId="4" fillId="4" borderId="9" xfId="1" applyNumberFormat="1" applyFont="1" applyFill="1" applyBorder="1" applyAlignment="1">
      <alignment wrapText="1"/>
    </xf>
    <xf numFmtId="0" fontId="4" fillId="3" borderId="0" xfId="0" applyNumberFormat="1" applyFont="1" applyFill="1" applyBorder="1" applyAlignment="1"/>
    <xf numFmtId="0" fontId="4" fillId="3" borderId="0" xfId="0" applyNumberFormat="1" applyFont="1" applyFill="1" applyAlignment="1" applyProtection="1">
      <alignment horizontal="left"/>
      <protection locked="0"/>
    </xf>
    <xf numFmtId="0" fontId="6" fillId="0" borderId="0" xfId="0" applyFont="1"/>
    <xf numFmtId="0" fontId="6" fillId="3" borderId="0" xfId="0" applyNumberFormat="1" applyFont="1" applyFill="1" applyAlignment="1">
      <alignment horizontal="right" wrapText="1"/>
    </xf>
    <xf numFmtId="165" fontId="4" fillId="4" borderId="10" xfId="1" applyNumberFormat="1" applyFont="1" applyFill="1" applyBorder="1" applyAlignment="1">
      <alignment wrapText="1"/>
    </xf>
    <xf numFmtId="0" fontId="4" fillId="3" borderId="0" xfId="0" applyNumberFormat="1" applyFont="1" applyFill="1" applyAlignment="1">
      <alignment wrapText="1"/>
    </xf>
    <xf numFmtId="0" fontId="4" fillId="3" borderId="0" xfId="0" quotePrefix="1" applyNumberFormat="1" applyFont="1" applyFill="1" applyAlignment="1" applyProtection="1">
      <alignment horizontal="left"/>
      <protection locked="0"/>
    </xf>
    <xf numFmtId="17" fontId="10" fillId="0" borderId="0" xfId="0" applyNumberFormat="1" applyFont="1" applyFill="1" applyBorder="1" applyAlignment="1">
      <alignment horizontal="center"/>
    </xf>
    <xf numFmtId="17" fontId="10" fillId="3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Continuous"/>
    </xf>
    <xf numFmtId="0" fontId="10" fillId="3" borderId="0" xfId="0" applyNumberFormat="1" applyFont="1" applyFill="1" applyBorder="1" applyAlignment="1">
      <alignment horizontal="centerContinuous"/>
    </xf>
    <xf numFmtId="0" fontId="10" fillId="3" borderId="0" xfId="0" applyNumberFormat="1" applyFont="1" applyFill="1" applyAlignment="1">
      <alignment horizontal="center"/>
    </xf>
    <xf numFmtId="0" fontId="8" fillId="3" borderId="0" xfId="0" applyFont="1" applyFill="1"/>
    <xf numFmtId="0" fontId="10" fillId="0" borderId="0" xfId="0" applyFont="1"/>
    <xf numFmtId="168" fontId="3" fillId="0" borderId="11" xfId="0" applyNumberFormat="1" applyFont="1" applyBorder="1"/>
    <xf numFmtId="168" fontId="0" fillId="0" borderId="11" xfId="0" applyNumberFormat="1" applyBorder="1"/>
    <xf numFmtId="0" fontId="19" fillId="0" borderId="11" xfId="0" applyFont="1" applyBorder="1" applyAlignment="1">
      <alignment vertical="center"/>
    </xf>
    <xf numFmtId="0" fontId="19" fillId="0" borderId="11" xfId="0" applyFont="1" applyBorder="1" applyAlignment="1">
      <alignment horizontal="right" vertical="center"/>
    </xf>
    <xf numFmtId="0" fontId="2" fillId="2" borderId="12" xfId="3" applyBorder="1" applyAlignment="1">
      <alignment horizontal="right"/>
    </xf>
    <xf numFmtId="17" fontId="2" fillId="2" borderId="12" xfId="3" applyNumberFormat="1" applyBorder="1"/>
    <xf numFmtId="0" fontId="20" fillId="7" borderId="13" xfId="0" applyFont="1" applyFill="1" applyBorder="1" applyAlignment="1">
      <alignment vertical="center"/>
    </xf>
    <xf numFmtId="0" fontId="20" fillId="7" borderId="12" xfId="0" applyFont="1" applyFill="1" applyBorder="1" applyAlignment="1">
      <alignment vertical="center"/>
    </xf>
    <xf numFmtId="168" fontId="0" fillId="0" borderId="0" xfId="0" applyNumberFormat="1"/>
    <xf numFmtId="0" fontId="21" fillId="0" borderId="0" xfId="0" applyFont="1"/>
    <xf numFmtId="169" fontId="0" fillId="0" borderId="0" xfId="0" applyNumberFormat="1"/>
    <xf numFmtId="169" fontId="0" fillId="0" borderId="0" xfId="1" applyNumberFormat="1" applyFont="1"/>
    <xf numFmtId="17" fontId="0" fillId="0" borderId="0" xfId="0" applyNumberFormat="1"/>
    <xf numFmtId="0" fontId="3" fillId="0" borderId="0" xfId="0" applyFont="1"/>
    <xf numFmtId="0" fontId="22" fillId="0" borderId="0" xfId="0" applyFont="1"/>
    <xf numFmtId="43" fontId="21" fillId="0" borderId="0" xfId="0" applyNumberFormat="1" applyFont="1"/>
    <xf numFmtId="165" fontId="0" fillId="0" borderId="0" xfId="1" applyNumberFormat="1" applyFont="1" applyAlignment="1">
      <alignment horizontal="right" vertical="top"/>
    </xf>
    <xf numFmtId="165" fontId="21" fillId="0" borderId="0" xfId="1" applyNumberFormat="1" applyFont="1"/>
    <xf numFmtId="4" fontId="0" fillId="0" borderId="0" xfId="0" applyNumberFormat="1" applyAlignment="1">
      <alignment horizontal="right" vertical="top"/>
    </xf>
    <xf numFmtId="0" fontId="23" fillId="0" borderId="0" xfId="5" applyFont="1"/>
    <xf numFmtId="0" fontId="24" fillId="0" borderId="0" xfId="0" applyFont="1" applyBorder="1"/>
    <xf numFmtId="0" fontId="24" fillId="0" borderId="0" xfId="0" applyFont="1" applyFill="1" applyBorder="1"/>
    <xf numFmtId="0" fontId="26" fillId="8" borderId="0" xfId="6" applyFont="1" applyFill="1" applyAlignment="1"/>
    <xf numFmtId="0" fontId="4" fillId="6" borderId="0" xfId="4" applyNumberFormat="1" applyFont="1" applyFill="1" applyAlignment="1"/>
    <xf numFmtId="0" fontId="4" fillId="0" borderId="0" xfId="7" applyNumberFormat="1" applyFont="1" applyFill="1" applyAlignment="1">
      <alignment horizontal="center"/>
    </xf>
    <xf numFmtId="49" fontId="4" fillId="10" borderId="7" xfId="0" quotePrefix="1" applyNumberFormat="1" applyFont="1" applyFill="1" applyBorder="1" applyAlignment="1">
      <alignment horizontal="center"/>
    </xf>
    <xf numFmtId="0" fontId="4" fillId="10" borderId="6" xfId="0" quotePrefix="1" applyNumberFormat="1" applyFont="1" applyFill="1" applyBorder="1" applyAlignment="1">
      <alignment horizontal="center"/>
    </xf>
    <xf numFmtId="0" fontId="4" fillId="10" borderId="6" xfId="0" applyNumberFormat="1" applyFont="1" applyFill="1" applyBorder="1" applyAlignment="1">
      <alignment horizontal="center"/>
    </xf>
    <xf numFmtId="0" fontId="4" fillId="10" borderId="5" xfId="0" applyNumberFormat="1" applyFont="1" applyFill="1" applyBorder="1" applyAlignment="1">
      <alignment horizontal="center"/>
    </xf>
    <xf numFmtId="0" fontId="26" fillId="9" borderId="0" xfId="6" applyFont="1" applyFill="1" applyAlignment="1">
      <alignment horizontal="center"/>
    </xf>
  </cellXfs>
  <cellStyles count="8">
    <cellStyle name="Check Cell" xfId="3" builtinId="23"/>
    <cellStyle name="Comma" xfId="1" builtinId="3"/>
    <cellStyle name="Currency" xfId="2" builtinId="4"/>
    <cellStyle name="Normal" xfId="0" builtinId="0"/>
    <cellStyle name="Normal 10 2" xfId="5" xr:uid="{00000000-0005-0000-0000-000004000000}"/>
    <cellStyle name="Normal 4 2" xfId="4" xr:uid="{00000000-0005-0000-0000-000005000000}"/>
    <cellStyle name="Normal 5" xfId="7" xr:uid="{00000000-0005-0000-0000-000006000000}"/>
    <cellStyle name="Normal 6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15</xdr:row>
      <xdr:rowOff>1</xdr:rowOff>
    </xdr:from>
    <xdr:ext cx="6058799" cy="36068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2857501"/>
          <a:ext cx="6058799" cy="3606800"/>
        </a:xfrm>
        <a:prstGeom prst="rect">
          <a:avLst/>
        </a:prstGeom>
      </xdr:spPr>
    </xdr:pic>
    <xdr:clientData/>
  </xdr:oneCellAnchor>
  <xdr:oneCellAnchor>
    <xdr:from>
      <xdr:col>4</xdr:col>
      <xdr:colOff>292100</xdr:colOff>
      <xdr:row>34</xdr:row>
      <xdr:rowOff>155574</xdr:rowOff>
    </xdr:from>
    <xdr:ext cx="5695950" cy="3511144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68725" y="6651624"/>
          <a:ext cx="5695950" cy="3511144"/>
        </a:xfrm>
        <a:prstGeom prst="rect">
          <a:avLst/>
        </a:prstGeom>
      </xdr:spPr>
    </xdr:pic>
    <xdr:clientData/>
  </xdr:oneCellAnchor>
  <xdr:oneCellAnchor>
    <xdr:from>
      <xdr:col>4</xdr:col>
      <xdr:colOff>381001</xdr:colOff>
      <xdr:row>53</xdr:row>
      <xdr:rowOff>146051</xdr:rowOff>
    </xdr:from>
    <xdr:ext cx="5721950" cy="347344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19401" y="10242551"/>
          <a:ext cx="5721950" cy="347344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18</xdr:row>
      <xdr:rowOff>9525</xdr:rowOff>
    </xdr:from>
    <xdr:to>
      <xdr:col>5</xdr:col>
      <xdr:colOff>266073</xdr:colOff>
      <xdr:row>42</xdr:row>
      <xdr:rowOff>170858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3438525"/>
          <a:ext cx="5019048" cy="473333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Compliance%20Filing\190529-30-PSE-WP-Cmpl-RevReq-COS-(9-23-20)(C)\190529-30-PSE-WP-SEF-18.00E-ELECTRIC-MODEL-REBUTTAL-19GRC-0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Appendix"/>
      <sheetName val="141X&amp;141Z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  <sheetName val="Impacts"/>
      <sheetName val="admin n tracking==&gt;"/>
      <sheetName val="Track diff for Impacts"/>
    </sheetNames>
    <sheetDataSet>
      <sheetData sheetId="0"/>
      <sheetData sheetId="1"/>
      <sheetData sheetId="2"/>
      <sheetData sheetId="3"/>
      <sheetData sheetId="4"/>
      <sheetData sheetId="5">
        <row r="7">
          <cell r="AA7" t="str">
            <v>RESTATING</v>
          </cell>
        </row>
      </sheetData>
      <sheetData sheetId="6"/>
      <sheetData sheetId="7"/>
      <sheetData sheetId="8"/>
      <sheetData sheetId="9"/>
      <sheetData sheetId="10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workbookViewId="0">
      <selection activeCell="H21" sqref="H21"/>
    </sheetView>
  </sheetViews>
  <sheetFormatPr defaultColWidth="8.85546875" defaultRowHeight="12.75" x14ac:dyDescent="0.2"/>
  <cols>
    <col min="1" max="16384" width="8.85546875" style="118"/>
  </cols>
  <sheetData>
    <row r="1" spans="1:1" ht="26.25" x14ac:dyDescent="0.4">
      <c r="A1" s="117" t="s">
        <v>94</v>
      </c>
    </row>
    <row r="14" spans="1:1" ht="26.25" x14ac:dyDescent="0.4">
      <c r="A14" s="117" t="s">
        <v>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71"/>
  <sheetViews>
    <sheetView zoomScale="85" zoomScaleNormal="85" workbookViewId="0">
      <pane xSplit="4" ySplit="39" topLeftCell="E40" activePane="bottomRight" state="frozen"/>
      <selection activeCell="H21" sqref="H21"/>
      <selection pane="topRight" activeCell="H21" sqref="H21"/>
      <selection pane="bottomLeft" activeCell="H21" sqref="H21"/>
      <selection pane="bottomRight" activeCell="R37" sqref="R37"/>
    </sheetView>
  </sheetViews>
  <sheetFormatPr defaultColWidth="9.140625" defaultRowHeight="12.75" x14ac:dyDescent="0.2"/>
  <cols>
    <col min="1" max="1" width="2.140625" style="1" customWidth="1"/>
    <col min="2" max="2" width="3" style="1" bestFit="1" customWidth="1"/>
    <col min="3" max="3" width="53.28515625" style="1" customWidth="1"/>
    <col min="4" max="4" width="9" style="1" customWidth="1"/>
    <col min="5" max="5" width="9.85546875" style="1" bestFit="1" customWidth="1"/>
    <col min="6" max="6" width="12.85546875" style="1" bestFit="1" customWidth="1"/>
    <col min="7" max="9" width="11.85546875" style="1" customWidth="1"/>
    <col min="10" max="18" width="12.85546875" style="1" customWidth="1"/>
    <col min="19" max="19" width="6.140625" style="1" customWidth="1"/>
    <col min="20" max="20" width="12.85546875" style="1" customWidth="1"/>
    <col min="21" max="21" width="2.7109375" style="1" customWidth="1"/>
    <col min="22" max="22" width="9.140625" style="1"/>
    <col min="23" max="23" width="14.140625" style="1" customWidth="1"/>
    <col min="24" max="24" width="13.42578125" style="1" bestFit="1" customWidth="1"/>
    <col min="25" max="25" width="13.140625" style="1" customWidth="1"/>
    <col min="26" max="26" width="12.28515625" style="1" bestFit="1" customWidth="1"/>
    <col min="27" max="28" width="9.140625" style="1"/>
    <col min="29" max="29" width="10.85546875" style="1" bestFit="1" customWidth="1"/>
    <col min="30" max="16384" width="9.140625" style="1"/>
  </cols>
  <sheetData>
    <row r="1" spans="1:24" ht="26.25" x14ac:dyDescent="0.4">
      <c r="A1" s="124" t="s">
        <v>94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4" x14ac:dyDescent="0.2">
      <c r="A2" s="119"/>
    </row>
    <row r="3" spans="1:24" ht="26.25" x14ac:dyDescent="0.4">
      <c r="A3" s="124" t="s">
        <v>93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</row>
    <row r="5" spans="1:24" ht="18.75" customHeight="1" x14ac:dyDescent="0.2">
      <c r="B5" s="94" t="s">
        <v>58</v>
      </c>
    </row>
    <row r="6" spans="1:24" ht="26.25" x14ac:dyDescent="0.4">
      <c r="B6" s="1" t="s">
        <v>57</v>
      </c>
      <c r="J6" s="114"/>
      <c r="K6" s="115"/>
      <c r="L6" s="116"/>
      <c r="M6" s="115"/>
    </row>
    <row r="7" spans="1:24" ht="15" x14ac:dyDescent="0.25">
      <c r="G7"/>
      <c r="H7"/>
      <c r="I7"/>
      <c r="J7"/>
      <c r="K7"/>
      <c r="L7"/>
      <c r="M7"/>
      <c r="N7"/>
      <c r="O7"/>
      <c r="P7"/>
      <c r="Q7"/>
      <c r="R7"/>
      <c r="S7"/>
    </row>
    <row r="8" spans="1:24" x14ac:dyDescent="0.2">
      <c r="B8" s="42">
        <v>4</v>
      </c>
      <c r="C8" s="93" t="s">
        <v>56</v>
      </c>
      <c r="D8" s="42"/>
      <c r="E8" s="42"/>
      <c r="F8" s="42"/>
      <c r="G8" s="92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 t="s">
        <v>55</v>
      </c>
      <c r="U8" s="90"/>
    </row>
    <row r="9" spans="1:24" ht="13.5" thickBot="1" x14ac:dyDescent="0.25">
      <c r="B9" s="42">
        <v>5</v>
      </c>
      <c r="C9" s="47" t="s">
        <v>54</v>
      </c>
      <c r="D9" s="45"/>
      <c r="E9" s="42"/>
      <c r="F9" s="89">
        <v>44896</v>
      </c>
      <c r="G9" s="89">
        <v>44927</v>
      </c>
      <c r="H9" s="89">
        <v>44958</v>
      </c>
      <c r="I9" s="89">
        <v>44986</v>
      </c>
      <c r="J9" s="89">
        <v>45017</v>
      </c>
      <c r="K9" s="89">
        <v>45047</v>
      </c>
      <c r="L9" s="89">
        <v>45078</v>
      </c>
      <c r="M9" s="89">
        <v>45108</v>
      </c>
      <c r="N9" s="89">
        <v>45139</v>
      </c>
      <c r="O9" s="89">
        <v>45170</v>
      </c>
      <c r="P9" s="89">
        <v>45200</v>
      </c>
      <c r="Q9" s="89">
        <v>45231</v>
      </c>
      <c r="R9" s="89">
        <v>45261</v>
      </c>
      <c r="S9" s="89"/>
      <c r="T9" s="89" t="s">
        <v>53</v>
      </c>
      <c r="U9" s="88"/>
      <c r="X9" s="83"/>
    </row>
    <row r="10" spans="1:24" x14ac:dyDescent="0.2">
      <c r="B10" s="42">
        <v>6</v>
      </c>
      <c r="C10" s="87" t="s">
        <v>52</v>
      </c>
      <c r="D10" s="86"/>
      <c r="E10" s="86"/>
      <c r="F10" s="85">
        <v>62174827.069000006</v>
      </c>
      <c r="G10" s="72">
        <v>62808892.115998045</v>
      </c>
      <c r="H10" s="72">
        <v>59726696.828803271</v>
      </c>
      <c r="I10" s="72">
        <v>59080872.641718701</v>
      </c>
      <c r="J10" s="72">
        <v>57448564.293715939</v>
      </c>
      <c r="K10" s="72">
        <v>53306306.595667928</v>
      </c>
      <c r="L10" s="72">
        <v>60337942.389287211</v>
      </c>
      <c r="M10" s="72">
        <v>59453364.088434808</v>
      </c>
      <c r="N10" s="72">
        <v>77388969.81495586</v>
      </c>
      <c r="O10" s="72">
        <v>58107573.120331332</v>
      </c>
      <c r="P10" s="72">
        <v>58839624.837037936</v>
      </c>
      <c r="Q10" s="72">
        <v>51142738.178373188</v>
      </c>
      <c r="R10" s="72">
        <v>66295051.862156399</v>
      </c>
      <c r="S10" s="84"/>
      <c r="T10" s="72">
        <v>723936596.76648057</v>
      </c>
      <c r="U10" s="77"/>
      <c r="V10" s="83"/>
    </row>
    <row r="11" spans="1:24" ht="13.5" thickBot="1" x14ac:dyDescent="0.25">
      <c r="B11" s="42">
        <v>7</v>
      </c>
      <c r="C11" s="82" t="s">
        <v>51</v>
      </c>
      <c r="D11" s="45"/>
      <c r="E11" s="81"/>
      <c r="F11" s="80">
        <v>48876113.68</v>
      </c>
      <c r="G11" s="73">
        <v>61176640.899999999</v>
      </c>
      <c r="H11" s="73">
        <v>59803365.770000003</v>
      </c>
      <c r="I11" s="73">
        <v>64004462.460000001</v>
      </c>
      <c r="J11" s="73">
        <v>73184780.00999999</v>
      </c>
      <c r="K11" s="73">
        <v>25021441.690000001</v>
      </c>
      <c r="L11" s="73">
        <v>63908465.07</v>
      </c>
      <c r="M11" s="73">
        <v>62127765.370000005</v>
      </c>
      <c r="N11" s="73">
        <v>60945842.909999996</v>
      </c>
      <c r="O11" s="73">
        <v>60812852.100000001</v>
      </c>
      <c r="P11" s="73">
        <v>60244576.009999998</v>
      </c>
      <c r="Q11" s="73">
        <v>58061259</v>
      </c>
      <c r="R11" s="73">
        <v>56838013.039999999</v>
      </c>
      <c r="S11" s="79"/>
      <c r="T11" s="78">
        <v>706129464.32999992</v>
      </c>
      <c r="U11" s="77"/>
    </row>
    <row r="12" spans="1:24" x14ac:dyDescent="0.2">
      <c r="B12" s="42">
        <v>8</v>
      </c>
      <c r="C12" s="45" t="s">
        <v>50</v>
      </c>
      <c r="D12" s="45"/>
      <c r="E12" s="45"/>
      <c r="F12" s="68"/>
      <c r="G12" s="51">
        <v>-1632251.2159980461</v>
      </c>
      <c r="H12" s="51">
        <v>76668.941196732223</v>
      </c>
      <c r="I12" s="51">
        <v>4923589.8182813004</v>
      </c>
      <c r="J12" s="51">
        <v>15736215.716284052</v>
      </c>
      <c r="K12" s="51">
        <v>-28284864.905667927</v>
      </c>
      <c r="L12" s="51">
        <v>3570522.6807127893</v>
      </c>
      <c r="M12" s="51">
        <v>2674401.2815651968</v>
      </c>
      <c r="N12" s="51">
        <v>-16443126.904955864</v>
      </c>
      <c r="O12" s="51">
        <v>2705278.9796686694</v>
      </c>
      <c r="P12" s="51">
        <v>1404951.1729620621</v>
      </c>
      <c r="Q12" s="51">
        <v>6918520.8216268122</v>
      </c>
      <c r="R12" s="51">
        <v>-9457038.8221563995</v>
      </c>
      <c r="S12" s="51"/>
      <c r="T12" s="51">
        <v>-17807132.436480641</v>
      </c>
      <c r="U12" s="13"/>
    </row>
    <row r="13" spans="1:24" x14ac:dyDescent="0.2">
      <c r="B13" s="42">
        <v>9</v>
      </c>
      <c r="C13" s="45"/>
      <c r="D13" s="45"/>
      <c r="E13" s="42"/>
      <c r="F13" s="59"/>
      <c r="G13" s="64" t="s">
        <v>91</v>
      </c>
      <c r="H13" s="64" t="s">
        <v>92</v>
      </c>
      <c r="I13" s="64" t="s">
        <v>92</v>
      </c>
      <c r="J13" s="64" t="s">
        <v>92</v>
      </c>
      <c r="K13" s="64" t="s">
        <v>91</v>
      </c>
      <c r="L13" s="64" t="s">
        <v>92</v>
      </c>
      <c r="M13" s="64" t="s">
        <v>92</v>
      </c>
      <c r="N13" s="64" t="s">
        <v>91</v>
      </c>
      <c r="O13" s="64" t="s">
        <v>92</v>
      </c>
      <c r="P13" s="64" t="s">
        <v>92</v>
      </c>
      <c r="Q13" s="64" t="s">
        <v>92</v>
      </c>
      <c r="R13" s="64" t="s">
        <v>91</v>
      </c>
      <c r="S13" s="64"/>
      <c r="T13" s="64"/>
      <c r="U13" s="76"/>
    </row>
    <row r="14" spans="1:24" ht="15.75" customHeight="1" x14ac:dyDescent="0.2">
      <c r="B14" s="42">
        <v>10</v>
      </c>
      <c r="C14" s="45" t="s">
        <v>49</v>
      </c>
      <c r="D14" s="45"/>
      <c r="E14" s="45"/>
      <c r="F14" s="68"/>
      <c r="G14" s="51">
        <v>-1632251.2159980461</v>
      </c>
      <c r="H14" s="51">
        <v>-1555582.2748013139</v>
      </c>
      <c r="I14" s="51">
        <v>3368007.5434799865</v>
      </c>
      <c r="J14" s="51">
        <v>19104223.259764038</v>
      </c>
      <c r="K14" s="51">
        <v>-9180641.6459038891</v>
      </c>
      <c r="L14" s="51">
        <v>-5610118.9651910998</v>
      </c>
      <c r="M14" s="51">
        <v>-2935717.683625903</v>
      </c>
      <c r="N14" s="51">
        <v>-19378844.588581767</v>
      </c>
      <c r="O14" s="51">
        <v>-16673565.608913098</v>
      </c>
      <c r="P14" s="51">
        <v>-15268614.435951035</v>
      </c>
      <c r="Q14" s="51">
        <v>-8350093.6143242233</v>
      </c>
      <c r="R14" s="51">
        <v>-17807132.436480623</v>
      </c>
      <c r="S14" s="51"/>
      <c r="T14" s="51"/>
      <c r="U14" s="13"/>
    </row>
    <row r="15" spans="1:24" x14ac:dyDescent="0.2">
      <c r="B15" s="42">
        <v>11</v>
      </c>
      <c r="C15" s="75"/>
      <c r="D15" s="69"/>
      <c r="E15" s="66"/>
      <c r="F15" s="68"/>
      <c r="G15" s="64" t="s">
        <v>91</v>
      </c>
      <c r="H15" s="64" t="s">
        <v>91</v>
      </c>
      <c r="I15" s="64" t="s">
        <v>92</v>
      </c>
      <c r="J15" s="64" t="s">
        <v>92</v>
      </c>
      <c r="K15" s="64" t="s">
        <v>91</v>
      </c>
      <c r="L15" s="64" t="s">
        <v>91</v>
      </c>
      <c r="M15" s="64" t="s">
        <v>91</v>
      </c>
      <c r="N15" s="64" t="s">
        <v>91</v>
      </c>
      <c r="O15" s="64" t="s">
        <v>91</v>
      </c>
      <c r="P15" s="64" t="s">
        <v>91</v>
      </c>
      <c r="Q15" s="64" t="s">
        <v>91</v>
      </c>
      <c r="R15" s="64" t="s">
        <v>91</v>
      </c>
      <c r="S15" s="64"/>
      <c r="T15" s="51"/>
      <c r="U15" s="13"/>
    </row>
    <row r="16" spans="1:24" x14ac:dyDescent="0.2">
      <c r="B16" s="42">
        <v>12</v>
      </c>
      <c r="C16" s="47" t="s">
        <v>48</v>
      </c>
      <c r="D16" s="69"/>
      <c r="E16" s="66"/>
      <c r="F16" s="68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51"/>
      <c r="U16" s="13"/>
    </row>
    <row r="17" spans="2:25" x14ac:dyDescent="0.2">
      <c r="B17" s="42">
        <v>13</v>
      </c>
      <c r="C17" s="45" t="s">
        <v>47</v>
      </c>
      <c r="D17" s="69"/>
      <c r="E17" s="66"/>
      <c r="F17" s="68"/>
      <c r="G17" s="74">
        <v>-1632.251215998047</v>
      </c>
      <c r="H17" s="74">
        <v>76.668941196730884</v>
      </c>
      <c r="I17" s="74">
        <v>4923.5898182813035</v>
      </c>
      <c r="J17" s="74">
        <v>15736.215716284052</v>
      </c>
      <c r="K17" s="74">
        <v>-28284.864905667928</v>
      </c>
      <c r="L17" s="74">
        <v>3570.5226807127838</v>
      </c>
      <c r="M17" s="74">
        <v>2674.4012815652022</v>
      </c>
      <c r="N17" s="74">
        <v>-16443.126904955854</v>
      </c>
      <c r="O17" s="74">
        <v>2705.2789796686702</v>
      </c>
      <c r="P17" s="74">
        <v>1404.9511729620644</v>
      </c>
      <c r="Q17" s="74">
        <v>6918.5208216268074</v>
      </c>
      <c r="R17" s="74">
        <v>-9457.038822156399</v>
      </c>
      <c r="S17" s="74"/>
      <c r="T17" s="51"/>
      <c r="U17" s="13"/>
    </row>
    <row r="18" spans="2:25" x14ac:dyDescent="0.2">
      <c r="B18" s="42">
        <v>14</v>
      </c>
      <c r="C18" s="45" t="s">
        <v>46</v>
      </c>
      <c r="D18" s="69"/>
      <c r="E18" s="66"/>
      <c r="F18" s="68"/>
      <c r="G18" s="51"/>
      <c r="H18" s="51"/>
      <c r="I18" s="51"/>
      <c r="J18" s="73"/>
      <c r="K18" s="73"/>
      <c r="L18" s="73"/>
      <c r="M18" s="73"/>
      <c r="N18" s="73"/>
      <c r="O18" s="73"/>
      <c r="P18" s="73"/>
      <c r="Q18" s="73"/>
      <c r="R18" s="73"/>
      <c r="S18" s="72"/>
      <c r="T18" s="51"/>
      <c r="U18" s="13"/>
    </row>
    <row r="19" spans="2:25" x14ac:dyDescent="0.2">
      <c r="B19" s="42">
        <v>15</v>
      </c>
      <c r="C19" s="45" t="s">
        <v>45</v>
      </c>
      <c r="D19" s="69"/>
      <c r="E19" s="66"/>
      <c r="F19" s="68"/>
      <c r="G19" s="71">
        <v>-1632.251215998047</v>
      </c>
      <c r="H19" s="71">
        <v>76.668941196730884</v>
      </c>
      <c r="I19" s="71">
        <v>4923.5898182813035</v>
      </c>
      <c r="J19" s="71">
        <v>15736.215716284052</v>
      </c>
      <c r="K19" s="71">
        <v>-28284.864905667928</v>
      </c>
      <c r="L19" s="71">
        <v>3570.5226807127838</v>
      </c>
      <c r="M19" s="71">
        <v>2674.4012815652022</v>
      </c>
      <c r="N19" s="71">
        <v>-16443.126904955854</v>
      </c>
      <c r="O19" s="71">
        <v>2705.2789796686702</v>
      </c>
      <c r="P19" s="71">
        <v>1404.9511729620644</v>
      </c>
      <c r="Q19" s="71">
        <v>6918.5208216268074</v>
      </c>
      <c r="R19" s="71">
        <v>-9457.038822156399</v>
      </c>
      <c r="S19" s="70"/>
      <c r="T19" s="51"/>
      <c r="U19" s="13"/>
    </row>
    <row r="20" spans="2:25" ht="13.5" thickBot="1" x14ac:dyDescent="0.25">
      <c r="B20" s="42">
        <v>16</v>
      </c>
      <c r="C20" s="45" t="s">
        <v>44</v>
      </c>
      <c r="D20" s="69"/>
      <c r="E20" s="66"/>
      <c r="F20" s="68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51"/>
      <c r="U20" s="13"/>
    </row>
    <row r="21" spans="2:25" ht="15" thickBot="1" x14ac:dyDescent="0.25">
      <c r="B21" s="42">
        <v>17</v>
      </c>
      <c r="C21" s="45" t="s">
        <v>43</v>
      </c>
      <c r="D21" s="67" t="s">
        <v>42</v>
      </c>
      <c r="E21" s="66"/>
      <c r="F21" s="62">
        <v>158212.99513399982</v>
      </c>
      <c r="G21" s="65">
        <v>156580.74391800177</v>
      </c>
      <c r="H21" s="65">
        <v>156657.41285919849</v>
      </c>
      <c r="I21" s="65">
        <v>161581.00267747979</v>
      </c>
      <c r="J21" s="65">
        <v>177317.21839376385</v>
      </c>
      <c r="K21" s="65">
        <v>149032.35348809592</v>
      </c>
      <c r="L21" s="65">
        <v>152602.8761688087</v>
      </c>
      <c r="M21" s="65">
        <v>155277.27745037389</v>
      </c>
      <c r="N21" s="65">
        <v>138834.15054541803</v>
      </c>
      <c r="O21" s="65">
        <v>141539.42952508671</v>
      </c>
      <c r="P21" s="65">
        <v>142944.38069804877</v>
      </c>
      <c r="Q21" s="65">
        <v>149862.90151967556</v>
      </c>
      <c r="R21" s="65">
        <v>140405.86269751916</v>
      </c>
      <c r="S21" s="64"/>
      <c r="T21" s="51"/>
      <c r="U21" s="13"/>
    </row>
    <row r="22" spans="2:25" ht="13.5" thickBot="1" x14ac:dyDescent="0.25">
      <c r="B22" s="42">
        <v>18</v>
      </c>
      <c r="C22" s="45"/>
      <c r="D22" s="45"/>
      <c r="E22" s="63" t="s">
        <v>41</v>
      </c>
      <c r="F22" s="62">
        <v>982.9</v>
      </c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13"/>
    </row>
    <row r="23" spans="2:25" ht="13.5" thickBot="1" x14ac:dyDescent="0.25">
      <c r="B23" s="42">
        <v>19</v>
      </c>
      <c r="C23" s="61" t="s">
        <v>40</v>
      </c>
      <c r="D23" s="42"/>
      <c r="E23" s="42"/>
      <c r="F23" s="59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19"/>
    </row>
    <row r="24" spans="2:25" ht="14.25" thickTop="1" thickBot="1" x14ac:dyDescent="0.25">
      <c r="B24" s="42">
        <v>20</v>
      </c>
      <c r="C24" s="45" t="s">
        <v>39</v>
      </c>
      <c r="D24" s="42"/>
      <c r="E24" s="42"/>
      <c r="F24" s="59"/>
      <c r="G24" s="120"/>
      <c r="H24" s="121"/>
      <c r="I24" s="122"/>
      <c r="J24" s="122"/>
      <c r="K24" s="122"/>
      <c r="L24" s="122"/>
      <c r="M24" s="122"/>
      <c r="N24" s="122"/>
      <c r="O24" s="122"/>
      <c r="P24" s="122"/>
      <c r="Q24" s="122"/>
      <c r="R24" s="123"/>
      <c r="S24" s="43"/>
      <c r="T24" s="60"/>
      <c r="U24" s="41"/>
    </row>
    <row r="25" spans="2:25" ht="13.5" thickTop="1" x14ac:dyDescent="0.2">
      <c r="B25" s="42">
        <v>21</v>
      </c>
      <c r="C25" s="45" t="s">
        <v>38</v>
      </c>
      <c r="D25" s="42"/>
      <c r="E25" s="42"/>
      <c r="F25" s="59"/>
      <c r="G25" s="43">
        <v>0.14560000000000001</v>
      </c>
      <c r="H25" s="43">
        <v>8.3470000000000003E-2</v>
      </c>
      <c r="I25" s="43">
        <v>8.5800000000000001E-2</v>
      </c>
      <c r="J25" s="43">
        <v>9.4869999999999996E-2</v>
      </c>
      <c r="K25" s="43">
        <v>1.4160000000000001E-2</v>
      </c>
      <c r="L25" s="43">
        <v>4.419E-2</v>
      </c>
      <c r="M25" s="43">
        <v>8.2030000000000006E-2</v>
      </c>
      <c r="N25" s="43">
        <v>9.7650000000000001E-2</v>
      </c>
      <c r="O25" s="43">
        <v>5.2949999999999997E-2</v>
      </c>
      <c r="P25" s="43">
        <v>8.9459999999999998E-2</v>
      </c>
      <c r="Q25" s="43">
        <v>7.0209999999999995E-2</v>
      </c>
      <c r="R25" s="43">
        <v>5.3150000000000003E-2</v>
      </c>
      <c r="S25" s="43"/>
      <c r="T25" s="42"/>
      <c r="U25" s="41"/>
    </row>
    <row r="26" spans="2:25" x14ac:dyDescent="0.2">
      <c r="B26" s="55">
        <v>22</v>
      </c>
      <c r="C26" s="58"/>
      <c r="D26" s="57"/>
      <c r="E26" s="55"/>
      <c r="F26" s="55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5"/>
      <c r="U26" s="41"/>
    </row>
    <row r="27" spans="2:25" x14ac:dyDescent="0.2">
      <c r="B27" s="42">
        <v>23</v>
      </c>
      <c r="C27" s="47" t="s">
        <v>37</v>
      </c>
      <c r="D27" s="54" t="s">
        <v>36</v>
      </c>
      <c r="E27" s="54" t="s">
        <v>35</v>
      </c>
      <c r="F27" s="54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19"/>
      <c r="X27" s="3"/>
    </row>
    <row r="28" spans="2:25" x14ac:dyDescent="0.2">
      <c r="B28" s="42">
        <v>24</v>
      </c>
      <c r="C28" s="53" t="s">
        <v>34</v>
      </c>
      <c r="D28" s="52"/>
      <c r="E28" s="52"/>
      <c r="F28" s="52"/>
      <c r="G28" s="51"/>
      <c r="H28" s="51"/>
      <c r="I28" s="51"/>
      <c r="J28" s="51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49"/>
      <c r="Y28" s="48"/>
    </row>
    <row r="29" spans="2:25" x14ac:dyDescent="0.2">
      <c r="B29" s="42">
        <v>25</v>
      </c>
      <c r="C29" s="45" t="s">
        <v>33</v>
      </c>
      <c r="D29" s="46" t="s">
        <v>2</v>
      </c>
      <c r="E29" s="46" t="s">
        <v>32</v>
      </c>
      <c r="F29" s="46"/>
      <c r="G29" s="6">
        <v>2501811.9634690164</v>
      </c>
      <c r="H29" s="6">
        <v>2700689.9548207559</v>
      </c>
      <c r="I29" s="6">
        <v>2508411.504037444</v>
      </c>
      <c r="J29" s="6">
        <v>2387274.2045174753</v>
      </c>
      <c r="K29" s="6">
        <v>1135296.2974495436</v>
      </c>
      <c r="L29" s="6">
        <v>2416904.4341088282</v>
      </c>
      <c r="M29" s="6">
        <v>2346753.7402708242</v>
      </c>
      <c r="N29" s="6">
        <v>2469622.9156972487</v>
      </c>
      <c r="O29" s="6">
        <v>2479978.7612587283</v>
      </c>
      <c r="P29" s="6">
        <v>2535867.7623378923</v>
      </c>
      <c r="Q29" s="6">
        <v>2312476.897485964</v>
      </c>
      <c r="R29" s="6">
        <v>2750706.8962941705</v>
      </c>
      <c r="S29" s="6"/>
      <c r="T29" s="6">
        <v>28545795.33174789</v>
      </c>
      <c r="U29" s="5"/>
      <c r="W29" s="35"/>
    </row>
    <row r="30" spans="2:25" x14ac:dyDescent="0.2">
      <c r="B30" s="42">
        <v>26</v>
      </c>
      <c r="C30" s="45" t="s">
        <v>31</v>
      </c>
      <c r="D30" s="46" t="s">
        <v>2</v>
      </c>
      <c r="E30" s="46" t="s">
        <v>29</v>
      </c>
      <c r="F30" s="46"/>
      <c r="G30" s="6">
        <v>0</v>
      </c>
      <c r="H30" s="6">
        <v>3466.7753338219682</v>
      </c>
      <c r="I30" s="6">
        <v>209042.09415176237</v>
      </c>
      <c r="J30" s="6">
        <v>653918.20175246173</v>
      </c>
      <c r="K30" s="6">
        <v>0</v>
      </c>
      <c r="L30" s="6">
        <v>143021.31888131864</v>
      </c>
      <c r="M30" s="6">
        <v>105564.44209216892</v>
      </c>
      <c r="N30" s="6">
        <v>0</v>
      </c>
      <c r="O30" s="6">
        <v>115458.86452639598</v>
      </c>
      <c r="P30" s="6">
        <v>60550.528611301321</v>
      </c>
      <c r="Q30" s="6">
        <v>312828.76386061596</v>
      </c>
      <c r="R30" s="6">
        <v>0</v>
      </c>
      <c r="S30" s="6"/>
      <c r="T30" s="6">
        <v>1603850.9892098466</v>
      </c>
      <c r="U30" s="5"/>
      <c r="W30" s="2"/>
    </row>
    <row r="31" spans="2:25" x14ac:dyDescent="0.2">
      <c r="B31" s="42">
        <v>27</v>
      </c>
      <c r="C31" s="45" t="s">
        <v>30</v>
      </c>
      <c r="D31" s="46" t="s">
        <v>19</v>
      </c>
      <c r="E31" s="46" t="s">
        <v>29</v>
      </c>
      <c r="F31" s="46"/>
      <c r="G31" s="6">
        <v>0</v>
      </c>
      <c r="H31" s="6">
        <v>-6399.5565216912391</v>
      </c>
      <c r="I31" s="6">
        <v>-422444.00640853558</v>
      </c>
      <c r="J31" s="6">
        <v>-1492894.7850038679</v>
      </c>
      <c r="K31" s="6">
        <v>0</v>
      </c>
      <c r="L31" s="6">
        <v>-157781.39726069817</v>
      </c>
      <c r="M31" s="6">
        <v>-219381.1371267931</v>
      </c>
      <c r="N31" s="6">
        <v>0</v>
      </c>
      <c r="O31" s="6">
        <v>-143244.52197345602</v>
      </c>
      <c r="P31" s="6">
        <v>-125686.93193318608</v>
      </c>
      <c r="Q31" s="6">
        <v>-485749.34688641847</v>
      </c>
      <c r="R31" s="6">
        <v>0</v>
      </c>
      <c r="S31" s="6"/>
      <c r="T31" s="6">
        <v>-3053581.6831146465</v>
      </c>
      <c r="U31" s="5"/>
      <c r="W31" s="3"/>
    </row>
    <row r="32" spans="2:25" x14ac:dyDescent="0.2">
      <c r="B32" s="42">
        <v>28</v>
      </c>
      <c r="C32" s="45" t="s">
        <v>28</v>
      </c>
      <c r="D32" s="46" t="s">
        <v>19</v>
      </c>
      <c r="E32" s="46" t="s">
        <v>27</v>
      </c>
      <c r="F32" s="46"/>
      <c r="G32" s="6">
        <v>237655.77704931551</v>
      </c>
      <c r="H32" s="6">
        <v>0</v>
      </c>
      <c r="I32" s="6">
        <v>0</v>
      </c>
      <c r="J32" s="6">
        <v>0</v>
      </c>
      <c r="K32" s="6">
        <v>400513.68706425786</v>
      </c>
      <c r="L32" s="6">
        <v>0</v>
      </c>
      <c r="M32" s="6">
        <v>0</v>
      </c>
      <c r="N32" s="6">
        <v>1605671.3422689401</v>
      </c>
      <c r="O32" s="6">
        <v>0</v>
      </c>
      <c r="P32" s="6">
        <v>0</v>
      </c>
      <c r="Q32" s="6">
        <v>0</v>
      </c>
      <c r="R32" s="6">
        <v>502641.61339761264</v>
      </c>
      <c r="S32" s="6"/>
      <c r="T32" s="6">
        <v>2746482.4197801263</v>
      </c>
      <c r="U32" s="5"/>
    </row>
    <row r="33" spans="2:26" x14ac:dyDescent="0.2">
      <c r="B33" s="42">
        <v>29</v>
      </c>
      <c r="C33" s="42"/>
      <c r="D33" s="46"/>
      <c r="E33" s="46"/>
      <c r="F33" s="46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19"/>
      <c r="W33" s="4"/>
    </row>
    <row r="34" spans="2:26" x14ac:dyDescent="0.2">
      <c r="B34" s="42">
        <v>30</v>
      </c>
      <c r="C34" s="47" t="s">
        <v>26</v>
      </c>
      <c r="D34" s="46"/>
      <c r="E34" s="46"/>
      <c r="F34" s="46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19"/>
      <c r="W34" s="4"/>
    </row>
    <row r="35" spans="2:26" x14ac:dyDescent="0.2">
      <c r="B35" s="42">
        <v>31</v>
      </c>
      <c r="C35" s="42" t="s">
        <v>25</v>
      </c>
      <c r="D35" s="46"/>
      <c r="E35" s="46"/>
      <c r="F35" s="46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19"/>
      <c r="W35" s="4"/>
    </row>
    <row r="36" spans="2:26" x14ac:dyDescent="0.2">
      <c r="B36" s="42">
        <v>32</v>
      </c>
      <c r="C36" s="42"/>
      <c r="D36" s="46"/>
      <c r="E36" s="46"/>
      <c r="F36" s="46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19"/>
      <c r="W36" s="4"/>
    </row>
    <row r="37" spans="2:26" x14ac:dyDescent="0.2">
      <c r="B37" s="42">
        <v>33</v>
      </c>
      <c r="C37" s="45"/>
      <c r="D37" s="42"/>
      <c r="E37" s="42"/>
      <c r="F37" s="42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2"/>
      <c r="U37" s="41"/>
    </row>
    <row r="38" spans="2:26" x14ac:dyDescent="0.2">
      <c r="B38" s="42">
        <v>34</v>
      </c>
      <c r="C38" s="42" t="s">
        <v>24</v>
      </c>
      <c r="D38" s="42"/>
      <c r="E38" s="42"/>
      <c r="F38" s="42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2"/>
      <c r="U38" s="41"/>
    </row>
    <row r="39" spans="2:26" ht="14.25" x14ac:dyDescent="0.2">
      <c r="B39" s="42">
        <v>35</v>
      </c>
      <c r="C39" s="44" t="s">
        <v>23</v>
      </c>
      <c r="D39" s="42"/>
      <c r="E39" s="42"/>
      <c r="F39" s="42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2"/>
      <c r="U39" s="41"/>
    </row>
    <row r="40" spans="2:26" x14ac:dyDescent="0.2">
      <c r="B40" s="1">
        <v>36</v>
      </c>
      <c r="U40" s="19"/>
    </row>
    <row r="41" spans="2:26" x14ac:dyDescent="0.2">
      <c r="B41" s="1">
        <v>37</v>
      </c>
      <c r="C41" s="31" t="s">
        <v>22</v>
      </c>
      <c r="D41" s="12"/>
    </row>
    <row r="42" spans="2:26" x14ac:dyDescent="0.2">
      <c r="B42" s="1">
        <v>38</v>
      </c>
      <c r="C42" s="40" t="s">
        <v>21</v>
      </c>
      <c r="D42" s="12"/>
    </row>
    <row r="43" spans="2:26" ht="15" x14ac:dyDescent="0.25">
      <c r="B43" s="1">
        <v>39</v>
      </c>
      <c r="C43" s="30" t="s">
        <v>20</v>
      </c>
      <c r="D43" s="38" t="s">
        <v>19</v>
      </c>
      <c r="E43" s="12"/>
      <c r="F43" s="12"/>
      <c r="G43" s="28">
        <v>-237655.77704931551</v>
      </c>
      <c r="H43" s="28">
        <v>6399.5565216912391</v>
      </c>
      <c r="I43" s="28">
        <v>422444.00640853558</v>
      </c>
      <c r="J43" s="28">
        <v>1492894.7850038679</v>
      </c>
      <c r="K43" s="28">
        <v>-400513.68706425786</v>
      </c>
      <c r="L43" s="28">
        <v>157781.39726069817</v>
      </c>
      <c r="M43" s="28">
        <v>219381.1371267931</v>
      </c>
      <c r="N43" s="28">
        <v>-1605671.3422689401</v>
      </c>
      <c r="O43" s="28">
        <v>143244.52197345602</v>
      </c>
      <c r="P43" s="28">
        <v>125686.93193318608</v>
      </c>
      <c r="Q43" s="28">
        <v>485749.34688641847</v>
      </c>
      <c r="R43" s="28">
        <v>-502641.61339761264</v>
      </c>
      <c r="S43" s="28"/>
      <c r="T43" s="28">
        <v>307099.26333452069</v>
      </c>
      <c r="U43" s="39"/>
      <c r="W43" s="4"/>
      <c r="X43" s="4"/>
      <c r="Y43" s="4"/>
      <c r="Z43" s="4"/>
    </row>
    <row r="44" spans="2:26" ht="15" x14ac:dyDescent="0.25">
      <c r="B44" s="1">
        <v>40</v>
      </c>
      <c r="C44" s="30" t="s">
        <v>18</v>
      </c>
      <c r="D44" s="38" t="s">
        <v>2</v>
      </c>
      <c r="E44" s="12"/>
      <c r="F44" s="12"/>
      <c r="G44" s="28">
        <v>237655.77704931551</v>
      </c>
      <c r="H44" s="28">
        <v>0</v>
      </c>
      <c r="I44" s="28">
        <v>0</v>
      </c>
      <c r="J44" s="28">
        <v>0</v>
      </c>
      <c r="K44" s="28">
        <v>400513.68706425786</v>
      </c>
      <c r="L44" s="28">
        <v>0</v>
      </c>
      <c r="M44" s="28">
        <v>0</v>
      </c>
      <c r="N44" s="28">
        <v>1605671.3422689401</v>
      </c>
      <c r="O44" s="28">
        <v>0</v>
      </c>
      <c r="P44" s="28">
        <v>0</v>
      </c>
      <c r="Q44" s="28">
        <v>0</v>
      </c>
      <c r="R44" s="28">
        <v>502641.61339761264</v>
      </c>
      <c r="S44" s="28"/>
      <c r="T44" s="28">
        <v>2746482.4197801263</v>
      </c>
      <c r="U44" s="39"/>
      <c r="Z44" s="4"/>
    </row>
    <row r="45" spans="2:26" x14ac:dyDescent="0.2">
      <c r="B45" s="1">
        <v>41</v>
      </c>
      <c r="C45" s="30" t="s">
        <v>17</v>
      </c>
      <c r="D45" s="38" t="s">
        <v>2</v>
      </c>
      <c r="E45" s="12"/>
      <c r="F45" s="12"/>
      <c r="G45" s="28">
        <v>0</v>
      </c>
      <c r="H45" s="28">
        <v>-6399.5565216912391</v>
      </c>
      <c r="I45" s="28">
        <v>-422444.00640853558</v>
      </c>
      <c r="J45" s="28">
        <v>-1492894.7850038679</v>
      </c>
      <c r="K45" s="28">
        <v>0</v>
      </c>
      <c r="L45" s="28">
        <v>-157781.39726069817</v>
      </c>
      <c r="M45" s="28">
        <v>-219381.1371267931</v>
      </c>
      <c r="N45" s="28">
        <v>0</v>
      </c>
      <c r="O45" s="28">
        <v>-143244.52197345602</v>
      </c>
      <c r="P45" s="28">
        <v>-125686.93193318608</v>
      </c>
      <c r="Q45" s="28">
        <v>-485749.34688641847</v>
      </c>
      <c r="R45" s="28">
        <v>0</v>
      </c>
      <c r="S45" s="28"/>
      <c r="T45" s="28">
        <v>-3053581.6831146465</v>
      </c>
    </row>
    <row r="46" spans="2:26" x14ac:dyDescent="0.2">
      <c r="B46" s="1">
        <v>42</v>
      </c>
      <c r="C46" s="30"/>
      <c r="D46" s="38"/>
      <c r="E46" s="37"/>
      <c r="F46" s="36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X46" s="35"/>
      <c r="Y46" s="4"/>
    </row>
    <row r="47" spans="2:26" x14ac:dyDescent="0.2">
      <c r="B47" s="1">
        <v>43</v>
      </c>
      <c r="C47" s="34" t="s">
        <v>16</v>
      </c>
      <c r="D47" s="12"/>
      <c r="E47" s="12"/>
      <c r="F47" s="12"/>
      <c r="G47" s="28"/>
      <c r="H47" s="28"/>
      <c r="I47" s="28"/>
      <c r="J47" s="28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</row>
    <row r="48" spans="2:26" x14ac:dyDescent="0.2">
      <c r="B48" s="1">
        <v>44</v>
      </c>
      <c r="C48" s="30" t="s">
        <v>15</v>
      </c>
      <c r="D48" s="12"/>
      <c r="E48" s="12"/>
      <c r="F48" s="12"/>
      <c r="G48" s="32">
        <v>2739467.740518332</v>
      </c>
      <c r="H48" s="32">
        <v>2697757.1736328863</v>
      </c>
      <c r="I48" s="32">
        <v>2295009.5917806709</v>
      </c>
      <c r="J48" s="32">
        <v>1548297.6212660689</v>
      </c>
      <c r="K48" s="32">
        <v>1535809.9845138015</v>
      </c>
      <c r="L48" s="32">
        <v>2402144.3557294486</v>
      </c>
      <c r="M48" s="32">
        <v>2232937.0452362001</v>
      </c>
      <c r="N48" s="32">
        <v>4075294.2579661887</v>
      </c>
      <c r="O48" s="32">
        <v>2452193.1038116682</v>
      </c>
      <c r="P48" s="32">
        <v>2470731.3590160077</v>
      </c>
      <c r="Q48" s="32">
        <v>2139556.3144601616</v>
      </c>
      <c r="R48" s="32">
        <v>3253348.5096917832</v>
      </c>
      <c r="S48" s="32"/>
      <c r="T48" s="28">
        <v>29842547.057623219</v>
      </c>
      <c r="U48" s="32"/>
      <c r="W48" s="2"/>
      <c r="X48" s="2"/>
    </row>
    <row r="49" spans="2:23" x14ac:dyDescent="0.2">
      <c r="B49" s="1">
        <v>45</v>
      </c>
      <c r="C49" s="30" t="s">
        <v>14</v>
      </c>
      <c r="D49" s="12"/>
      <c r="E49" s="12"/>
      <c r="F49" s="12"/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/>
      <c r="T49" s="28">
        <v>0</v>
      </c>
      <c r="U49" s="32"/>
    </row>
    <row r="50" spans="2:23" x14ac:dyDescent="0.2">
      <c r="B50" s="1">
        <v>46</v>
      </c>
      <c r="C50" s="12"/>
      <c r="D50" s="12"/>
      <c r="E50" s="12"/>
      <c r="F50" s="1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W50" s="2"/>
    </row>
    <row r="51" spans="2:23" x14ac:dyDescent="0.2">
      <c r="B51" s="1">
        <v>47</v>
      </c>
      <c r="C51" s="33" t="s">
        <v>13</v>
      </c>
      <c r="D51" s="12"/>
      <c r="E51" s="12"/>
      <c r="F51" s="12"/>
      <c r="G51" s="32">
        <v>0</v>
      </c>
      <c r="H51" s="32">
        <v>6.0845195548608899E-10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2.3283064365386963E-10</v>
      </c>
      <c r="P51" s="32">
        <v>0</v>
      </c>
      <c r="Q51" s="32">
        <v>0</v>
      </c>
      <c r="R51" s="32">
        <v>0</v>
      </c>
      <c r="S51" s="32"/>
      <c r="T51" s="28">
        <v>8.4128259913995862E-10</v>
      </c>
      <c r="U51" s="32"/>
    </row>
    <row r="52" spans="2:23" x14ac:dyDescent="0.2">
      <c r="B52" s="1">
        <v>48</v>
      </c>
      <c r="C52" s="31" t="s">
        <v>12</v>
      </c>
      <c r="D52" s="12"/>
      <c r="E52" s="12"/>
      <c r="F52" s="1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</row>
    <row r="53" spans="2:23" x14ac:dyDescent="0.2">
      <c r="B53" s="1">
        <v>49</v>
      </c>
      <c r="C53" s="31" t="s">
        <v>11</v>
      </c>
      <c r="D53" s="12"/>
      <c r="E53" s="12"/>
      <c r="F53" s="1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</row>
    <row r="54" spans="2:23" x14ac:dyDescent="0.2">
      <c r="B54" s="1">
        <v>50</v>
      </c>
      <c r="C54" s="31" t="s">
        <v>10</v>
      </c>
      <c r="D54" s="7"/>
      <c r="E54" s="7"/>
      <c r="F54" s="7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</row>
    <row r="55" spans="2:23" x14ac:dyDescent="0.2">
      <c r="B55" s="1">
        <v>51</v>
      </c>
      <c r="C55" s="31" t="s">
        <v>9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2:23" ht="15" x14ac:dyDescent="0.25">
      <c r="B56" s="12">
        <v>52</v>
      </c>
      <c r="C56" s="30"/>
      <c r="D56" s="30"/>
      <c r="E56"/>
      <c r="F56" s="29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T56" s="27"/>
    </row>
    <row r="57" spans="2:23" x14ac:dyDescent="0.2">
      <c r="B57" s="12">
        <v>53</v>
      </c>
      <c r="C57" s="26" t="s">
        <v>8</v>
      </c>
      <c r="D57" s="11"/>
      <c r="E57" s="15"/>
      <c r="F57" s="2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19"/>
      <c r="T57" s="5"/>
    </row>
    <row r="58" spans="2:23" x14ac:dyDescent="0.2">
      <c r="B58" s="12">
        <v>54</v>
      </c>
      <c r="C58" s="11" t="s">
        <v>7</v>
      </c>
      <c r="D58" s="11"/>
      <c r="E58" s="15"/>
      <c r="F58" s="19"/>
      <c r="G58" s="13">
        <v>156580.74391800177</v>
      </c>
      <c r="H58" s="13">
        <v>156657.41285919849</v>
      </c>
      <c r="I58" s="13">
        <v>161581.00267747979</v>
      </c>
      <c r="J58" s="13">
        <v>177317.21839376385</v>
      </c>
      <c r="K58" s="13">
        <v>149032.35348809592</v>
      </c>
      <c r="L58" s="13">
        <v>152602.8761688087</v>
      </c>
      <c r="M58" s="13">
        <v>155277.27745037389</v>
      </c>
      <c r="N58" s="13">
        <v>138834.15054541803</v>
      </c>
      <c r="O58" s="13">
        <v>141539.42952508671</v>
      </c>
      <c r="P58" s="13">
        <v>142944.38069804877</v>
      </c>
      <c r="Q58" s="13">
        <v>149862.90151967556</v>
      </c>
      <c r="R58" s="13">
        <v>140405.86269751916</v>
      </c>
      <c r="S58" s="19"/>
      <c r="T58" s="13"/>
    </row>
    <row r="59" spans="2:23" ht="13.5" thickBot="1" x14ac:dyDescent="0.25">
      <c r="B59" s="12">
        <v>55</v>
      </c>
      <c r="C59" s="11" t="s">
        <v>6</v>
      </c>
      <c r="D59" s="11"/>
      <c r="E59" s="15"/>
      <c r="F59" s="19"/>
      <c r="G59" s="24">
        <v>78.564999999999941</v>
      </c>
      <c r="H59" s="24">
        <v>256.31199999999995</v>
      </c>
      <c r="I59" s="24">
        <v>1868.7479999999998</v>
      </c>
      <c r="J59" s="24">
        <v>3696.3644999999997</v>
      </c>
      <c r="K59" s="24">
        <v>3517.3644999999997</v>
      </c>
      <c r="L59" s="24">
        <v>5120.3644999999997</v>
      </c>
      <c r="M59" s="24">
        <v>3882.8215</v>
      </c>
      <c r="N59" s="24">
        <v>2961.8698000000122</v>
      </c>
      <c r="O59" s="24">
        <v>1429.3704000000137</v>
      </c>
      <c r="P59" s="24">
        <v>129.98590000001377</v>
      </c>
      <c r="Q59" s="24">
        <v>-571.17759999998623</v>
      </c>
      <c r="R59" s="24">
        <v>-754.70179999998925</v>
      </c>
      <c r="S59" s="19"/>
      <c r="T59" s="13"/>
    </row>
    <row r="60" spans="2:23" ht="13.5" thickBot="1" x14ac:dyDescent="0.25">
      <c r="B60" s="12">
        <v>56</v>
      </c>
      <c r="C60" s="11" t="s">
        <v>5</v>
      </c>
      <c r="D60" s="11"/>
      <c r="E60" s="15"/>
      <c r="F60" s="23">
        <v>159195.89513399982</v>
      </c>
      <c r="G60" s="22">
        <v>156659.30891800177</v>
      </c>
      <c r="H60" s="22">
        <v>156913.7248591985</v>
      </c>
      <c r="I60" s="22">
        <v>163449.75067747978</v>
      </c>
      <c r="J60" s="22">
        <v>181013.58289376384</v>
      </c>
      <c r="K60" s="22">
        <v>152549.71798809592</v>
      </c>
      <c r="L60" s="22">
        <v>157723.24066880869</v>
      </c>
      <c r="M60" s="22">
        <v>159160.09895037388</v>
      </c>
      <c r="N60" s="22">
        <v>141796.02034541804</v>
      </c>
      <c r="O60" s="22">
        <v>142968.79992508673</v>
      </c>
      <c r="P60" s="22">
        <v>143074.36659804877</v>
      </c>
      <c r="Q60" s="22">
        <v>149291.72391967557</v>
      </c>
      <c r="R60" s="22">
        <v>139651.16089751918</v>
      </c>
      <c r="S60" s="19"/>
      <c r="T60" s="13"/>
    </row>
    <row r="61" spans="2:23" ht="15" x14ac:dyDescent="0.25">
      <c r="B61" s="12">
        <v>57</v>
      </c>
      <c r="C61" s="11" t="s">
        <v>4</v>
      </c>
      <c r="D61" s="11"/>
      <c r="E61" s="15"/>
      <c r="F61" s="21">
        <v>12.335363723101713</v>
      </c>
      <c r="G61" s="20">
        <v>12.599095987303683</v>
      </c>
      <c r="H61" s="20">
        <v>13.066797864687032</v>
      </c>
      <c r="I61" s="20">
        <v>16.853440921445131</v>
      </c>
      <c r="J61" s="20">
        <v>18.230869646100778</v>
      </c>
      <c r="K61" s="20">
        <v>22.624875445012872</v>
      </c>
      <c r="L61" s="20">
        <v>18.339749996619393</v>
      </c>
      <c r="M61" s="20">
        <v>5.2249465386585863</v>
      </c>
      <c r="N61" s="20">
        <v>5.1987281462792172</v>
      </c>
      <c r="O61" s="20">
        <v>7.7991311362128597</v>
      </c>
      <c r="P61" s="20">
        <v>13.165118077901811</v>
      </c>
      <c r="Q61" s="20">
        <v>13.890301826172864</v>
      </c>
      <c r="R61" s="20">
        <v>12.485748444218496</v>
      </c>
      <c r="S61"/>
      <c r="T61"/>
    </row>
    <row r="62" spans="2:23" ht="15.75" thickBot="1" x14ac:dyDescent="0.3">
      <c r="B62" s="12">
        <v>58</v>
      </c>
      <c r="C62" s="11"/>
      <c r="D62" s="11"/>
      <c r="E62" s="10"/>
      <c r="F62" s="19"/>
      <c r="G62" s="13"/>
      <c r="H62" s="13"/>
      <c r="I62" s="13"/>
      <c r="J62" s="13"/>
      <c r="K62" s="8"/>
      <c r="L62" s="13"/>
      <c r="M62" s="13"/>
      <c r="N62" s="13"/>
      <c r="O62" s="13"/>
      <c r="P62" s="13"/>
      <c r="Q62" s="13"/>
      <c r="R62" s="13"/>
      <c r="S62"/>
      <c r="T62"/>
    </row>
    <row r="63" spans="2:23" ht="15.75" thickBot="1" x14ac:dyDescent="0.3">
      <c r="B63" s="12">
        <v>59</v>
      </c>
      <c r="C63" s="11" t="s">
        <v>3</v>
      </c>
      <c r="D63" s="15" t="s">
        <v>2</v>
      </c>
      <c r="E63" s="18"/>
      <c r="F63" s="17">
        <v>2620030.4283153811</v>
      </c>
      <c r="G63" s="5">
        <v>2578283.5411587358</v>
      </c>
      <c r="H63" s="5">
        <v>2581607.9428359075</v>
      </c>
      <c r="I63" s="5">
        <v>2691762.4678253513</v>
      </c>
      <c r="J63" s="5">
        <v>3011966.4034464108</v>
      </c>
      <c r="K63" s="5">
        <v>2538343.3557305662</v>
      </c>
      <c r="L63" s="5">
        <v>2633224.4682966787</v>
      </c>
      <c r="M63" s="5">
        <v>2640731.9760014862</v>
      </c>
      <c r="N63" s="5">
        <v>2352632.8989821421</v>
      </c>
      <c r="O63" s="5">
        <v>2361779.5607178509</v>
      </c>
      <c r="P63" s="5">
        <v>2363169.3584324876</v>
      </c>
      <c r="Q63" s="5">
        <v>2449530.3281910494</v>
      </c>
      <c r="R63" s="5">
        <v>2291351.0876839543</v>
      </c>
      <c r="S63"/>
      <c r="T63"/>
    </row>
    <row r="64" spans="2:23" ht="15" x14ac:dyDescent="0.25">
      <c r="B64" s="12">
        <v>60</v>
      </c>
      <c r="C64" s="11" t="s">
        <v>1</v>
      </c>
      <c r="D64" s="15"/>
      <c r="E64" s="10"/>
      <c r="F64" s="14"/>
      <c r="G64" s="13">
        <v>0</v>
      </c>
      <c r="H64" s="13">
        <v>254.41594119672664</v>
      </c>
      <c r="I64" s="13">
        <v>6536.0258182812831</v>
      </c>
      <c r="J64" s="13">
        <v>17563.832216284063</v>
      </c>
      <c r="K64" s="13">
        <v>0</v>
      </c>
      <c r="L64" s="13">
        <v>5173.5226807127765</v>
      </c>
      <c r="M64" s="13">
        <v>1436.8582815651898</v>
      </c>
      <c r="N64" s="13">
        <v>0</v>
      </c>
      <c r="O64" s="13">
        <v>1172.7795796686842</v>
      </c>
      <c r="P64" s="13">
        <v>105.5666729620425</v>
      </c>
      <c r="Q64" s="13">
        <v>6217.3573216267978</v>
      </c>
      <c r="R64" s="13">
        <v>0</v>
      </c>
      <c r="S64"/>
      <c r="T64"/>
    </row>
    <row r="65" spans="2:29" ht="15" x14ac:dyDescent="0.25">
      <c r="B65" s="12">
        <v>61</v>
      </c>
      <c r="C65" s="11" t="s">
        <v>0</v>
      </c>
      <c r="D65" s="11"/>
      <c r="E65" s="10"/>
      <c r="F65" s="9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/>
      <c r="T65"/>
    </row>
    <row r="66" spans="2:29" ht="15" x14ac:dyDescent="0.25">
      <c r="G66" s="5"/>
      <c r="S66"/>
      <c r="T66"/>
      <c r="AC66" s="6">
        <v>2294362.2999999998</v>
      </c>
    </row>
    <row r="67" spans="2:29" ht="15" x14ac:dyDescent="0.25">
      <c r="G67" s="5"/>
      <c r="S67"/>
      <c r="T67"/>
    </row>
    <row r="68" spans="2:29" ht="15" x14ac:dyDescent="0.25">
      <c r="G68" s="4"/>
      <c r="S68"/>
      <c r="T68"/>
    </row>
    <row r="69" spans="2:29" ht="15" x14ac:dyDescent="0.25">
      <c r="G69" s="3"/>
      <c r="S69"/>
      <c r="T69"/>
    </row>
    <row r="70" spans="2:29" ht="15" x14ac:dyDescent="0.25">
      <c r="S70"/>
      <c r="T70"/>
    </row>
    <row r="71" spans="2:29" ht="15" x14ac:dyDescent="0.25">
      <c r="S71"/>
      <c r="T71"/>
    </row>
  </sheetData>
  <mergeCells count="2">
    <mergeCell ref="A1:U1"/>
    <mergeCell ref="A3:T3"/>
  </mergeCells>
  <printOptions horizontalCentered="1"/>
  <pageMargins left="0.2" right="0.2" top="0.6" bottom="0.75" header="0.3" footer="0.2"/>
  <pageSetup scale="92" orientation="landscape" r:id="rId1"/>
  <headerFooter>
    <oddFooter>&amp;L&amp;9&amp;Z&amp;F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8"/>
  <sheetViews>
    <sheetView workbookViewId="0">
      <pane xSplit="2" ySplit="2" topLeftCell="C3" activePane="bottomRight" state="frozen"/>
      <selection activeCell="C15" sqref="C15"/>
      <selection pane="topRight" activeCell="C15" sqref="C15"/>
      <selection pane="bottomLeft" activeCell="C15" sqref="C15"/>
      <selection pane="bottomRight" activeCell="E3" sqref="E3"/>
    </sheetView>
  </sheetViews>
  <sheetFormatPr defaultRowHeight="15" x14ac:dyDescent="0.25"/>
  <cols>
    <col min="1" max="1" width="4.85546875" customWidth="1"/>
    <col min="2" max="2" width="15.5703125" bestFit="1" customWidth="1"/>
    <col min="3" max="4" width="15.85546875" bestFit="1" customWidth="1"/>
    <col min="11" max="12" width="9.85546875" bestFit="1" customWidth="1"/>
    <col min="16" max="17" width="10.140625" bestFit="1" customWidth="1"/>
  </cols>
  <sheetData>
    <row r="1" spans="1:17" x14ac:dyDescent="0.25">
      <c r="A1" s="94" t="s">
        <v>69</v>
      </c>
      <c r="B1" s="104"/>
    </row>
    <row r="2" spans="1:17" x14ac:dyDescent="0.25">
      <c r="A2" s="94" t="s">
        <v>68</v>
      </c>
      <c r="B2" s="104"/>
    </row>
    <row r="3" spans="1:17" x14ac:dyDescent="0.25">
      <c r="A3" s="1" t="s">
        <v>70</v>
      </c>
      <c r="B3" s="104"/>
    </row>
    <row r="5" spans="1:17" x14ac:dyDescent="0.25">
      <c r="B5" t="s">
        <v>67</v>
      </c>
      <c r="C5" s="103">
        <f>+Q13</f>
        <v>9610</v>
      </c>
    </row>
    <row r="6" spans="1:17" x14ac:dyDescent="0.25">
      <c r="B6" t="s">
        <v>66</v>
      </c>
      <c r="C6" s="105">
        <f>+C28</f>
        <v>99634.920000000027</v>
      </c>
    </row>
    <row r="9" spans="1:17" ht="15.75" thickBot="1" x14ac:dyDescent="0.3">
      <c r="B9" t="s">
        <v>71</v>
      </c>
    </row>
    <row r="10" spans="1:17" ht="15.75" thickTop="1" x14ac:dyDescent="0.25">
      <c r="B10" s="102" t="s">
        <v>65</v>
      </c>
      <c r="C10" s="101" t="s">
        <v>64</v>
      </c>
      <c r="D10" s="101" t="s">
        <v>63</v>
      </c>
      <c r="E10" s="100">
        <v>44197</v>
      </c>
      <c r="F10" s="100">
        <v>44228</v>
      </c>
      <c r="G10" s="100">
        <v>44256</v>
      </c>
      <c r="H10" s="100">
        <v>44287</v>
      </c>
      <c r="I10" s="100">
        <v>44317</v>
      </c>
      <c r="J10" s="100">
        <v>44348</v>
      </c>
      <c r="K10" s="100">
        <v>44378</v>
      </c>
      <c r="L10" s="100">
        <v>44409</v>
      </c>
      <c r="M10" s="100">
        <v>44440</v>
      </c>
      <c r="N10" s="100">
        <v>44470</v>
      </c>
      <c r="O10" s="100">
        <v>44501</v>
      </c>
      <c r="P10" s="100">
        <v>44531</v>
      </c>
      <c r="Q10" s="99" t="s">
        <v>62</v>
      </c>
    </row>
    <row r="11" spans="1:17" x14ac:dyDescent="0.25">
      <c r="B11" s="98">
        <v>92001233</v>
      </c>
      <c r="C11" s="97" t="s">
        <v>60</v>
      </c>
      <c r="D11" s="97" t="s">
        <v>61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5">
        <f>SUM(E11:P11)</f>
        <v>0</v>
      </c>
    </row>
    <row r="12" spans="1:17" x14ac:dyDescent="0.25">
      <c r="B12" s="98">
        <v>92301153</v>
      </c>
      <c r="C12" s="97" t="s">
        <v>60</v>
      </c>
      <c r="D12" s="97" t="s">
        <v>59</v>
      </c>
      <c r="E12" s="96">
        <v>9610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5">
        <f>SUM(E12:P12)</f>
        <v>9610</v>
      </c>
    </row>
    <row r="13" spans="1:17" x14ac:dyDescent="0.25">
      <c r="Q13" s="103">
        <f>SUM(Q11:Q12)</f>
        <v>9610</v>
      </c>
    </row>
    <row r="15" spans="1:17" x14ac:dyDescent="0.25">
      <c r="B15" s="108" t="s">
        <v>66</v>
      </c>
      <c r="C15" s="106"/>
      <c r="D15" s="106"/>
    </row>
    <row r="16" spans="1:17" x14ac:dyDescent="0.25">
      <c r="B16" s="107">
        <v>44927</v>
      </c>
      <c r="C16" s="106">
        <v>9489.0400000000009</v>
      </c>
    </row>
    <row r="17" spans="2:3" x14ac:dyDescent="0.25">
      <c r="B17" s="107">
        <v>44958</v>
      </c>
      <c r="C17" s="106">
        <v>9489.0400000000009</v>
      </c>
    </row>
    <row r="18" spans="2:3" x14ac:dyDescent="0.25">
      <c r="B18" s="107">
        <v>44986</v>
      </c>
      <c r="C18" s="106">
        <v>9489.0400000000009</v>
      </c>
    </row>
    <row r="19" spans="2:3" x14ac:dyDescent="0.25">
      <c r="B19" s="107">
        <v>45017</v>
      </c>
      <c r="C19" s="106">
        <v>9489.0400000000009</v>
      </c>
    </row>
    <row r="20" spans="2:3" x14ac:dyDescent="0.25">
      <c r="B20" s="107">
        <v>45047</v>
      </c>
      <c r="C20" s="106">
        <v>9489.0400000000009</v>
      </c>
    </row>
    <row r="21" spans="2:3" x14ac:dyDescent="0.25">
      <c r="B21" s="107">
        <v>45078</v>
      </c>
      <c r="C21" s="106">
        <v>9489.0400000000009</v>
      </c>
    </row>
    <row r="22" spans="2:3" x14ac:dyDescent="0.25">
      <c r="B22" s="107">
        <v>45108</v>
      </c>
      <c r="C22" s="106">
        <v>9489.0400000000009</v>
      </c>
    </row>
    <row r="23" spans="2:3" x14ac:dyDescent="0.25">
      <c r="B23" s="107">
        <v>45139</v>
      </c>
      <c r="C23" s="106">
        <v>9489.0400000000009</v>
      </c>
    </row>
    <row r="24" spans="2:3" x14ac:dyDescent="0.25">
      <c r="B24" s="107">
        <v>45170</v>
      </c>
      <c r="C24" s="106">
        <v>9489.0400000000009</v>
      </c>
    </row>
    <row r="25" spans="2:3" x14ac:dyDescent="0.25">
      <c r="B25" s="107">
        <v>45200</v>
      </c>
      <c r="C25" s="106">
        <v>9489.0400000000009</v>
      </c>
    </row>
    <row r="26" spans="2:3" x14ac:dyDescent="0.25">
      <c r="B26" s="107">
        <v>45231</v>
      </c>
      <c r="C26" s="106">
        <v>4744.5200000000004</v>
      </c>
    </row>
    <row r="27" spans="2:3" x14ac:dyDescent="0.25">
      <c r="B27" s="107">
        <v>45261</v>
      </c>
      <c r="C27" s="106">
        <v>0</v>
      </c>
    </row>
    <row r="28" spans="2:3" x14ac:dyDescent="0.25">
      <c r="C28" s="105">
        <f>SUM(C16:C26)</f>
        <v>99634.920000000027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9"/>
  <sheetViews>
    <sheetView tabSelected="1" workbookViewId="0">
      <selection activeCell="I31" sqref="I31"/>
    </sheetView>
  </sheetViews>
  <sheetFormatPr defaultRowHeight="15" x14ac:dyDescent="0.25"/>
  <cols>
    <col min="2" max="2" width="10.140625" customWidth="1"/>
    <col min="4" max="4" width="28.7109375" bestFit="1" customWidth="1"/>
    <col min="5" max="5" width="26.42578125" bestFit="1" customWidth="1"/>
    <col min="6" max="6" width="15.42578125" bestFit="1" customWidth="1"/>
  </cols>
  <sheetData>
    <row r="1" spans="1:8" x14ac:dyDescent="0.25">
      <c r="A1" s="94" t="s">
        <v>72</v>
      </c>
      <c r="B1" s="104"/>
      <c r="C1" s="104"/>
      <c r="D1" s="104"/>
      <c r="E1" s="104"/>
      <c r="F1" s="104"/>
      <c r="G1" s="104"/>
      <c r="H1" s="104"/>
    </row>
    <row r="2" spans="1:8" x14ac:dyDescent="0.25">
      <c r="A2" s="1" t="s">
        <v>73</v>
      </c>
      <c r="B2" s="104"/>
      <c r="C2" s="104"/>
      <c r="D2" s="104"/>
      <c r="E2" s="104"/>
      <c r="F2" s="104"/>
      <c r="G2" s="104"/>
      <c r="H2" s="104"/>
    </row>
    <row r="3" spans="1:8" x14ac:dyDescent="0.25">
      <c r="A3" s="104"/>
      <c r="B3" s="104"/>
      <c r="C3" s="104"/>
      <c r="D3" s="104"/>
      <c r="E3" s="104"/>
      <c r="F3" s="104"/>
      <c r="G3" s="104"/>
      <c r="H3" s="104"/>
    </row>
    <row r="4" spans="1:8" x14ac:dyDescent="0.25">
      <c r="A4" s="104"/>
      <c r="B4" s="109" t="s">
        <v>55</v>
      </c>
      <c r="C4" s="109" t="s">
        <v>74</v>
      </c>
      <c r="D4" s="109" t="s">
        <v>75</v>
      </c>
      <c r="E4" s="109" t="s">
        <v>76</v>
      </c>
      <c r="F4" s="109" t="s">
        <v>77</v>
      </c>
      <c r="G4" s="104"/>
      <c r="H4" s="104"/>
    </row>
    <row r="5" spans="1:8" x14ac:dyDescent="0.25">
      <c r="A5" s="104"/>
      <c r="B5" s="109" t="s">
        <v>78</v>
      </c>
      <c r="C5" s="109"/>
      <c r="D5" s="109"/>
      <c r="E5" s="109"/>
      <c r="F5" s="110">
        <v>-11836548.939999999</v>
      </c>
      <c r="G5" s="104"/>
      <c r="H5" s="104"/>
    </row>
    <row r="6" spans="1:8" x14ac:dyDescent="0.25">
      <c r="A6" s="104"/>
      <c r="B6" s="104" t="s">
        <v>79</v>
      </c>
      <c r="C6" s="111">
        <v>121391.18</v>
      </c>
      <c r="D6" s="112"/>
      <c r="E6" s="111">
        <v>121391.18</v>
      </c>
      <c r="F6" s="110">
        <f>+F5+E6</f>
        <v>-11715157.76</v>
      </c>
      <c r="G6" s="104"/>
      <c r="H6" s="104"/>
    </row>
    <row r="7" spans="1:8" x14ac:dyDescent="0.25">
      <c r="A7" s="104"/>
      <c r="B7" s="104" t="s">
        <v>80</v>
      </c>
      <c r="C7" s="111">
        <v>119776.08</v>
      </c>
      <c r="D7" s="112"/>
      <c r="E7" s="111">
        <v>119776.08</v>
      </c>
      <c r="F7" s="110">
        <f t="shared" ref="F7:F17" si="0">+F6+E7</f>
        <v>-11595381.68</v>
      </c>
      <c r="G7" s="104"/>
      <c r="H7" s="104"/>
    </row>
    <row r="8" spans="1:8" x14ac:dyDescent="0.25">
      <c r="A8" s="104"/>
      <c r="B8" s="104" t="s">
        <v>81</v>
      </c>
      <c r="C8" s="111">
        <v>111464.86</v>
      </c>
      <c r="D8" s="113"/>
      <c r="E8" s="111">
        <v>111464.86</v>
      </c>
      <c r="F8" s="110">
        <f t="shared" si="0"/>
        <v>-11483916.82</v>
      </c>
      <c r="G8" s="104"/>
      <c r="H8" s="104"/>
    </row>
    <row r="9" spans="1:8" x14ac:dyDescent="0.25">
      <c r="A9" s="104"/>
      <c r="B9" s="104" t="s">
        <v>82</v>
      </c>
      <c r="C9" s="111">
        <v>117958.48</v>
      </c>
      <c r="D9" s="112"/>
      <c r="E9" s="111">
        <v>117958.48</v>
      </c>
      <c r="F9" s="110">
        <f t="shared" si="0"/>
        <v>-11365958.34</v>
      </c>
      <c r="G9" s="104"/>
      <c r="H9" s="104"/>
    </row>
    <row r="10" spans="1:8" x14ac:dyDescent="0.25">
      <c r="A10" s="104"/>
      <c r="B10" s="104" t="s">
        <v>83</v>
      </c>
      <c r="C10" s="111">
        <v>97928.36</v>
      </c>
      <c r="D10" s="112"/>
      <c r="E10" s="111">
        <v>97928.36</v>
      </c>
      <c r="F10" s="110">
        <f t="shared" si="0"/>
        <v>-11268029.98</v>
      </c>
      <c r="G10" s="104"/>
      <c r="H10" s="104"/>
    </row>
    <row r="11" spans="1:8" x14ac:dyDescent="0.25">
      <c r="A11" s="104"/>
      <c r="B11" s="104" t="s">
        <v>84</v>
      </c>
      <c r="C11" s="111">
        <v>117004.7</v>
      </c>
      <c r="D11" s="112"/>
      <c r="E11" s="111">
        <v>117004.7</v>
      </c>
      <c r="F11" s="110">
        <f t="shared" si="0"/>
        <v>-11151025.280000001</v>
      </c>
      <c r="G11" s="104"/>
      <c r="H11" s="104"/>
    </row>
    <row r="12" spans="1:8" x14ac:dyDescent="0.25">
      <c r="A12" s="104"/>
      <c r="B12" s="104" t="s">
        <v>85</v>
      </c>
      <c r="C12" s="111">
        <v>108420.66</v>
      </c>
      <c r="D12" s="112"/>
      <c r="E12" s="111">
        <v>108420.66</v>
      </c>
      <c r="F12" s="110">
        <f t="shared" si="0"/>
        <v>-11042604.620000001</v>
      </c>
      <c r="G12" s="104"/>
      <c r="H12" s="104"/>
    </row>
    <row r="13" spans="1:8" x14ac:dyDescent="0.25">
      <c r="A13" s="104"/>
      <c r="B13" s="104" t="s">
        <v>86</v>
      </c>
      <c r="C13" s="111">
        <v>148333.04</v>
      </c>
      <c r="D13" s="112"/>
      <c r="E13" s="111">
        <v>148333.04</v>
      </c>
      <c r="F13" s="110">
        <f t="shared" si="0"/>
        <v>-10894271.580000002</v>
      </c>
      <c r="G13" s="104"/>
      <c r="H13" s="104"/>
    </row>
    <row r="14" spans="1:8" x14ac:dyDescent="0.25">
      <c r="A14" s="104"/>
      <c r="B14" s="104" t="s">
        <v>87</v>
      </c>
      <c r="C14" s="111">
        <v>118295.53</v>
      </c>
      <c r="D14" s="112"/>
      <c r="E14" s="111">
        <v>118295.53</v>
      </c>
      <c r="F14" s="110">
        <f t="shared" si="0"/>
        <v>-10775976.050000003</v>
      </c>
      <c r="G14" s="104"/>
      <c r="H14" s="104"/>
    </row>
    <row r="15" spans="1:8" x14ac:dyDescent="0.25">
      <c r="A15" s="104"/>
      <c r="B15" s="104" t="s">
        <v>88</v>
      </c>
      <c r="C15" s="111">
        <v>111591.02</v>
      </c>
      <c r="D15" s="112"/>
      <c r="E15" s="111">
        <v>111591.02</v>
      </c>
      <c r="F15" s="110">
        <f t="shared" si="0"/>
        <v>-10664385.030000003</v>
      </c>
      <c r="G15" s="104"/>
      <c r="H15" s="104"/>
    </row>
    <row r="16" spans="1:8" x14ac:dyDescent="0.25">
      <c r="A16" s="104"/>
      <c r="B16" s="104" t="s">
        <v>89</v>
      </c>
      <c r="C16" s="111">
        <v>96645.37</v>
      </c>
      <c r="D16" s="112"/>
      <c r="E16" s="111">
        <v>96645.37</v>
      </c>
      <c r="F16" s="110">
        <f t="shared" si="0"/>
        <v>-10567739.660000004</v>
      </c>
      <c r="G16" s="104"/>
      <c r="H16" s="104"/>
    </row>
    <row r="17" spans="1:8" x14ac:dyDescent="0.25">
      <c r="A17" s="104"/>
      <c r="B17" s="104" t="s">
        <v>90</v>
      </c>
      <c r="C17" s="111">
        <v>125786.9</v>
      </c>
      <c r="D17" s="112"/>
      <c r="E17" s="111">
        <v>125786.9</v>
      </c>
      <c r="F17" s="110">
        <f t="shared" si="0"/>
        <v>-10441952.760000004</v>
      </c>
      <c r="G17" s="104"/>
      <c r="H17" s="104"/>
    </row>
    <row r="18" spans="1:8" x14ac:dyDescent="0.25">
      <c r="A18" s="104"/>
      <c r="B18" s="104"/>
      <c r="C18" s="104"/>
      <c r="D18" s="104"/>
      <c r="E18" s="104"/>
      <c r="F18" s="104"/>
      <c r="G18" s="104"/>
      <c r="H18" s="104"/>
    </row>
    <row r="19" spans="1:8" x14ac:dyDescent="0.25">
      <c r="A19" s="104"/>
      <c r="B19" s="104"/>
      <c r="C19" s="104"/>
      <c r="D19" s="104"/>
      <c r="E19" s="104"/>
      <c r="F19" s="104"/>
      <c r="G19" s="104"/>
      <c r="H19" s="104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BD02A5BBF372640A490A16CCB351827" ma:contentTypeVersion="16" ma:contentTypeDescription="" ma:contentTypeScope="" ma:versionID="a889ad9429d511475e00811ceeccba1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2024-04-30T07:00:00+00:00</OpenedDate>
    <SignificantOrder xmlns="dc463f71-b30c-4ab2-9473-d307f9d35888">false</SignificantOrder>
    <Date1 xmlns="dc463f71-b30c-4ab2-9473-d307f9d35888">2024-04-30T07:00:00+00:00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10357CF-42AD-461D-83C8-B1EEB4806B94}"/>
</file>

<file path=customXml/itemProps2.xml><?xml version="1.0" encoding="utf-8"?>
<ds:datastoreItem xmlns:ds="http://schemas.openxmlformats.org/officeDocument/2006/customXml" ds:itemID="{A0414489-47DB-4231-BEA9-EB1FE7C24B45}"/>
</file>

<file path=customXml/itemProps3.xml><?xml version="1.0" encoding="utf-8"?>
<ds:datastoreItem xmlns:ds="http://schemas.openxmlformats.org/officeDocument/2006/customXml" ds:itemID="{3C3F859D-539A-4327-AB5D-63BF06EE4A83}"/>
</file>

<file path=customXml/itemProps4.xml><?xml version="1.0" encoding="utf-8"?>
<ds:datastoreItem xmlns:ds="http://schemas.openxmlformats.org/officeDocument/2006/customXml" ds:itemID="{B235F0E6-CF37-419C-B500-1FE56A7BFE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REDACTED</vt:lpstr>
      <vt:lpstr>Exh. SEF-4C p 1 PPA Costs (R)</vt:lpstr>
      <vt:lpstr>Exh. SEF-4C p 2 Fixed Costs</vt:lpstr>
      <vt:lpstr>Exh. SEF-4C p 3 Liq Damages</vt:lpstr>
      <vt:lpstr>'Exh. SEF-4C p 1 PPA Costs (R)'!Print_Area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</dc:creator>
  <cp:lastModifiedBy>Barnett, Donna L. (BEL)</cp:lastModifiedBy>
  <dcterms:created xsi:type="dcterms:W3CDTF">2024-04-19T00:03:12Z</dcterms:created>
  <dcterms:modified xsi:type="dcterms:W3CDTF">2024-04-29T20:29:39Z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0x0101006E56B4D1795A2E4DB2F0B01679ED314A004BD02A5BBF372640A490A16CCB351827</vt:lpwstr>
  </property>
  <property fmtid="{D5CDD505-2E9C-101B-9397-08002B2CF9AE}" pid="3" name="_docset_NoMedatataSyncRequired">
    <vt:lpwstr>False</vt:lpwstr>
  </property>
</Properties>
</file>