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7665" yWindow="525" windowWidth="7710" windowHeight="6750" tabRatio="900" activeTab="7"/>
  </bookViews>
  <sheets>
    <sheet name="Summary YTD Tons &amp; Yards" sheetId="43" r:id="rId1"/>
    <sheet name="Commercial-MF-Resi Tons" sheetId="44" r:id="rId2"/>
    <sheet name="Rolloff Tons" sheetId="45" r:id="rId3"/>
    <sheet name="Multifamily Counts" sheetId="50" r:id="rId4"/>
    <sheet name="Multifamily Yards" sheetId="49" r:id="rId5"/>
    <sheet name="Commercial Counts" sheetId="48" r:id="rId6"/>
    <sheet name="Commercial Yards" sheetId="47" r:id="rId7"/>
    <sheet name="Resi Counts" sheetId="51" r:id="rId8"/>
  </sheets>
  <definedNames>
    <definedName name="Division_Number">#REF!</definedName>
    <definedName name="MEDate">#REF!</definedName>
    <definedName name="Year">#REF!</definedName>
  </definedNames>
  <calcPr calcId="145621"/>
</workbook>
</file>

<file path=xl/calcChain.xml><?xml version="1.0" encoding="utf-8"?>
<calcChain xmlns="http://schemas.openxmlformats.org/spreadsheetml/2006/main">
  <c r="B65" i="43" l="1"/>
  <c r="B64" i="43"/>
  <c r="B63" i="43"/>
  <c r="B60" i="43"/>
  <c r="B59" i="43"/>
  <c r="B58" i="43"/>
  <c r="B55" i="43"/>
  <c r="B54" i="43"/>
  <c r="B53" i="43"/>
  <c r="B47" i="43"/>
  <c r="B46" i="43"/>
  <c r="B45" i="43"/>
  <c r="B41" i="43"/>
  <c r="B40" i="43"/>
  <c r="B39" i="43"/>
  <c r="M17" i="44" l="1"/>
  <c r="L17" i="44"/>
  <c r="K17" i="44"/>
  <c r="J17" i="44"/>
  <c r="I17" i="44"/>
  <c r="H17" i="44"/>
  <c r="G17" i="44"/>
  <c r="F17" i="44"/>
  <c r="E17" i="44"/>
  <c r="D17" i="44"/>
  <c r="C17" i="44"/>
  <c r="N16" i="44"/>
  <c r="N15" i="44"/>
  <c r="N14" i="44"/>
  <c r="M12" i="44"/>
  <c r="L12" i="44"/>
  <c r="K12" i="44"/>
  <c r="J12" i="44"/>
  <c r="I12" i="44"/>
  <c r="H12" i="44"/>
  <c r="G12" i="44"/>
  <c r="F12" i="44"/>
  <c r="E12" i="44"/>
  <c r="D12" i="44"/>
  <c r="C12" i="44"/>
  <c r="N11" i="44"/>
  <c r="N10" i="44"/>
  <c r="N9" i="44"/>
  <c r="M7" i="44"/>
  <c r="L7" i="44"/>
  <c r="K7" i="44"/>
  <c r="J7" i="44"/>
  <c r="I7" i="44"/>
  <c r="H7" i="44"/>
  <c r="G7" i="44"/>
  <c r="F7" i="44"/>
  <c r="E7" i="44"/>
  <c r="D7" i="44"/>
  <c r="C7" i="44"/>
  <c r="N6" i="44"/>
  <c r="N5" i="44"/>
  <c r="N4" i="44"/>
  <c r="M14" i="45"/>
  <c r="L14" i="45"/>
  <c r="K14" i="45"/>
  <c r="J14" i="45"/>
  <c r="I14" i="45"/>
  <c r="H14" i="45"/>
  <c r="G14" i="45"/>
  <c r="F14" i="45"/>
  <c r="E14" i="45"/>
  <c r="D14" i="45"/>
  <c r="C14" i="45"/>
  <c r="N13" i="45"/>
  <c r="N12" i="45"/>
  <c r="N11" i="45"/>
  <c r="N10" i="45"/>
  <c r="M8" i="45"/>
  <c r="L8" i="45"/>
  <c r="K8" i="45"/>
  <c r="J8" i="45"/>
  <c r="J15" i="45" s="1"/>
  <c r="I8" i="45"/>
  <c r="H8" i="45"/>
  <c r="G8" i="45"/>
  <c r="F8" i="45"/>
  <c r="F15" i="45" s="1"/>
  <c r="E8" i="45"/>
  <c r="D8" i="45"/>
  <c r="C8" i="45"/>
  <c r="N7" i="45"/>
  <c r="N6" i="45"/>
  <c r="N5" i="45"/>
  <c r="N4" i="45"/>
  <c r="C15" i="45" l="1"/>
  <c r="G15" i="45"/>
  <c r="K15" i="45"/>
  <c r="D15" i="45"/>
  <c r="M15" i="45"/>
  <c r="N14" i="45"/>
  <c r="L15" i="45"/>
  <c r="F18" i="44"/>
  <c r="J18" i="44"/>
  <c r="E18" i="44"/>
  <c r="I18" i="44"/>
  <c r="N17" i="44"/>
  <c r="M18" i="44"/>
  <c r="N12" i="44"/>
  <c r="D18" i="44"/>
  <c r="H18" i="44"/>
  <c r="L18" i="44"/>
  <c r="C18" i="44"/>
  <c r="G18" i="44"/>
  <c r="K18" i="44"/>
  <c r="N7" i="44"/>
  <c r="N8" i="45"/>
  <c r="N15" i="45" s="1"/>
  <c r="I15" i="45"/>
  <c r="H15" i="45"/>
  <c r="E15" i="45"/>
  <c r="N4" i="50"/>
  <c r="N5" i="50"/>
  <c r="N6" i="50"/>
  <c r="N7" i="50"/>
  <c r="M18" i="50"/>
  <c r="L18" i="50"/>
  <c r="K18" i="50"/>
  <c r="J18" i="50"/>
  <c r="I18" i="50"/>
  <c r="H18" i="50"/>
  <c r="G18" i="50"/>
  <c r="F18" i="50"/>
  <c r="E18" i="50"/>
  <c r="D18" i="50"/>
  <c r="C18" i="50"/>
  <c r="N17" i="50"/>
  <c r="N16" i="50"/>
  <c r="N15" i="50"/>
  <c r="N14" i="50"/>
  <c r="M12" i="50"/>
  <c r="L12" i="50"/>
  <c r="K12" i="50"/>
  <c r="J12" i="50"/>
  <c r="I12" i="50"/>
  <c r="H12" i="50"/>
  <c r="G12" i="50"/>
  <c r="F12" i="50"/>
  <c r="E12" i="50"/>
  <c r="D12" i="50"/>
  <c r="C12" i="50"/>
  <c r="N11" i="50"/>
  <c r="N10" i="50"/>
  <c r="M8" i="50"/>
  <c r="L8" i="50"/>
  <c r="K8" i="50"/>
  <c r="J8" i="50"/>
  <c r="I8" i="50"/>
  <c r="H8" i="50"/>
  <c r="G8" i="50"/>
  <c r="F8" i="50"/>
  <c r="E8" i="50"/>
  <c r="D8" i="50"/>
  <c r="C8" i="50"/>
  <c r="M16" i="49"/>
  <c r="L16" i="49"/>
  <c r="K16" i="49"/>
  <c r="J16" i="49"/>
  <c r="I16" i="49"/>
  <c r="H16" i="49"/>
  <c r="G16" i="49"/>
  <c r="F16" i="49"/>
  <c r="E16" i="49"/>
  <c r="D16" i="49"/>
  <c r="C16" i="49"/>
  <c r="N15" i="49"/>
  <c r="N14" i="49"/>
  <c r="N13" i="49"/>
  <c r="M11" i="49"/>
  <c r="L11" i="49"/>
  <c r="K11" i="49"/>
  <c r="J11" i="49"/>
  <c r="I11" i="49"/>
  <c r="H11" i="49"/>
  <c r="G11" i="49"/>
  <c r="F11" i="49"/>
  <c r="E11" i="49"/>
  <c r="D11" i="49"/>
  <c r="C11" i="49"/>
  <c r="N10" i="49"/>
  <c r="N9" i="49"/>
  <c r="M7" i="49"/>
  <c r="L7" i="49"/>
  <c r="K7" i="49"/>
  <c r="J7" i="49"/>
  <c r="I7" i="49"/>
  <c r="H7" i="49"/>
  <c r="G7" i="49"/>
  <c r="F7" i="49"/>
  <c r="E7" i="49"/>
  <c r="D7" i="49"/>
  <c r="C7" i="49"/>
  <c r="N6" i="49"/>
  <c r="N5" i="49"/>
  <c r="N4" i="49"/>
  <c r="M18" i="48"/>
  <c r="L18" i="48"/>
  <c r="K18" i="48"/>
  <c r="J18" i="48"/>
  <c r="I18" i="48"/>
  <c r="H18" i="48"/>
  <c r="G18" i="48"/>
  <c r="F18" i="48"/>
  <c r="E18" i="48"/>
  <c r="D18" i="48"/>
  <c r="C18" i="48"/>
  <c r="N17" i="48"/>
  <c r="N16" i="48"/>
  <c r="N15" i="48"/>
  <c r="N14" i="48"/>
  <c r="M12" i="48"/>
  <c r="L12" i="48"/>
  <c r="K12" i="48"/>
  <c r="J12" i="48"/>
  <c r="I12" i="48"/>
  <c r="H12" i="48"/>
  <c r="G12" i="48"/>
  <c r="F12" i="48"/>
  <c r="E12" i="48"/>
  <c r="D12" i="48"/>
  <c r="C12" i="48"/>
  <c r="N11" i="48"/>
  <c r="N10" i="48"/>
  <c r="M8" i="48"/>
  <c r="L8" i="48"/>
  <c r="K8" i="48"/>
  <c r="J8" i="48"/>
  <c r="I8" i="48"/>
  <c r="H8" i="48"/>
  <c r="G8" i="48"/>
  <c r="F8" i="48"/>
  <c r="E8" i="48"/>
  <c r="D8" i="48"/>
  <c r="C8" i="48"/>
  <c r="N7" i="48"/>
  <c r="N6" i="48"/>
  <c r="N5" i="48"/>
  <c r="N4" i="48"/>
  <c r="M16" i="47"/>
  <c r="L16" i="47"/>
  <c r="K16" i="47"/>
  <c r="J16" i="47"/>
  <c r="I16" i="47"/>
  <c r="H16" i="47"/>
  <c r="G16" i="47"/>
  <c r="F16" i="47"/>
  <c r="E16" i="47"/>
  <c r="D16" i="47"/>
  <c r="C16" i="47"/>
  <c r="N15" i="47"/>
  <c r="N14" i="47"/>
  <c r="N13" i="47"/>
  <c r="M11" i="47"/>
  <c r="L11" i="47"/>
  <c r="K11" i="47"/>
  <c r="J11" i="47"/>
  <c r="I11" i="47"/>
  <c r="H11" i="47"/>
  <c r="G11" i="47"/>
  <c r="F11" i="47"/>
  <c r="E11" i="47"/>
  <c r="D11" i="47"/>
  <c r="C11" i="47"/>
  <c r="N10" i="47"/>
  <c r="N9" i="47"/>
  <c r="M7" i="47"/>
  <c r="L7" i="47"/>
  <c r="K7" i="47"/>
  <c r="J7" i="47"/>
  <c r="I7" i="47"/>
  <c r="H7" i="47"/>
  <c r="G7" i="47"/>
  <c r="F7" i="47"/>
  <c r="E7" i="47"/>
  <c r="D7" i="47"/>
  <c r="C7" i="47"/>
  <c r="N6" i="47"/>
  <c r="N5" i="47"/>
  <c r="N4" i="47"/>
  <c r="M17" i="51"/>
  <c r="M16" i="51"/>
  <c r="L15" i="51"/>
  <c r="K15" i="51"/>
  <c r="J15" i="51"/>
  <c r="I15" i="51"/>
  <c r="H15" i="51"/>
  <c r="G15" i="51"/>
  <c r="F15" i="51"/>
  <c r="E15" i="51"/>
  <c r="D15" i="51"/>
  <c r="C15" i="51"/>
  <c r="M14" i="51"/>
  <c r="M13" i="51"/>
  <c r="M12" i="51"/>
  <c r="M11" i="51"/>
  <c r="M10" i="51"/>
  <c r="M9" i="51"/>
  <c r="M8" i="51"/>
  <c r="M7" i="51"/>
  <c r="M6" i="51"/>
  <c r="M5" i="51"/>
  <c r="M4" i="51"/>
  <c r="D19" i="50" l="1"/>
  <c r="H19" i="50"/>
  <c r="L19" i="50"/>
  <c r="F19" i="50"/>
  <c r="J19" i="50"/>
  <c r="D19" i="48"/>
  <c r="H19" i="48"/>
  <c r="L19" i="48"/>
  <c r="N18" i="48"/>
  <c r="E17" i="47"/>
  <c r="I17" i="47"/>
  <c r="M17" i="47"/>
  <c r="C17" i="47"/>
  <c r="G17" i="47"/>
  <c r="K17" i="47"/>
  <c r="N18" i="44"/>
  <c r="N12" i="50"/>
  <c r="N18" i="50"/>
  <c r="C19" i="50"/>
  <c r="G19" i="50"/>
  <c r="K19" i="50"/>
  <c r="N8" i="50"/>
  <c r="E19" i="50"/>
  <c r="I19" i="50"/>
  <c r="M19" i="50"/>
  <c r="N16" i="49"/>
  <c r="C17" i="49"/>
  <c r="G17" i="49"/>
  <c r="K17" i="49"/>
  <c r="N7" i="49"/>
  <c r="E17" i="49"/>
  <c r="I17" i="49"/>
  <c r="M17" i="49"/>
  <c r="F17" i="49"/>
  <c r="J17" i="49"/>
  <c r="N11" i="49"/>
  <c r="D17" i="49"/>
  <c r="H17" i="49"/>
  <c r="L17" i="49"/>
  <c r="N12" i="48"/>
  <c r="E19" i="48"/>
  <c r="I19" i="48"/>
  <c r="M19" i="48"/>
  <c r="F19" i="48"/>
  <c r="J19" i="48"/>
  <c r="N8" i="48"/>
  <c r="C19" i="48"/>
  <c r="G19" i="48"/>
  <c r="K19" i="48"/>
  <c r="F17" i="47"/>
  <c r="N16" i="47"/>
  <c r="J17" i="47"/>
  <c r="N11" i="47"/>
  <c r="D17" i="47"/>
  <c r="H17" i="47"/>
  <c r="L17" i="47"/>
  <c r="N7" i="47"/>
  <c r="M15" i="51"/>
  <c r="N17" i="49" l="1"/>
  <c r="N19" i="48"/>
  <c r="N17" i="47"/>
  <c r="N19" i="50"/>
  <c r="B23" i="43" l="1"/>
  <c r="B24" i="43"/>
  <c r="B25" i="43"/>
  <c r="B22" i="43"/>
  <c r="B30" i="43"/>
  <c r="B31" i="43"/>
  <c r="B32" i="43"/>
  <c r="B29" i="43"/>
  <c r="N32" i="43" l="1"/>
  <c r="N25" i="43" l="1"/>
  <c r="B33" i="43" l="1"/>
  <c r="B26" i="43" l="1"/>
  <c r="N33" i="43"/>
  <c r="N26" i="43" l="1"/>
  <c r="B6" i="43"/>
  <c r="B5" i="43"/>
  <c r="B4" i="43"/>
  <c r="B12" i="43"/>
  <c r="B11" i="43"/>
  <c r="B10" i="43"/>
  <c r="B18" i="43"/>
  <c r="B17" i="43"/>
  <c r="N47" i="43"/>
  <c r="N46" i="43"/>
  <c r="N45" i="43"/>
  <c r="N41" i="43"/>
  <c r="N40" i="43"/>
  <c r="N39" i="43"/>
  <c r="N29" i="43"/>
  <c r="N24" i="43"/>
  <c r="N23" i="43"/>
  <c r="N22" i="43"/>
  <c r="N4" i="43" l="1"/>
  <c r="N18" i="43"/>
  <c r="N17" i="43"/>
  <c r="N5" i="43"/>
  <c r="N11" i="43"/>
  <c r="N6" i="43"/>
  <c r="N12" i="43"/>
  <c r="N30" i="43"/>
  <c r="N31" i="43"/>
  <c r="B16" i="43"/>
  <c r="N16" i="43" s="1"/>
  <c r="N10" i="43"/>
  <c r="B7" i="43"/>
  <c r="B13" i="43"/>
  <c r="B42" i="43"/>
  <c r="B48" i="43"/>
  <c r="N48" i="43" s="1"/>
  <c r="B19" i="43" l="1"/>
  <c r="B35" i="43" s="1"/>
  <c r="N13" i="43"/>
  <c r="B50" i="43"/>
  <c r="N50" i="43" s="1"/>
  <c r="N42" i="43"/>
  <c r="N7" i="43"/>
  <c r="N35" i="43" l="1"/>
  <c r="N19" i="43"/>
</calcChain>
</file>

<file path=xl/sharedStrings.xml><?xml version="1.0" encoding="utf-8"?>
<sst xmlns="http://schemas.openxmlformats.org/spreadsheetml/2006/main" count="265" uniqueCount="72">
  <si>
    <t>MF</t>
  </si>
  <si>
    <t>Grand Total</t>
  </si>
  <si>
    <t>CA</t>
  </si>
  <si>
    <t>CN</t>
  </si>
  <si>
    <t>FL</t>
  </si>
  <si>
    <t>RO</t>
  </si>
  <si>
    <t>IR</t>
  </si>
  <si>
    <t>FR</t>
  </si>
  <si>
    <t>RC</t>
  </si>
  <si>
    <t>YC</t>
  </si>
  <si>
    <t>YW</t>
  </si>
  <si>
    <t>Total</t>
  </si>
  <si>
    <t>MSW</t>
  </si>
  <si>
    <t>Organics</t>
  </si>
  <si>
    <t>Recycle</t>
  </si>
  <si>
    <t>COMM</t>
  </si>
  <si>
    <t>RESI</t>
  </si>
  <si>
    <t>Month</t>
  </si>
  <si>
    <t>Commercial</t>
  </si>
  <si>
    <t>Multifamily</t>
  </si>
  <si>
    <t>1 Can</t>
  </si>
  <si>
    <t>3 Can</t>
  </si>
  <si>
    <t>4 Can</t>
  </si>
  <si>
    <t>5 Can</t>
  </si>
  <si>
    <t>Once Per Month</t>
  </si>
  <si>
    <t>Commercial Yards</t>
  </si>
  <si>
    <t>2 Can</t>
  </si>
  <si>
    <t>Residential Tons</t>
  </si>
  <si>
    <t xml:space="preserve">MSW </t>
  </si>
  <si>
    <t xml:space="preserve">Organics </t>
  </si>
  <si>
    <t xml:space="preserve">Recycle </t>
  </si>
  <si>
    <t>Multifamily Tons</t>
  </si>
  <si>
    <t>Commercial Tons</t>
  </si>
  <si>
    <t>Rolloff Multifamily Tons</t>
  </si>
  <si>
    <t>Rolloff Commercial Tons</t>
  </si>
  <si>
    <t>Grand Total Tons</t>
  </si>
  <si>
    <t>Yards</t>
  </si>
  <si>
    <t>Multifamily Yards</t>
  </si>
  <si>
    <t>Grand Total Yards</t>
  </si>
  <si>
    <t>Type</t>
  </si>
  <si>
    <t>20 gallon</t>
  </si>
  <si>
    <t>32 gallon</t>
  </si>
  <si>
    <t>64 gallon</t>
  </si>
  <si>
    <t>96 gallon</t>
  </si>
  <si>
    <t>MSW Total</t>
  </si>
  <si>
    <t>Organics Total</t>
  </si>
  <si>
    <t>Recycle Total</t>
  </si>
  <si>
    <t>RR</t>
  </si>
  <si>
    <t>COUNTY</t>
  </si>
  <si>
    <t>EAST COUNTY</t>
  </si>
  <si>
    <t>EDMONDS</t>
  </si>
  <si>
    <t>GOLD BAR</t>
  </si>
  <si>
    <t>LAKE STEVENS</t>
  </si>
  <si>
    <t>LYNNWOOD</t>
  </si>
  <si>
    <t>MONROE</t>
  </si>
  <si>
    <t>OUT OF AREA</t>
  </si>
  <si>
    <t>SNOHOMISH</t>
  </si>
  <si>
    <t>SULTAN</t>
  </si>
  <si>
    <t>WOODWAY</t>
  </si>
  <si>
    <t>Every Other Week</t>
  </si>
  <si>
    <t>MRF</t>
  </si>
  <si>
    <t>197 2016 Summary</t>
  </si>
  <si>
    <t>Resi Customer Counts</t>
  </si>
  <si>
    <t>Multifamily Customer Counts</t>
  </si>
  <si>
    <t>Commercial Customer Counts</t>
  </si>
  <si>
    <t>197 2017 Residential Counts</t>
  </si>
  <si>
    <t>197 2017 Commercial Yards</t>
  </si>
  <si>
    <t>197 2017 Commercial Counts</t>
  </si>
  <si>
    <t>197 2017 Multifamily Yards</t>
  </si>
  <si>
    <t>197 2017 Multifamily Counts</t>
  </si>
  <si>
    <t>197 2017 Non-Rolloff Tons</t>
  </si>
  <si>
    <t>197 2017 Rolloff Tons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</si>
</sst>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9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3" fillId="0" borderId="0"/>
    <xf numFmtId="0" fontId="1" fillId="0" borderId="0"/>
    <xf numFmtId="0" fontId="9" fillId="0" borderId="0"/>
    <xf numFmtId="0" fontId="1" fillId="0" borderId="0"/>
    <xf numFmtId="0" fontId="12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</cellStyleXfs>
  <cellXfs count="150">
    <xf numFmtId="0" fontId="0" fillId="0" borderId="0" xfId="0"/>
    <xf numFmtId="0" fontId="5" fillId="0" borderId="0" xfId="0" applyFont="1" applyBorder="1"/>
    <xf numFmtId="0" fontId="4" fillId="0" borderId="0" xfId="0" applyFont="1" applyBorder="1"/>
    <xf numFmtId="0" fontId="0" fillId="0" borderId="0" xfId="0" applyBorder="1"/>
    <xf numFmtId="0" fontId="4" fillId="4" borderId="1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 indent="1"/>
    </xf>
    <xf numFmtId="0" fontId="4" fillId="2" borderId="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 indent="1"/>
    </xf>
    <xf numFmtId="0" fontId="4" fillId="0" borderId="6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0" fillId="4" borderId="2" xfId="0" applyNumberForma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0" fillId="3" borderId="0" xfId="0" applyNumberForma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4" fillId="4" borderId="1" xfId="0" applyFont="1" applyFill="1" applyBorder="1"/>
    <xf numFmtId="0" fontId="0" fillId="4" borderId="2" xfId="0" applyFill="1" applyBorder="1" applyAlignment="1">
      <alignment horizontal="center"/>
    </xf>
    <xf numFmtId="2" fontId="4" fillId="4" borderId="2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4" fillId="2" borderId="4" xfId="0" applyFont="1" applyFill="1" applyBorder="1"/>
    <xf numFmtId="0" fontId="4" fillId="3" borderId="4" xfId="0" applyFont="1" applyFill="1" applyBorder="1"/>
    <xf numFmtId="0" fontId="4" fillId="0" borderId="6" xfId="0" applyFont="1" applyBorder="1"/>
    <xf numFmtId="0" fontId="4" fillId="0" borderId="6" xfId="0" applyFont="1" applyFill="1" applyBorder="1"/>
    <xf numFmtId="0" fontId="0" fillId="0" borderId="0" xfId="0" applyBorder="1" applyAlignment="1"/>
    <xf numFmtId="0" fontId="4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Font="1" applyFill="1" applyBorder="1"/>
    <xf numFmtId="2" fontId="0" fillId="4" borderId="2" xfId="0" applyNumberFormat="1" applyFont="1" applyFill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2" fontId="0" fillId="3" borderId="0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0" borderId="0" xfId="0" applyAlignment="1"/>
    <xf numFmtId="0" fontId="0" fillId="4" borderId="0" xfId="0" applyNumberFormat="1" applyFill="1" applyBorder="1" applyAlignment="1">
      <alignment horizontal="center"/>
    </xf>
    <xf numFmtId="0" fontId="4" fillId="4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left"/>
    </xf>
    <xf numFmtId="2" fontId="0" fillId="4" borderId="2" xfId="0" applyNumberFormat="1" applyFill="1" applyBorder="1" applyAlignment="1">
      <alignment horizontal="center"/>
    </xf>
    <xf numFmtId="0" fontId="4" fillId="2" borderId="4" xfId="0" applyFont="1" applyFill="1" applyBorder="1" applyAlignment="1">
      <alignment horizontal="left" indent="1"/>
    </xf>
    <xf numFmtId="0" fontId="0" fillId="2" borderId="4" xfId="0" applyFont="1" applyFill="1" applyBorder="1" applyAlignment="1">
      <alignment horizontal="left" indent="1"/>
    </xf>
    <xf numFmtId="0" fontId="4" fillId="3" borderId="4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left" indent="1"/>
    </xf>
    <xf numFmtId="0" fontId="4" fillId="3" borderId="7" xfId="0" applyNumberFormat="1" applyFont="1" applyFill="1" applyBorder="1" applyAlignment="1">
      <alignment horizontal="center"/>
    </xf>
    <xf numFmtId="0" fontId="0" fillId="4" borderId="2" xfId="0" applyNumberFormat="1" applyFont="1" applyFill="1" applyBorder="1" applyAlignment="1">
      <alignment horizontal="center"/>
    </xf>
    <xf numFmtId="0" fontId="0" fillId="4" borderId="0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5" fillId="0" borderId="0" xfId="0" applyNumberFormat="1" applyFont="1" applyBorder="1"/>
    <xf numFmtId="2" fontId="4" fillId="0" borderId="0" xfId="0" applyNumberFormat="1" applyFont="1" applyBorder="1"/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4" fillId="0" borderId="0" xfId="0" applyFont="1" applyFill="1"/>
    <xf numFmtId="17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6" fillId="0" borderId="1" xfId="0" applyFont="1" applyFill="1" applyBorder="1"/>
    <xf numFmtId="17" fontId="0" fillId="0" borderId="2" xfId="0" applyNumberFormat="1" applyFill="1" applyBorder="1" applyAlignment="1">
      <alignment horizontal="center"/>
    </xf>
    <xf numFmtId="0" fontId="4" fillId="0" borderId="4" xfId="0" applyFont="1" applyFill="1" applyBorder="1"/>
    <xf numFmtId="1" fontId="0" fillId="0" borderId="0" xfId="0" applyNumberFormat="1" applyFill="1" applyBorder="1" applyAlignment="1">
      <alignment horizontal="center"/>
    </xf>
    <xf numFmtId="0" fontId="6" fillId="0" borderId="4" xfId="0" applyFont="1" applyFill="1" applyBorder="1"/>
    <xf numFmtId="1" fontId="4" fillId="0" borderId="7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0" fillId="0" borderId="2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0" fillId="3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3" borderId="0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7" fillId="0" borderId="1" xfId="0" applyFont="1" applyBorder="1"/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1" fontId="0" fillId="0" borderId="0" xfId="0" applyNumberForma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4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0" fontId="4" fillId="3" borderId="5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10" fillId="0" borderId="0" xfId="0" applyFont="1" applyBorder="1"/>
    <xf numFmtId="0" fontId="13" fillId="0" borderId="0" xfId="11"/>
    <xf numFmtId="0" fontId="13" fillId="0" borderId="0" xfId="11" applyAlignment="1">
      <alignment horizontal="left" indent="1"/>
    </xf>
    <xf numFmtId="0" fontId="13" fillId="0" borderId="0" xfId="11" applyNumberFormat="1"/>
    <xf numFmtId="0" fontId="13" fillId="0" borderId="0" xfId="11" applyAlignment="1">
      <alignment horizontal="left"/>
    </xf>
    <xf numFmtId="0" fontId="13" fillId="0" borderId="0" xfId="11"/>
    <xf numFmtId="0" fontId="13" fillId="0" borderId="0" xfId="11" applyAlignment="1">
      <alignment horizontal="left"/>
    </xf>
    <xf numFmtId="2" fontId="13" fillId="0" borderId="0" xfId="11" applyNumberFormat="1"/>
    <xf numFmtId="0" fontId="13" fillId="0" borderId="0" xfId="11" applyAlignment="1">
      <alignment horizontal="left" indent="1"/>
    </xf>
    <xf numFmtId="0" fontId="13" fillId="0" borderId="0" xfId="11"/>
    <xf numFmtId="0" fontId="13" fillId="0" borderId="0" xfId="11" applyAlignment="1">
      <alignment horizontal="left"/>
    </xf>
    <xf numFmtId="0" fontId="13" fillId="0" borderId="0" xfId="11" applyAlignment="1">
      <alignment horizontal="left" indent="1"/>
    </xf>
    <xf numFmtId="0" fontId="13" fillId="0" borderId="0" xfId="11" applyNumberFormat="1"/>
    <xf numFmtId="0" fontId="13" fillId="0" borderId="0" xfId="11"/>
    <xf numFmtId="0" fontId="13" fillId="0" borderId="0" xfId="11" applyAlignment="1">
      <alignment horizontal="left"/>
    </xf>
    <xf numFmtId="2" fontId="13" fillId="0" borderId="0" xfId="11" applyNumberFormat="1"/>
    <xf numFmtId="0" fontId="13" fillId="0" borderId="0" xfId="11" applyAlignment="1">
      <alignment horizontal="left" indent="1"/>
    </xf>
    <xf numFmtId="0" fontId="13" fillId="0" borderId="0" xfId="11"/>
    <xf numFmtId="0" fontId="13" fillId="0" borderId="0" xfId="11" applyAlignment="1">
      <alignment horizontal="left"/>
    </xf>
    <xf numFmtId="2" fontId="13" fillId="0" borderId="0" xfId="11" applyNumberFormat="1"/>
    <xf numFmtId="0" fontId="13" fillId="0" borderId="0" xfId="11" applyAlignment="1">
      <alignment horizontal="left" indent="1"/>
    </xf>
    <xf numFmtId="0" fontId="13" fillId="0" borderId="0" xfId="11" applyNumberFormat="1"/>
  </cellXfs>
  <cellStyles count="12">
    <cellStyle name="Comma 2" xfId="3"/>
    <cellStyle name="Comma 3" xfId="9"/>
    <cellStyle name="Normal" xfId="0" builtinId="0"/>
    <cellStyle name="Normal 2" xfId="1"/>
    <cellStyle name="Normal 2 2" xfId="7"/>
    <cellStyle name="Normal 2 3" xfId="10"/>
    <cellStyle name="Normal 3" xfId="4"/>
    <cellStyle name="Normal 4" xfId="5"/>
    <cellStyle name="Normal 5" xfId="6"/>
    <cellStyle name="Normal 6" xfId="8"/>
    <cellStyle name="Normal 7" xfId="11"/>
    <cellStyle name="Percent 2" xfId="2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65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4.85546875" style="88" bestFit="1" customWidth="1"/>
    <col min="2" max="13" width="9.140625" style="90"/>
    <col min="14" max="14" width="9.5703125" style="107" bestFit="1" customWidth="1"/>
    <col min="15" max="16384" width="9.140625" style="91"/>
  </cols>
  <sheetData>
    <row r="1" spans="1:14" s="86" customFormat="1" ht="21" x14ac:dyDescent="0.35">
      <c r="A1" s="86" t="s">
        <v>61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.75" thickBot="1" x14ac:dyDescent="0.3">
      <c r="B2" s="89">
        <v>42370</v>
      </c>
      <c r="C2" s="89">
        <v>42401</v>
      </c>
      <c r="D2" s="89">
        <v>42430</v>
      </c>
      <c r="E2" s="89">
        <v>42461</v>
      </c>
      <c r="F2" s="89">
        <v>42491</v>
      </c>
      <c r="G2" s="89">
        <v>42522</v>
      </c>
      <c r="H2" s="89">
        <v>42552</v>
      </c>
      <c r="I2" s="89">
        <v>42583</v>
      </c>
      <c r="J2" s="89">
        <v>42614</v>
      </c>
      <c r="K2" s="89">
        <v>42644</v>
      </c>
      <c r="L2" s="89">
        <v>42675</v>
      </c>
      <c r="M2" s="89">
        <v>42705</v>
      </c>
      <c r="N2" s="107" t="s">
        <v>11</v>
      </c>
    </row>
    <row r="3" spans="1:14" ht="15.75" x14ac:dyDescent="0.25">
      <c r="A3" s="92" t="s">
        <v>27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108"/>
    </row>
    <row r="4" spans="1:14" x14ac:dyDescent="0.25">
      <c r="A4" s="94" t="s">
        <v>28</v>
      </c>
      <c r="B4" s="95" t="e">
        <f>'Commercial-MF-Resi Tons'!#REF!</f>
        <v>#REF!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106" t="e">
        <f>SUM(B4:M4)</f>
        <v>#REF!</v>
      </c>
    </row>
    <row r="5" spans="1:14" x14ac:dyDescent="0.25">
      <c r="A5" s="94" t="s">
        <v>29</v>
      </c>
      <c r="B5" s="95" t="e">
        <f>'Commercial-MF-Resi Tons'!#REF!</f>
        <v>#REF!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106" t="e">
        <f t="shared" ref="N5:N32" si="0">SUM(B5:M5)</f>
        <v>#REF!</v>
      </c>
    </row>
    <row r="6" spans="1:14" x14ac:dyDescent="0.25">
      <c r="A6" s="94" t="s">
        <v>30</v>
      </c>
      <c r="B6" s="95" t="e">
        <f>'Commercial-MF-Resi Tons'!#REF!</f>
        <v>#REF!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106" t="e">
        <f t="shared" si="0"/>
        <v>#REF!</v>
      </c>
    </row>
    <row r="7" spans="1:14" s="88" customFormat="1" x14ac:dyDescent="0.25">
      <c r="A7" s="94" t="s">
        <v>11</v>
      </c>
      <c r="B7" s="105" t="e">
        <f>SUM(B4:B6)</f>
        <v>#REF!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 t="e">
        <f t="shared" si="0"/>
        <v>#REF!</v>
      </c>
    </row>
    <row r="8" spans="1:14" x14ac:dyDescent="0.25">
      <c r="A8" s="94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106"/>
    </row>
    <row r="9" spans="1:14" ht="15.75" x14ac:dyDescent="0.25">
      <c r="A9" s="96" t="s">
        <v>31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106"/>
    </row>
    <row r="10" spans="1:14" x14ac:dyDescent="0.25">
      <c r="A10" s="94" t="s">
        <v>28</v>
      </c>
      <c r="B10" s="95" t="e">
        <f>'Commercial-MF-Resi Tons'!#REF!</f>
        <v>#REF!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106" t="e">
        <f t="shared" si="0"/>
        <v>#REF!</v>
      </c>
    </row>
    <row r="11" spans="1:14" x14ac:dyDescent="0.25">
      <c r="A11" s="94" t="s">
        <v>29</v>
      </c>
      <c r="B11" s="95" t="e">
        <f>'Commercial-MF-Resi Tons'!#REF!</f>
        <v>#REF!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106" t="e">
        <f t="shared" si="0"/>
        <v>#REF!</v>
      </c>
    </row>
    <row r="12" spans="1:14" x14ac:dyDescent="0.25">
      <c r="A12" s="94" t="s">
        <v>30</v>
      </c>
      <c r="B12" s="95" t="e">
        <f>'Commercial-MF-Resi Tons'!#REF!</f>
        <v>#REF!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106" t="e">
        <f t="shared" si="0"/>
        <v>#REF!</v>
      </c>
    </row>
    <row r="13" spans="1:14" s="88" customFormat="1" x14ac:dyDescent="0.25">
      <c r="A13" s="94" t="s">
        <v>11</v>
      </c>
      <c r="B13" s="105" t="e">
        <f t="shared" ref="B13" si="1">SUM(B10:B12)</f>
        <v>#REF!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6" t="e">
        <f t="shared" si="0"/>
        <v>#REF!</v>
      </c>
    </row>
    <row r="14" spans="1:14" x14ac:dyDescent="0.25">
      <c r="A14" s="94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106"/>
    </row>
    <row r="15" spans="1:14" ht="15.75" x14ac:dyDescent="0.25">
      <c r="A15" s="96" t="s">
        <v>32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106"/>
    </row>
    <row r="16" spans="1:14" x14ac:dyDescent="0.25">
      <c r="A16" s="94" t="s">
        <v>28</v>
      </c>
      <c r="B16" s="95" t="e">
        <f>'Commercial-MF-Resi Tons'!#REF!</f>
        <v>#REF!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106" t="e">
        <f t="shared" si="0"/>
        <v>#REF!</v>
      </c>
    </row>
    <row r="17" spans="1:14" x14ac:dyDescent="0.25">
      <c r="A17" s="94" t="s">
        <v>29</v>
      </c>
      <c r="B17" s="95" t="e">
        <f>'Commercial-MF-Resi Tons'!#REF!</f>
        <v>#REF!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106" t="e">
        <f t="shared" si="0"/>
        <v>#REF!</v>
      </c>
    </row>
    <row r="18" spans="1:14" x14ac:dyDescent="0.25">
      <c r="A18" s="94" t="s">
        <v>30</v>
      </c>
      <c r="B18" s="95" t="e">
        <f>'Commercial-MF-Resi Tons'!#REF!</f>
        <v>#REF!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106" t="e">
        <f t="shared" si="0"/>
        <v>#REF!</v>
      </c>
    </row>
    <row r="19" spans="1:14" s="88" customFormat="1" x14ac:dyDescent="0.25">
      <c r="A19" s="94" t="s">
        <v>11</v>
      </c>
      <c r="B19" s="105" t="e">
        <f t="shared" ref="B19" si="2">SUM(B16:B18)</f>
        <v>#REF!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6" t="e">
        <f t="shared" si="0"/>
        <v>#REF!</v>
      </c>
    </row>
    <row r="20" spans="1:14" x14ac:dyDescent="0.25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106"/>
    </row>
    <row r="21" spans="1:14" ht="15.75" x14ac:dyDescent="0.25">
      <c r="A21" s="96" t="s">
        <v>33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106"/>
    </row>
    <row r="22" spans="1:14" x14ac:dyDescent="0.25">
      <c r="A22" s="94" t="s">
        <v>28</v>
      </c>
      <c r="B22" s="95" t="e">
        <f>'Rolloff Tons'!#REF!</f>
        <v>#REF!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106" t="e">
        <f t="shared" si="0"/>
        <v>#REF!</v>
      </c>
    </row>
    <row r="23" spans="1:14" x14ac:dyDescent="0.25">
      <c r="A23" s="94" t="s">
        <v>29</v>
      </c>
      <c r="B23" s="95" t="e">
        <f>'Rolloff Tons'!#REF!</f>
        <v>#REF!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106" t="e">
        <f t="shared" si="0"/>
        <v>#REF!</v>
      </c>
    </row>
    <row r="24" spans="1:14" x14ac:dyDescent="0.25">
      <c r="A24" s="94" t="s">
        <v>30</v>
      </c>
      <c r="B24" s="95" t="e">
        <f>'Rolloff Tons'!#REF!</f>
        <v>#REF!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106" t="e">
        <f t="shared" si="0"/>
        <v>#REF!</v>
      </c>
    </row>
    <row r="25" spans="1:14" x14ac:dyDescent="0.25">
      <c r="A25" s="94" t="s">
        <v>60</v>
      </c>
      <c r="B25" s="95" t="e">
        <f>'Rolloff Tons'!#REF!</f>
        <v>#REF!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106" t="e">
        <f t="shared" si="0"/>
        <v>#REF!</v>
      </c>
    </row>
    <row r="26" spans="1:14" s="88" customFormat="1" x14ac:dyDescent="0.25">
      <c r="A26" s="94" t="s">
        <v>11</v>
      </c>
      <c r="B26" s="105" t="e">
        <f>SUM(B22:B25)</f>
        <v>#REF!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6" t="e">
        <f>SUM(B26:M26)</f>
        <v>#REF!</v>
      </c>
    </row>
    <row r="27" spans="1:14" x14ac:dyDescent="0.25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106"/>
    </row>
    <row r="28" spans="1:14" ht="15.75" x14ac:dyDescent="0.25">
      <c r="A28" s="96" t="s">
        <v>34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106"/>
    </row>
    <row r="29" spans="1:14" x14ac:dyDescent="0.25">
      <c r="A29" s="94" t="s">
        <v>28</v>
      </c>
      <c r="B29" s="95" t="e">
        <f>'Rolloff Tons'!#REF!</f>
        <v>#REF!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106" t="e">
        <f t="shared" si="0"/>
        <v>#REF!</v>
      </c>
    </row>
    <row r="30" spans="1:14" x14ac:dyDescent="0.25">
      <c r="A30" s="94" t="s">
        <v>29</v>
      </c>
      <c r="B30" s="95" t="e">
        <f>'Rolloff Tons'!#REF!</f>
        <v>#REF!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106" t="e">
        <f t="shared" si="0"/>
        <v>#REF!</v>
      </c>
    </row>
    <row r="31" spans="1:14" x14ac:dyDescent="0.25">
      <c r="A31" s="94" t="s">
        <v>30</v>
      </c>
      <c r="B31" s="95" t="e">
        <f>'Rolloff Tons'!#REF!</f>
        <v>#REF!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106" t="e">
        <f t="shared" si="0"/>
        <v>#REF!</v>
      </c>
    </row>
    <row r="32" spans="1:14" x14ac:dyDescent="0.25">
      <c r="A32" s="94" t="s">
        <v>60</v>
      </c>
      <c r="B32" s="95" t="e">
        <f>'Rolloff Tons'!#REF!</f>
        <v>#REF!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106" t="e">
        <f t="shared" si="0"/>
        <v>#REF!</v>
      </c>
    </row>
    <row r="33" spans="1:14" s="88" customFormat="1" x14ac:dyDescent="0.25">
      <c r="A33" s="94" t="s">
        <v>11</v>
      </c>
      <c r="B33" s="105" t="e">
        <f>SUM(B29:B32)</f>
        <v>#REF!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6" t="e">
        <f>SUM(B33:M33)</f>
        <v>#REF!</v>
      </c>
    </row>
    <row r="34" spans="1:14" x14ac:dyDescent="0.2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106"/>
    </row>
    <row r="35" spans="1:14" s="88" customFormat="1" ht="15.75" thickBot="1" x14ac:dyDescent="0.3">
      <c r="A35" s="27" t="s">
        <v>35</v>
      </c>
      <c r="B35" s="97" t="e">
        <f>B7+B13+B19+B26+B33</f>
        <v>#REF!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8" t="e">
        <f>SUM(B35:M35)</f>
        <v>#REF!</v>
      </c>
    </row>
    <row r="36" spans="1:14" ht="15.75" thickBot="1" x14ac:dyDescent="0.3"/>
    <row r="37" spans="1:14" ht="18.75" x14ac:dyDescent="0.3">
      <c r="A37" s="99" t="s">
        <v>36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8"/>
    </row>
    <row r="38" spans="1:14" x14ac:dyDescent="0.25">
      <c r="A38" s="94" t="s">
        <v>37</v>
      </c>
      <c r="B38" s="101"/>
      <c r="C38" s="101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9"/>
    </row>
    <row r="39" spans="1:14" x14ac:dyDescent="0.25">
      <c r="A39" s="94" t="s">
        <v>28</v>
      </c>
      <c r="B39" s="95">
        <f>'Multifamily Yards'!N7</f>
        <v>9786.23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106">
        <f>SUM(B39:M39)</f>
        <v>9786.23</v>
      </c>
    </row>
    <row r="40" spans="1:14" x14ac:dyDescent="0.25">
      <c r="A40" s="94" t="s">
        <v>29</v>
      </c>
      <c r="B40" s="95">
        <f>'Multifamily Yards'!N11</f>
        <v>374.108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6">
        <f>SUM(B40:M40)</f>
        <v>374.108</v>
      </c>
    </row>
    <row r="41" spans="1:14" x14ac:dyDescent="0.25">
      <c r="A41" s="94" t="s">
        <v>30</v>
      </c>
      <c r="B41" s="95">
        <f>'Multifamily Yards'!N16</f>
        <v>6565.29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106">
        <f>SUM(B41:M41)</f>
        <v>6565.29</v>
      </c>
    </row>
    <row r="42" spans="1:14" s="88" customFormat="1" x14ac:dyDescent="0.25">
      <c r="A42" s="94" t="s">
        <v>11</v>
      </c>
      <c r="B42" s="105">
        <f>SUM(B39:B41)</f>
        <v>16725.628000000001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6">
        <f>SUM(B42:M42)</f>
        <v>16725.628000000001</v>
      </c>
    </row>
    <row r="43" spans="1:14" x14ac:dyDescent="0.2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106"/>
    </row>
    <row r="44" spans="1:14" x14ac:dyDescent="0.25">
      <c r="A44" s="94" t="s">
        <v>25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6"/>
    </row>
    <row r="45" spans="1:14" x14ac:dyDescent="0.25">
      <c r="A45" s="94" t="s">
        <v>28</v>
      </c>
      <c r="B45" s="95">
        <f>'Commercial Yards'!N7</f>
        <v>24178.129999999997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106">
        <f>SUM(B45:M45)</f>
        <v>24178.129999999997</v>
      </c>
    </row>
    <row r="46" spans="1:14" x14ac:dyDescent="0.25">
      <c r="A46" s="94" t="s">
        <v>29</v>
      </c>
      <c r="B46" s="95">
        <f>'Commercial Yards'!N11</f>
        <v>171.47000000000003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6">
        <f>SUM(B46:M46)</f>
        <v>171.47000000000003</v>
      </c>
    </row>
    <row r="47" spans="1:14" x14ac:dyDescent="0.25">
      <c r="A47" s="94" t="s">
        <v>30</v>
      </c>
      <c r="B47" s="95">
        <f>'Commercial Yards'!N16</f>
        <v>10631.32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106">
        <f>SUM(B47:M47)</f>
        <v>10631.32</v>
      </c>
    </row>
    <row r="48" spans="1:14" s="88" customFormat="1" x14ac:dyDescent="0.25">
      <c r="A48" s="94" t="s">
        <v>11</v>
      </c>
      <c r="B48" s="105">
        <f>SUM(B45:B47)</f>
        <v>34980.92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6">
        <f>SUM(B48:M48)</f>
        <v>34980.92</v>
      </c>
    </row>
    <row r="49" spans="1:14" x14ac:dyDescent="0.25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106"/>
    </row>
    <row r="50" spans="1:14" s="88" customFormat="1" ht="15.75" thickBot="1" x14ac:dyDescent="0.3">
      <c r="A50" s="27" t="s">
        <v>38</v>
      </c>
      <c r="B50" s="97">
        <f>B42+B48</f>
        <v>51706.547999999995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8">
        <f>SUM(B50:M50)</f>
        <v>51706.547999999995</v>
      </c>
    </row>
    <row r="51" spans="1:14" ht="15.75" thickBot="1" x14ac:dyDescent="0.3"/>
    <row r="52" spans="1:14" customFormat="1" ht="18.75" x14ac:dyDescent="0.3">
      <c r="A52" s="114" t="s">
        <v>62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6"/>
    </row>
    <row r="53" spans="1:14" customFormat="1" x14ac:dyDescent="0.25">
      <c r="A53" s="117" t="s">
        <v>28</v>
      </c>
      <c r="B53" s="118">
        <f>'Resi Counts'!M15</f>
        <v>27536</v>
      </c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9"/>
    </row>
    <row r="54" spans="1:14" customFormat="1" x14ac:dyDescent="0.25">
      <c r="A54" s="117" t="s">
        <v>29</v>
      </c>
      <c r="B54" s="118">
        <f>'Resi Counts'!M16</f>
        <v>18382</v>
      </c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9"/>
    </row>
    <row r="55" spans="1:14" customFormat="1" ht="15.75" thickBot="1" x14ac:dyDescent="0.3">
      <c r="A55" s="26" t="s">
        <v>30</v>
      </c>
      <c r="B55" s="120">
        <f>'Resi Counts'!M17</f>
        <v>29486</v>
      </c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1"/>
    </row>
    <row r="56" spans="1:14" customFormat="1" ht="15.75" thickBot="1" x14ac:dyDescent="0.3">
      <c r="A56" s="117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22"/>
    </row>
    <row r="57" spans="1:14" customFormat="1" ht="18.75" x14ac:dyDescent="0.3">
      <c r="A57" s="114" t="s">
        <v>63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6"/>
    </row>
    <row r="58" spans="1:14" customFormat="1" x14ac:dyDescent="0.25">
      <c r="A58" s="117" t="s">
        <v>28</v>
      </c>
      <c r="B58" s="118">
        <f>'Multifamily Counts'!N8</f>
        <v>500</v>
      </c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9"/>
    </row>
    <row r="59" spans="1:14" customFormat="1" x14ac:dyDescent="0.25">
      <c r="A59" s="117" t="s">
        <v>29</v>
      </c>
      <c r="B59" s="118">
        <f>'Multifamily Counts'!N12</f>
        <v>88</v>
      </c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9"/>
    </row>
    <row r="60" spans="1:14" customFormat="1" ht="15.75" thickBot="1" x14ac:dyDescent="0.3">
      <c r="A60" s="26" t="s">
        <v>30</v>
      </c>
      <c r="B60" s="120">
        <f>'Multifamily Counts'!N18</f>
        <v>558</v>
      </c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1"/>
    </row>
    <row r="61" spans="1:14" customFormat="1" ht="15.75" thickBot="1" x14ac:dyDescent="0.3">
      <c r="A61" s="3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123"/>
    </row>
    <row r="62" spans="1:14" customFormat="1" ht="18.75" x14ac:dyDescent="0.3">
      <c r="A62" s="114" t="s">
        <v>64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6"/>
    </row>
    <row r="63" spans="1:14" customFormat="1" x14ac:dyDescent="0.25">
      <c r="A63" s="117" t="s">
        <v>28</v>
      </c>
      <c r="B63" s="118">
        <f>'Commercial Counts'!N8</f>
        <v>1689</v>
      </c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9"/>
    </row>
    <row r="64" spans="1:14" customFormat="1" x14ac:dyDescent="0.25">
      <c r="A64" s="117" t="s">
        <v>29</v>
      </c>
      <c r="B64" s="118">
        <f>'Commercial Counts'!N12</f>
        <v>79</v>
      </c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9"/>
    </row>
    <row r="65" spans="1:14" customFormat="1" ht="15.75" thickBot="1" x14ac:dyDescent="0.3">
      <c r="A65" s="26" t="s">
        <v>30</v>
      </c>
      <c r="B65" s="120">
        <f>'Commercial Counts'!N18</f>
        <v>852</v>
      </c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1"/>
    </row>
  </sheetData>
  <pageMargins left="0.7" right="0.7" top="0.75" bottom="0.75" header="0.3" footer="0.3"/>
  <pageSetup scale="8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8"/>
  <sheetViews>
    <sheetView zoomScale="120" zoomScaleNormal="120" workbookViewId="0">
      <pane ySplit="1" topLeftCell="A2" activePane="bottomLeft" state="frozen"/>
      <selection pane="bottomLeft" activeCell="D24" sqref="D24"/>
    </sheetView>
  </sheetViews>
  <sheetFormatPr defaultRowHeight="15" x14ac:dyDescent="0.25"/>
  <cols>
    <col min="1" max="1" width="9" style="3" customWidth="1"/>
    <col min="2" max="2" width="12.85546875" style="3" customWidth="1"/>
    <col min="3" max="3" width="8.5703125" style="9" bestFit="1" customWidth="1"/>
    <col min="4" max="4" width="13.42578125" style="9" bestFit="1" customWidth="1"/>
    <col min="5" max="5" width="10.28515625" style="9" bestFit="1" customWidth="1"/>
    <col min="6" max="6" width="10" style="9" bestFit="1" customWidth="1"/>
    <col min="7" max="7" width="13.5703125" style="9" bestFit="1" customWidth="1"/>
    <col min="8" max="8" width="12" style="30" bestFit="1" customWidth="1"/>
    <col min="9" max="9" width="9.28515625" style="9" bestFit="1" customWidth="1"/>
    <col min="10" max="10" width="12.85546875" style="9" bestFit="1" customWidth="1"/>
    <col min="11" max="11" width="12.28515625" style="9" bestFit="1" customWidth="1"/>
    <col min="12" max="12" width="8" style="9" bestFit="1" customWidth="1"/>
    <col min="13" max="13" width="11.5703125" style="9" bestFit="1" customWidth="1"/>
    <col min="14" max="14" width="11.28515625" style="10" bestFit="1" customWidth="1"/>
    <col min="15" max="16384" width="9.140625" style="3"/>
  </cols>
  <sheetData>
    <row r="1" spans="1:14" ht="21" x14ac:dyDescent="0.35">
      <c r="A1" s="1" t="s">
        <v>70</v>
      </c>
      <c r="B1" s="2"/>
    </row>
    <row r="2" spans="1:14" ht="15.75" thickBot="1" x14ac:dyDescent="0.3">
      <c r="A2" s="2" t="s">
        <v>17</v>
      </c>
      <c r="B2" s="2" t="s">
        <v>39</v>
      </c>
      <c r="C2" s="10" t="s">
        <v>48</v>
      </c>
      <c r="D2" s="10" t="s">
        <v>49</v>
      </c>
      <c r="E2" s="10" t="s">
        <v>50</v>
      </c>
      <c r="F2" s="10" t="s">
        <v>51</v>
      </c>
      <c r="G2" s="10" t="s">
        <v>52</v>
      </c>
      <c r="H2" s="10" t="s">
        <v>53</v>
      </c>
      <c r="I2" s="10" t="s">
        <v>54</v>
      </c>
      <c r="J2" s="10" t="s">
        <v>55</v>
      </c>
      <c r="K2" s="10" t="s">
        <v>56</v>
      </c>
      <c r="L2" s="10" t="s">
        <v>57</v>
      </c>
      <c r="M2" s="10" t="s">
        <v>58</v>
      </c>
      <c r="N2" s="10" t="s">
        <v>1</v>
      </c>
    </row>
    <row r="3" spans="1:14" x14ac:dyDescent="0.25">
      <c r="A3" s="3">
        <v>1</v>
      </c>
      <c r="B3" s="20" t="s">
        <v>15</v>
      </c>
      <c r="C3" s="22"/>
      <c r="D3" s="22"/>
      <c r="E3" s="22"/>
      <c r="F3" s="22"/>
      <c r="G3" s="22"/>
      <c r="H3" s="45"/>
      <c r="I3" s="21"/>
      <c r="J3" s="21"/>
      <c r="K3" s="21"/>
      <c r="L3" s="21"/>
      <c r="M3" s="21"/>
      <c r="N3" s="49"/>
    </row>
    <row r="4" spans="1:14" x14ac:dyDescent="0.25">
      <c r="A4" s="3">
        <v>1</v>
      </c>
      <c r="B4" s="23" t="s">
        <v>12</v>
      </c>
      <c r="C4" s="35">
        <v>37.1</v>
      </c>
      <c r="D4" s="35">
        <v>56.75</v>
      </c>
      <c r="E4" s="35">
        <v>314.98</v>
      </c>
      <c r="F4" s="35">
        <v>15.02</v>
      </c>
      <c r="G4" s="35">
        <v>33.51</v>
      </c>
      <c r="H4" s="46">
        <v>268.99</v>
      </c>
      <c r="I4" s="35">
        <v>461.39</v>
      </c>
      <c r="J4" s="35"/>
      <c r="K4" s="35">
        <v>214.75</v>
      </c>
      <c r="L4" s="35"/>
      <c r="M4" s="35"/>
      <c r="N4" s="36">
        <f>SUM(C4:M4)</f>
        <v>1402.49</v>
      </c>
    </row>
    <row r="5" spans="1:14" x14ac:dyDescent="0.25">
      <c r="A5" s="3">
        <v>1</v>
      </c>
      <c r="B5" s="23" t="s">
        <v>13</v>
      </c>
      <c r="C5" s="35">
        <v>0.05</v>
      </c>
      <c r="D5" s="35">
        <v>0.23</v>
      </c>
      <c r="E5" s="35">
        <v>1.08</v>
      </c>
      <c r="F5" s="35"/>
      <c r="G5" s="35">
        <v>0.06</v>
      </c>
      <c r="H5" s="46">
        <v>0.23</v>
      </c>
      <c r="I5" s="35">
        <v>0.59</v>
      </c>
      <c r="J5" s="35"/>
      <c r="K5" s="35">
        <v>0.25</v>
      </c>
      <c r="L5" s="35">
        <v>0.14000000000000001</v>
      </c>
      <c r="M5" s="35"/>
      <c r="N5" s="36">
        <f>SUM(C5:M5)</f>
        <v>2.6300000000000003</v>
      </c>
    </row>
    <row r="6" spans="1:14" x14ac:dyDescent="0.25">
      <c r="A6" s="3">
        <v>1</v>
      </c>
      <c r="B6" s="23" t="s">
        <v>14</v>
      </c>
      <c r="C6" s="35">
        <v>7.57</v>
      </c>
      <c r="D6" s="35">
        <v>9.02</v>
      </c>
      <c r="E6" s="35">
        <v>73.88</v>
      </c>
      <c r="F6" s="35">
        <v>3.86</v>
      </c>
      <c r="G6" s="35">
        <v>12.38</v>
      </c>
      <c r="H6" s="46">
        <v>62.52</v>
      </c>
      <c r="I6" s="35">
        <v>52.39</v>
      </c>
      <c r="J6" s="35">
        <v>15.92</v>
      </c>
      <c r="K6" s="35">
        <v>24.94</v>
      </c>
      <c r="L6" s="35">
        <v>6.25</v>
      </c>
      <c r="M6" s="35"/>
      <c r="N6" s="36">
        <f>SUM(C6:M6)</f>
        <v>268.73</v>
      </c>
    </row>
    <row r="7" spans="1:14" x14ac:dyDescent="0.25">
      <c r="A7" s="3">
        <v>1</v>
      </c>
      <c r="B7" s="23" t="s">
        <v>11</v>
      </c>
      <c r="C7" s="37">
        <f t="shared" ref="C7:N7" si="0">SUM(C4:C6)</f>
        <v>44.72</v>
      </c>
      <c r="D7" s="37">
        <f t="shared" si="0"/>
        <v>66</v>
      </c>
      <c r="E7" s="37">
        <f t="shared" si="0"/>
        <v>389.94</v>
      </c>
      <c r="F7" s="37">
        <f t="shared" si="0"/>
        <v>18.88</v>
      </c>
      <c r="G7" s="37">
        <f t="shared" si="0"/>
        <v>45.95</v>
      </c>
      <c r="H7" s="37">
        <f t="shared" si="0"/>
        <v>331.74</v>
      </c>
      <c r="I7" s="37">
        <f t="shared" si="0"/>
        <v>514.37</v>
      </c>
      <c r="J7" s="37">
        <f t="shared" si="0"/>
        <v>15.92</v>
      </c>
      <c r="K7" s="37">
        <f t="shared" si="0"/>
        <v>239.94</v>
      </c>
      <c r="L7" s="37">
        <f t="shared" si="0"/>
        <v>6.39</v>
      </c>
      <c r="M7" s="37">
        <f t="shared" si="0"/>
        <v>0</v>
      </c>
      <c r="N7" s="36">
        <f t="shared" si="0"/>
        <v>1673.8500000000001</v>
      </c>
    </row>
    <row r="8" spans="1:14" x14ac:dyDescent="0.25">
      <c r="A8" s="3">
        <v>1</v>
      </c>
      <c r="B8" s="24" t="s">
        <v>0</v>
      </c>
      <c r="C8" s="13"/>
      <c r="D8" s="13"/>
      <c r="E8" s="13"/>
      <c r="F8" s="13"/>
      <c r="G8" s="13"/>
      <c r="H8" s="47"/>
      <c r="I8" s="12"/>
      <c r="J8" s="12"/>
      <c r="K8" s="12"/>
      <c r="L8" s="12"/>
      <c r="M8" s="12"/>
      <c r="N8" s="51"/>
    </row>
    <row r="9" spans="1:14" x14ac:dyDescent="0.25">
      <c r="A9" s="3">
        <v>1</v>
      </c>
      <c r="B9" s="24" t="s">
        <v>12</v>
      </c>
      <c r="C9" s="14">
        <v>35</v>
      </c>
      <c r="D9" s="14">
        <v>0.72</v>
      </c>
      <c r="E9" s="14">
        <v>217.42</v>
      </c>
      <c r="F9" s="14">
        <v>1.65</v>
      </c>
      <c r="G9" s="14">
        <v>16.329999999999998</v>
      </c>
      <c r="H9" s="47">
        <v>110.19</v>
      </c>
      <c r="I9" s="14">
        <v>20.8</v>
      </c>
      <c r="J9" s="14"/>
      <c r="K9" s="14">
        <v>65.92</v>
      </c>
      <c r="L9" s="14"/>
      <c r="M9" s="12"/>
      <c r="N9" s="38">
        <f>SUM(C9:M9)</f>
        <v>468.03000000000003</v>
      </c>
    </row>
    <row r="10" spans="1:14" x14ac:dyDescent="0.25">
      <c r="A10" s="3">
        <v>1</v>
      </c>
      <c r="B10" s="24" t="s">
        <v>13</v>
      </c>
      <c r="C10" s="14"/>
      <c r="D10" s="14">
        <v>0</v>
      </c>
      <c r="E10" s="14">
        <v>0.88</v>
      </c>
      <c r="F10" s="14"/>
      <c r="G10" s="14">
        <v>0.02</v>
      </c>
      <c r="H10" s="47">
        <v>0.08</v>
      </c>
      <c r="I10" s="14">
        <v>0.9</v>
      </c>
      <c r="J10" s="14"/>
      <c r="K10" s="14">
        <v>0.59</v>
      </c>
      <c r="L10" s="14">
        <v>0.05</v>
      </c>
      <c r="M10" s="12"/>
      <c r="N10" s="38">
        <f>SUM(C10:M10)</f>
        <v>2.5199999999999996</v>
      </c>
    </row>
    <row r="11" spans="1:14" x14ac:dyDescent="0.25">
      <c r="A11" s="3">
        <v>1</v>
      </c>
      <c r="B11" s="24" t="s">
        <v>14</v>
      </c>
      <c r="C11" s="14">
        <v>9.69</v>
      </c>
      <c r="D11" s="14">
        <v>0.19</v>
      </c>
      <c r="E11" s="14">
        <v>66.8</v>
      </c>
      <c r="F11" s="14">
        <v>0.12</v>
      </c>
      <c r="G11" s="14">
        <v>1.2</v>
      </c>
      <c r="H11" s="47">
        <v>19.89</v>
      </c>
      <c r="I11" s="14">
        <v>4.6900000000000004</v>
      </c>
      <c r="J11" s="14"/>
      <c r="K11" s="14">
        <v>7.8</v>
      </c>
      <c r="L11" s="14">
        <v>0.4</v>
      </c>
      <c r="M11" s="12"/>
      <c r="N11" s="38">
        <f>SUM(C11:M11)</f>
        <v>110.78</v>
      </c>
    </row>
    <row r="12" spans="1:14" x14ac:dyDescent="0.25">
      <c r="A12" s="3">
        <v>1</v>
      </c>
      <c r="B12" s="24" t="s">
        <v>11</v>
      </c>
      <c r="C12" s="13">
        <f t="shared" ref="C12:N12" si="1">SUM(C9:C11)</f>
        <v>44.69</v>
      </c>
      <c r="D12" s="13">
        <f t="shared" si="1"/>
        <v>0.90999999999999992</v>
      </c>
      <c r="E12" s="13">
        <f t="shared" si="1"/>
        <v>285.09999999999997</v>
      </c>
      <c r="F12" s="13">
        <f t="shared" si="1"/>
        <v>1.77</v>
      </c>
      <c r="G12" s="13">
        <f t="shared" si="1"/>
        <v>17.549999999999997</v>
      </c>
      <c r="H12" s="13">
        <f t="shared" si="1"/>
        <v>130.16</v>
      </c>
      <c r="I12" s="13">
        <f t="shared" si="1"/>
        <v>26.39</v>
      </c>
      <c r="J12" s="13">
        <f t="shared" si="1"/>
        <v>0</v>
      </c>
      <c r="K12" s="13">
        <f t="shared" si="1"/>
        <v>74.31</v>
      </c>
      <c r="L12" s="13">
        <f t="shared" si="1"/>
        <v>0.45</v>
      </c>
      <c r="M12" s="13">
        <f t="shared" si="1"/>
        <v>0</v>
      </c>
      <c r="N12" s="38">
        <f t="shared" si="1"/>
        <v>581.33000000000004</v>
      </c>
    </row>
    <row r="13" spans="1:14" x14ac:dyDescent="0.25">
      <c r="A13" s="3">
        <v>1</v>
      </c>
      <c r="B13" s="25" t="s">
        <v>16</v>
      </c>
      <c r="C13" s="15"/>
      <c r="D13" s="15"/>
      <c r="E13" s="15"/>
      <c r="F13" s="15"/>
      <c r="G13" s="15"/>
      <c r="H13" s="48"/>
      <c r="I13" s="52"/>
      <c r="J13" s="52"/>
      <c r="K13" s="52"/>
      <c r="L13" s="52"/>
      <c r="M13" s="52"/>
      <c r="N13" s="53"/>
    </row>
    <row r="14" spans="1:14" x14ac:dyDescent="0.25">
      <c r="A14" s="3">
        <v>1</v>
      </c>
      <c r="B14" s="25" t="s">
        <v>12</v>
      </c>
      <c r="C14" s="15">
        <v>167.47</v>
      </c>
      <c r="D14" s="15">
        <v>192.99</v>
      </c>
      <c r="E14" s="15">
        <v>490.31</v>
      </c>
      <c r="F14" s="15">
        <v>38.83</v>
      </c>
      <c r="G14" s="15">
        <v>110.25</v>
      </c>
      <c r="H14" s="48">
        <v>155.83000000000001</v>
      </c>
      <c r="I14" s="15">
        <v>230.93</v>
      </c>
      <c r="J14" s="15"/>
      <c r="K14" s="15">
        <v>120.98</v>
      </c>
      <c r="L14" s="15"/>
      <c r="M14" s="15">
        <v>27.13</v>
      </c>
      <c r="N14" s="39">
        <f>SUM(C14:M14)</f>
        <v>1534.7200000000003</v>
      </c>
    </row>
    <row r="15" spans="1:14" x14ac:dyDescent="0.25">
      <c r="A15" s="3">
        <v>1</v>
      </c>
      <c r="B15" s="25" t="s">
        <v>13</v>
      </c>
      <c r="C15" s="15">
        <v>44.35</v>
      </c>
      <c r="D15" s="15">
        <v>21.35</v>
      </c>
      <c r="E15" s="15">
        <v>180.46</v>
      </c>
      <c r="F15" s="15">
        <v>5.21</v>
      </c>
      <c r="G15" s="15">
        <v>18.59</v>
      </c>
      <c r="H15" s="48">
        <v>36.97</v>
      </c>
      <c r="I15" s="15">
        <v>58.88</v>
      </c>
      <c r="J15" s="15"/>
      <c r="K15" s="15">
        <v>35.21</v>
      </c>
      <c r="L15" s="15">
        <v>15.78</v>
      </c>
      <c r="M15" s="15">
        <v>9.83</v>
      </c>
      <c r="N15" s="39">
        <f>SUM(C15:M15)</f>
        <v>426.63</v>
      </c>
    </row>
    <row r="16" spans="1:14" x14ac:dyDescent="0.25">
      <c r="A16" s="3">
        <v>1</v>
      </c>
      <c r="B16" s="25" t="s">
        <v>14</v>
      </c>
      <c r="C16" s="15">
        <v>100.51</v>
      </c>
      <c r="D16" s="15">
        <v>103.68</v>
      </c>
      <c r="E16" s="15">
        <v>330.91</v>
      </c>
      <c r="F16" s="15">
        <v>19.64</v>
      </c>
      <c r="G16" s="15">
        <v>72.92</v>
      </c>
      <c r="H16" s="48">
        <v>93.43</v>
      </c>
      <c r="I16" s="15">
        <v>127.3</v>
      </c>
      <c r="J16" s="15"/>
      <c r="K16" s="15">
        <v>78.25</v>
      </c>
      <c r="L16" s="15">
        <v>64.83</v>
      </c>
      <c r="M16" s="15">
        <v>24.99</v>
      </c>
      <c r="N16" s="39">
        <f>SUM(C16:M16)</f>
        <v>1016.4599999999999</v>
      </c>
    </row>
    <row r="17" spans="1:14" x14ac:dyDescent="0.25">
      <c r="A17" s="3">
        <v>1</v>
      </c>
      <c r="B17" s="25" t="s">
        <v>11</v>
      </c>
      <c r="C17" s="40">
        <f t="shared" ref="C17:N17" si="2">SUM(C14:C16)</f>
        <v>312.33</v>
      </c>
      <c r="D17" s="40">
        <f t="shared" si="2"/>
        <v>318.02</v>
      </c>
      <c r="E17" s="40">
        <f t="shared" si="2"/>
        <v>1001.6800000000001</v>
      </c>
      <c r="F17" s="40">
        <f t="shared" si="2"/>
        <v>63.68</v>
      </c>
      <c r="G17" s="40">
        <f t="shared" si="2"/>
        <v>201.76</v>
      </c>
      <c r="H17" s="48">
        <f t="shared" si="2"/>
        <v>286.23</v>
      </c>
      <c r="I17" s="40">
        <f t="shared" si="2"/>
        <v>417.11</v>
      </c>
      <c r="J17" s="40">
        <f t="shared" si="2"/>
        <v>0</v>
      </c>
      <c r="K17" s="40">
        <f t="shared" si="2"/>
        <v>234.44</v>
      </c>
      <c r="L17" s="40">
        <f t="shared" si="2"/>
        <v>80.61</v>
      </c>
      <c r="M17" s="40">
        <f t="shared" si="2"/>
        <v>61.95</v>
      </c>
      <c r="N17" s="39">
        <f t="shared" si="2"/>
        <v>2977.8100000000004</v>
      </c>
    </row>
    <row r="18" spans="1:14" ht="15.75" thickBot="1" x14ac:dyDescent="0.3">
      <c r="A18" s="3">
        <v>1</v>
      </c>
      <c r="B18" s="26" t="s">
        <v>1</v>
      </c>
      <c r="C18" s="41">
        <f t="shared" ref="C18:N18" si="3">C7+C12+C17</f>
        <v>401.74</v>
      </c>
      <c r="D18" s="41">
        <f t="shared" si="3"/>
        <v>384.92999999999995</v>
      </c>
      <c r="E18" s="41">
        <f t="shared" si="3"/>
        <v>1676.72</v>
      </c>
      <c r="F18" s="41">
        <f t="shared" si="3"/>
        <v>84.33</v>
      </c>
      <c r="G18" s="41">
        <f t="shared" si="3"/>
        <v>265.26</v>
      </c>
      <c r="H18" s="41">
        <f t="shared" si="3"/>
        <v>748.13</v>
      </c>
      <c r="I18" s="41">
        <f t="shared" si="3"/>
        <v>957.87</v>
      </c>
      <c r="J18" s="41">
        <f t="shared" si="3"/>
        <v>15.92</v>
      </c>
      <c r="K18" s="41">
        <f t="shared" si="3"/>
        <v>548.69000000000005</v>
      </c>
      <c r="L18" s="41">
        <f t="shared" si="3"/>
        <v>87.45</v>
      </c>
      <c r="M18" s="41">
        <f t="shared" si="3"/>
        <v>61.95</v>
      </c>
      <c r="N18" s="42">
        <f t="shared" si="3"/>
        <v>5232.9900000000007</v>
      </c>
    </row>
  </sheetData>
  <pageMargins left="0.7" right="0.7" top="0.75" bottom="0.75" header="0.3" footer="0.3"/>
  <pageSetup scale="7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5"/>
  <sheetViews>
    <sheetView zoomScale="120" zoomScaleNormal="120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8.140625" style="3" customWidth="1"/>
    <col min="2" max="2" width="11.5703125" style="3" bestFit="1" customWidth="1"/>
    <col min="3" max="3" width="8.7109375" style="9" bestFit="1" customWidth="1"/>
    <col min="4" max="4" width="13.7109375" style="9" bestFit="1" customWidth="1"/>
    <col min="5" max="5" width="12" style="9" bestFit="1" customWidth="1"/>
    <col min="6" max="6" width="10.28515625" style="9" bestFit="1" customWidth="1"/>
    <col min="7" max="7" width="14.28515625" style="9" bestFit="1" customWidth="1"/>
    <col min="8" max="8" width="12" style="30" bestFit="1" customWidth="1"/>
    <col min="9" max="9" width="9.5703125" style="9" bestFit="1" customWidth="1"/>
    <col min="10" max="10" width="13.28515625" style="9" bestFit="1" customWidth="1"/>
    <col min="11" max="11" width="12.7109375" style="9" bestFit="1" customWidth="1"/>
    <col min="12" max="12" width="8.42578125" style="9" bestFit="1" customWidth="1"/>
    <col min="13" max="13" width="11.5703125" style="9" bestFit="1" customWidth="1"/>
    <col min="14" max="14" width="11.5703125" style="10" bestFit="1" customWidth="1"/>
    <col min="15" max="15" width="9.140625" style="3" customWidth="1"/>
    <col min="16" max="16384" width="9.140625" style="3"/>
  </cols>
  <sheetData>
    <row r="1" spans="1:14" ht="21" x14ac:dyDescent="0.35">
      <c r="A1" s="1" t="s">
        <v>71</v>
      </c>
    </row>
    <row r="2" spans="1:14" ht="15.75" thickBot="1" x14ac:dyDescent="0.3">
      <c r="A2" s="2" t="s">
        <v>17</v>
      </c>
      <c r="B2" s="2" t="s">
        <v>39</v>
      </c>
      <c r="C2" s="10" t="s">
        <v>48</v>
      </c>
      <c r="D2" s="10" t="s">
        <v>49</v>
      </c>
      <c r="E2" s="10" t="s">
        <v>50</v>
      </c>
      <c r="F2" s="10" t="s">
        <v>51</v>
      </c>
      <c r="G2" s="10" t="s">
        <v>52</v>
      </c>
      <c r="H2" s="10" t="s">
        <v>53</v>
      </c>
      <c r="I2" s="10" t="s">
        <v>54</v>
      </c>
      <c r="J2" s="10" t="s">
        <v>55</v>
      </c>
      <c r="K2" s="10" t="s">
        <v>56</v>
      </c>
      <c r="L2" s="10" t="s">
        <v>57</v>
      </c>
      <c r="M2" s="10" t="s">
        <v>58</v>
      </c>
      <c r="N2" s="10" t="s">
        <v>1</v>
      </c>
    </row>
    <row r="3" spans="1:14" x14ac:dyDescent="0.25">
      <c r="A3" s="44">
        <v>1</v>
      </c>
      <c r="B3" s="20" t="s">
        <v>18</v>
      </c>
      <c r="C3" s="11"/>
      <c r="D3" s="11"/>
      <c r="E3" s="11"/>
      <c r="F3" s="11"/>
      <c r="G3" s="11"/>
      <c r="H3" s="58"/>
      <c r="I3" s="21"/>
      <c r="J3" s="21"/>
      <c r="K3" s="21"/>
      <c r="L3" s="21"/>
      <c r="M3" s="21"/>
      <c r="N3" s="49"/>
    </row>
    <row r="4" spans="1:14" x14ac:dyDescent="0.25">
      <c r="A4" s="44">
        <v>1</v>
      </c>
      <c r="B4" s="23" t="s">
        <v>12</v>
      </c>
      <c r="C4" s="43">
        <v>13.87</v>
      </c>
      <c r="D4" s="43"/>
      <c r="E4" s="43">
        <v>272.01</v>
      </c>
      <c r="F4" s="43">
        <v>3.42</v>
      </c>
      <c r="G4" s="43">
        <v>8.76</v>
      </c>
      <c r="H4" s="57">
        <v>147.96</v>
      </c>
      <c r="I4" s="43">
        <v>198.35</v>
      </c>
      <c r="J4" s="43">
        <v>106.88</v>
      </c>
      <c r="K4" s="43">
        <v>77.53</v>
      </c>
      <c r="L4" s="43"/>
      <c r="M4" s="43"/>
      <c r="N4" s="36">
        <f>SUM(C4:M4)</f>
        <v>828.78</v>
      </c>
    </row>
    <row r="5" spans="1:14" x14ac:dyDescent="0.25">
      <c r="A5" s="44">
        <v>1</v>
      </c>
      <c r="B5" s="23" t="s">
        <v>13</v>
      </c>
      <c r="C5" s="43"/>
      <c r="D5" s="43"/>
      <c r="E5" s="43"/>
      <c r="F5" s="43"/>
      <c r="G5" s="43"/>
      <c r="H5" s="57"/>
      <c r="I5" s="43">
        <v>3.64</v>
      </c>
      <c r="J5" s="43"/>
      <c r="K5" s="43"/>
      <c r="L5" s="43"/>
      <c r="M5" s="43"/>
      <c r="N5" s="36">
        <f>SUM(C5:M5)</f>
        <v>3.64</v>
      </c>
    </row>
    <row r="6" spans="1:14" x14ac:dyDescent="0.25">
      <c r="A6" s="44">
        <v>1</v>
      </c>
      <c r="B6" s="23" t="s">
        <v>14</v>
      </c>
      <c r="C6" s="43">
        <v>5.68</v>
      </c>
      <c r="D6" s="43">
        <v>4.8</v>
      </c>
      <c r="E6" s="43">
        <v>92.59</v>
      </c>
      <c r="F6" s="43"/>
      <c r="G6" s="43">
        <v>42.42</v>
      </c>
      <c r="H6" s="46">
        <v>182.35</v>
      </c>
      <c r="I6" s="43">
        <v>79.94</v>
      </c>
      <c r="J6" s="43">
        <v>363.41</v>
      </c>
      <c r="K6" s="43">
        <v>15.33</v>
      </c>
      <c r="L6" s="43"/>
      <c r="M6" s="43"/>
      <c r="N6" s="36">
        <f>SUM(C6:M6)</f>
        <v>786.5200000000001</v>
      </c>
    </row>
    <row r="7" spans="1:14" x14ac:dyDescent="0.25">
      <c r="A7" s="44">
        <v>1</v>
      </c>
      <c r="B7" s="23" t="s">
        <v>60</v>
      </c>
      <c r="C7" s="43"/>
      <c r="D7" s="43"/>
      <c r="E7" s="43">
        <v>11.16</v>
      </c>
      <c r="F7" s="43"/>
      <c r="G7" s="43"/>
      <c r="H7" s="46">
        <v>6.84</v>
      </c>
      <c r="I7" s="43"/>
      <c r="J7" s="43">
        <v>7.19</v>
      </c>
      <c r="K7" s="43"/>
      <c r="L7" s="43"/>
      <c r="M7" s="43"/>
      <c r="N7" s="36">
        <f>SUM(C7:M7)</f>
        <v>25.19</v>
      </c>
    </row>
    <row r="8" spans="1:14" x14ac:dyDescent="0.25">
      <c r="A8" s="44">
        <v>1</v>
      </c>
      <c r="B8" s="23" t="s">
        <v>11</v>
      </c>
      <c r="C8" s="54">
        <f>SUM(C4:C7)</f>
        <v>19.549999999999997</v>
      </c>
      <c r="D8" s="54">
        <f t="shared" ref="D8:M8" si="0">SUM(D4:D7)</f>
        <v>4.8</v>
      </c>
      <c r="E8" s="54">
        <f t="shared" si="0"/>
        <v>375.76000000000005</v>
      </c>
      <c r="F8" s="54">
        <f t="shared" si="0"/>
        <v>3.42</v>
      </c>
      <c r="G8" s="54">
        <f t="shared" si="0"/>
        <v>51.18</v>
      </c>
      <c r="H8" s="54">
        <f t="shared" si="0"/>
        <v>337.15</v>
      </c>
      <c r="I8" s="54">
        <f t="shared" si="0"/>
        <v>281.92999999999995</v>
      </c>
      <c r="J8" s="54">
        <f t="shared" si="0"/>
        <v>477.48</v>
      </c>
      <c r="K8" s="54">
        <f t="shared" si="0"/>
        <v>92.86</v>
      </c>
      <c r="L8" s="54">
        <f t="shared" si="0"/>
        <v>0</v>
      </c>
      <c r="M8" s="54">
        <f t="shared" si="0"/>
        <v>0</v>
      </c>
      <c r="N8" s="36">
        <f>SUM(N4:N7)</f>
        <v>1644.13</v>
      </c>
    </row>
    <row r="9" spans="1:14" x14ac:dyDescent="0.25">
      <c r="A9" s="44">
        <v>1</v>
      </c>
      <c r="B9" s="24" t="s">
        <v>19</v>
      </c>
      <c r="C9" s="12"/>
      <c r="D9" s="12"/>
      <c r="E9" s="12"/>
      <c r="F9" s="12"/>
      <c r="G9" s="12"/>
      <c r="H9" s="47"/>
      <c r="I9" s="12"/>
      <c r="J9" s="12"/>
      <c r="K9" s="12"/>
      <c r="L9" s="12"/>
      <c r="M9" s="12"/>
      <c r="N9" s="51"/>
    </row>
    <row r="10" spans="1:14" x14ac:dyDescent="0.25">
      <c r="A10" s="44">
        <v>1</v>
      </c>
      <c r="B10" s="24" t="s">
        <v>12</v>
      </c>
      <c r="C10" s="12">
        <v>36.76</v>
      </c>
      <c r="D10" s="12"/>
      <c r="E10" s="12"/>
      <c r="F10" s="12"/>
      <c r="G10" s="12"/>
      <c r="H10" s="47">
        <v>5.21</v>
      </c>
      <c r="I10" s="12">
        <v>15.86</v>
      </c>
      <c r="J10" s="12"/>
      <c r="K10" s="12"/>
      <c r="L10" s="12"/>
      <c r="M10" s="12"/>
      <c r="N10" s="51">
        <f>SUM(C10:M10)</f>
        <v>57.83</v>
      </c>
    </row>
    <row r="11" spans="1:14" x14ac:dyDescent="0.25">
      <c r="A11" s="44">
        <v>1</v>
      </c>
      <c r="B11" s="24" t="s">
        <v>13</v>
      </c>
      <c r="C11" s="12"/>
      <c r="D11" s="12"/>
      <c r="E11" s="12"/>
      <c r="F11" s="12"/>
      <c r="G11" s="12"/>
      <c r="H11" s="47"/>
      <c r="I11" s="12"/>
      <c r="J11" s="12"/>
      <c r="K11" s="12"/>
      <c r="L11" s="12"/>
      <c r="M11" s="12"/>
      <c r="N11" s="51">
        <f>SUM(C11:M11)</f>
        <v>0</v>
      </c>
    </row>
    <row r="12" spans="1:14" x14ac:dyDescent="0.25">
      <c r="A12" s="44">
        <v>1</v>
      </c>
      <c r="B12" s="24" t="s">
        <v>14</v>
      </c>
      <c r="C12" s="12"/>
      <c r="D12" s="12"/>
      <c r="E12" s="12"/>
      <c r="F12" s="12"/>
      <c r="G12" s="12"/>
      <c r="H12" s="47"/>
      <c r="I12" s="12"/>
      <c r="J12" s="12"/>
      <c r="K12" s="12"/>
      <c r="L12" s="12"/>
      <c r="M12" s="12"/>
      <c r="N12" s="51">
        <f>SUM(C12:M12)</f>
        <v>0</v>
      </c>
    </row>
    <row r="13" spans="1:14" x14ac:dyDescent="0.25">
      <c r="A13" s="44">
        <v>1</v>
      </c>
      <c r="B13" s="24" t="s">
        <v>60</v>
      </c>
      <c r="C13" s="12"/>
      <c r="D13" s="12"/>
      <c r="E13" s="12"/>
      <c r="F13" s="12"/>
      <c r="G13" s="12"/>
      <c r="H13" s="47"/>
      <c r="I13" s="12"/>
      <c r="J13" s="12"/>
      <c r="K13" s="12"/>
      <c r="L13" s="12"/>
      <c r="M13" s="12"/>
      <c r="N13" s="51">
        <f>SUM(C13:M13)</f>
        <v>0</v>
      </c>
    </row>
    <row r="14" spans="1:14" x14ac:dyDescent="0.25">
      <c r="A14" s="44">
        <v>1</v>
      </c>
      <c r="B14" s="24" t="s">
        <v>11</v>
      </c>
      <c r="C14" s="55">
        <f>SUM(C10:C13)</f>
        <v>36.76</v>
      </c>
      <c r="D14" s="55">
        <f t="shared" ref="D14:M14" si="1">SUM(D10:D13)</f>
        <v>0</v>
      </c>
      <c r="E14" s="55">
        <f t="shared" si="1"/>
        <v>0</v>
      </c>
      <c r="F14" s="55">
        <f t="shared" si="1"/>
        <v>0</v>
      </c>
      <c r="G14" s="55">
        <f t="shared" si="1"/>
        <v>0</v>
      </c>
      <c r="H14" s="55">
        <f t="shared" si="1"/>
        <v>5.21</v>
      </c>
      <c r="I14" s="55">
        <f t="shared" si="1"/>
        <v>15.86</v>
      </c>
      <c r="J14" s="55">
        <f t="shared" si="1"/>
        <v>0</v>
      </c>
      <c r="K14" s="55">
        <f t="shared" si="1"/>
        <v>0</v>
      </c>
      <c r="L14" s="55">
        <f t="shared" si="1"/>
        <v>0</v>
      </c>
      <c r="M14" s="55">
        <f t="shared" si="1"/>
        <v>0</v>
      </c>
      <c r="N14" s="51">
        <f>SUM(N10:N13)</f>
        <v>57.83</v>
      </c>
    </row>
    <row r="15" spans="1:14" ht="15.75" thickBot="1" x14ac:dyDescent="0.3">
      <c r="A15" s="44">
        <v>1</v>
      </c>
      <c r="B15" s="27" t="s">
        <v>1</v>
      </c>
      <c r="C15" s="56">
        <f>SUM(C8,C14)</f>
        <v>56.309999999999995</v>
      </c>
      <c r="D15" s="56">
        <f t="shared" ref="D15:M15" si="2">SUM(D8,D14)</f>
        <v>4.8</v>
      </c>
      <c r="E15" s="56">
        <f t="shared" si="2"/>
        <v>375.76000000000005</v>
      </c>
      <c r="F15" s="56">
        <f t="shared" si="2"/>
        <v>3.42</v>
      </c>
      <c r="G15" s="56">
        <f t="shared" si="2"/>
        <v>51.18</v>
      </c>
      <c r="H15" s="56">
        <f t="shared" si="2"/>
        <v>342.35999999999996</v>
      </c>
      <c r="I15" s="56">
        <f t="shared" si="2"/>
        <v>297.78999999999996</v>
      </c>
      <c r="J15" s="56">
        <f t="shared" si="2"/>
        <v>477.48</v>
      </c>
      <c r="K15" s="56">
        <f t="shared" si="2"/>
        <v>92.86</v>
      </c>
      <c r="L15" s="56">
        <f t="shared" si="2"/>
        <v>0</v>
      </c>
      <c r="M15" s="56">
        <f t="shared" si="2"/>
        <v>0</v>
      </c>
      <c r="N15" s="127">
        <f>SUM(N8,N14)</f>
        <v>1701.96</v>
      </c>
    </row>
  </sheetData>
  <pageMargins left="0.7" right="0.7" top="0.75" bottom="0.75" header="0.3" footer="0.3"/>
  <pageSetup scale="75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32"/>
  <sheetViews>
    <sheetView zoomScale="120" zoomScaleNormal="120" workbookViewId="0">
      <selection activeCell="K23" sqref="K23"/>
    </sheetView>
  </sheetViews>
  <sheetFormatPr defaultRowHeight="15" x14ac:dyDescent="0.25"/>
  <cols>
    <col min="1" max="1" width="6.5703125" customWidth="1"/>
    <col min="2" max="2" width="11.28515625" style="59" bestFit="1" customWidth="1"/>
    <col min="3" max="3" width="8.5703125" style="33" bestFit="1" customWidth="1"/>
    <col min="4" max="4" width="13.42578125" style="33" bestFit="1" customWidth="1"/>
    <col min="5" max="5" width="10.28515625" style="33" bestFit="1" customWidth="1"/>
    <col min="6" max="6" width="10" style="33" bestFit="1" customWidth="1"/>
    <col min="7" max="7" width="13.5703125" style="33" bestFit="1" customWidth="1"/>
    <col min="8" max="8" width="12" style="33" bestFit="1" customWidth="1"/>
    <col min="9" max="9" width="9.28515625" bestFit="1" customWidth="1"/>
    <col min="10" max="10" width="12.85546875" bestFit="1" customWidth="1"/>
    <col min="11" max="11" width="12.28515625" bestFit="1" customWidth="1"/>
    <col min="12" max="12" width="8" bestFit="1" customWidth="1"/>
    <col min="13" max="13" width="11.5703125" bestFit="1" customWidth="1"/>
    <col min="14" max="14" width="11.28515625" bestFit="1" customWidth="1"/>
  </cols>
  <sheetData>
    <row r="1" spans="1:14" ht="21" x14ac:dyDescent="0.35">
      <c r="A1" s="31" t="s">
        <v>69</v>
      </c>
    </row>
    <row r="2" spans="1:14" s="2" customFormat="1" ht="15.75" thickBot="1" x14ac:dyDescent="0.3">
      <c r="A2" s="2" t="s">
        <v>17</v>
      </c>
      <c r="B2" s="10" t="s">
        <v>39</v>
      </c>
      <c r="C2" s="10" t="s">
        <v>48</v>
      </c>
      <c r="D2" s="10" t="s">
        <v>49</v>
      </c>
      <c r="E2" s="10" t="s">
        <v>50</v>
      </c>
      <c r="F2" s="10" t="s">
        <v>51</v>
      </c>
      <c r="G2" s="10" t="s">
        <v>52</v>
      </c>
      <c r="H2" s="10" t="s">
        <v>53</v>
      </c>
      <c r="I2" s="10" t="s">
        <v>54</v>
      </c>
      <c r="J2" s="10" t="s">
        <v>55</v>
      </c>
      <c r="K2" s="10" t="s">
        <v>56</v>
      </c>
      <c r="L2" s="10" t="s">
        <v>57</v>
      </c>
      <c r="M2" s="10" t="s">
        <v>58</v>
      </c>
      <c r="N2" s="29" t="s">
        <v>1</v>
      </c>
    </row>
    <row r="3" spans="1:14" x14ac:dyDescent="0.25">
      <c r="A3" s="3">
        <v>1</v>
      </c>
      <c r="B3" s="71" t="s">
        <v>12</v>
      </c>
      <c r="C3" s="16"/>
      <c r="D3" s="16"/>
      <c r="E3" s="16"/>
      <c r="F3" s="16"/>
      <c r="G3" s="16"/>
      <c r="H3" s="77"/>
      <c r="I3" s="21"/>
      <c r="J3" s="21"/>
      <c r="K3" s="21"/>
      <c r="L3" s="21"/>
      <c r="M3" s="21"/>
      <c r="N3" s="49"/>
    </row>
    <row r="4" spans="1:14" x14ac:dyDescent="0.25">
      <c r="A4" s="3">
        <v>1</v>
      </c>
      <c r="B4" s="72" t="s">
        <v>2</v>
      </c>
      <c r="C4" s="60">
        <v>1</v>
      </c>
      <c r="D4" s="60"/>
      <c r="E4" s="60">
        <v>19</v>
      </c>
      <c r="F4" s="60"/>
      <c r="G4" s="60">
        <v>1</v>
      </c>
      <c r="H4" s="78">
        <v>7</v>
      </c>
      <c r="I4" s="43"/>
      <c r="J4" s="43"/>
      <c r="K4" s="43">
        <v>5</v>
      </c>
      <c r="L4" s="43"/>
      <c r="M4" s="43"/>
      <c r="N4" s="50">
        <f>SUM(C4:M4)</f>
        <v>33</v>
      </c>
    </row>
    <row r="5" spans="1:14" x14ac:dyDescent="0.25">
      <c r="A5" s="3">
        <v>1</v>
      </c>
      <c r="B5" s="72" t="s">
        <v>3</v>
      </c>
      <c r="C5" s="60">
        <v>2</v>
      </c>
      <c r="D5" s="60"/>
      <c r="E5" s="60">
        <v>12</v>
      </c>
      <c r="F5" s="60"/>
      <c r="G5" s="60"/>
      <c r="H5" s="78">
        <v>2</v>
      </c>
      <c r="I5" s="43">
        <v>3</v>
      </c>
      <c r="J5" s="43"/>
      <c r="K5" s="43">
        <v>16</v>
      </c>
      <c r="L5" s="43"/>
      <c r="M5" s="43"/>
      <c r="N5" s="50">
        <f>SUM(C5:M5)</f>
        <v>35</v>
      </c>
    </row>
    <row r="6" spans="1:14" x14ac:dyDescent="0.25">
      <c r="A6" s="3">
        <v>1</v>
      </c>
      <c r="B6" s="72" t="s">
        <v>4</v>
      </c>
      <c r="C6" s="60">
        <v>25</v>
      </c>
      <c r="D6" s="60">
        <v>2</v>
      </c>
      <c r="E6" s="60">
        <v>195</v>
      </c>
      <c r="F6" s="60">
        <v>1</v>
      </c>
      <c r="G6" s="60">
        <v>21</v>
      </c>
      <c r="H6" s="78">
        <v>70</v>
      </c>
      <c r="I6" s="43">
        <v>23</v>
      </c>
      <c r="J6" s="43"/>
      <c r="K6" s="43">
        <v>89</v>
      </c>
      <c r="L6" s="43"/>
      <c r="M6" s="43"/>
      <c r="N6" s="50">
        <f>SUM(C6:M6)</f>
        <v>426</v>
      </c>
    </row>
    <row r="7" spans="1:14" x14ac:dyDescent="0.25">
      <c r="A7" s="3">
        <v>1</v>
      </c>
      <c r="B7" s="72" t="s">
        <v>5</v>
      </c>
      <c r="C7" s="60">
        <v>2</v>
      </c>
      <c r="D7" s="60"/>
      <c r="E7" s="60">
        <v>2</v>
      </c>
      <c r="F7" s="60"/>
      <c r="G7" s="60"/>
      <c r="H7" s="78">
        <v>1</v>
      </c>
      <c r="I7" s="43">
        <v>1</v>
      </c>
      <c r="J7" s="43"/>
      <c r="K7" s="43"/>
      <c r="L7" s="43"/>
      <c r="M7" s="43"/>
      <c r="N7" s="50">
        <f>SUM(C7:M7)</f>
        <v>6</v>
      </c>
    </row>
    <row r="8" spans="1:14" x14ac:dyDescent="0.25">
      <c r="A8" s="3">
        <v>1</v>
      </c>
      <c r="B8" s="72" t="s">
        <v>11</v>
      </c>
      <c r="C8" s="61">
        <f>SUM(C4:C7)</f>
        <v>30</v>
      </c>
      <c r="D8" s="61">
        <f t="shared" ref="D8:N8" si="0">SUM(D4:D7)</f>
        <v>2</v>
      </c>
      <c r="E8" s="61">
        <f t="shared" si="0"/>
        <v>228</v>
      </c>
      <c r="F8" s="61">
        <f t="shared" si="0"/>
        <v>1</v>
      </c>
      <c r="G8" s="61">
        <f t="shared" si="0"/>
        <v>22</v>
      </c>
      <c r="H8" s="61">
        <f t="shared" si="0"/>
        <v>80</v>
      </c>
      <c r="I8" s="61">
        <f t="shared" si="0"/>
        <v>27</v>
      </c>
      <c r="J8" s="61">
        <f t="shared" si="0"/>
        <v>0</v>
      </c>
      <c r="K8" s="61">
        <f t="shared" si="0"/>
        <v>110</v>
      </c>
      <c r="L8" s="61">
        <f t="shared" si="0"/>
        <v>0</v>
      </c>
      <c r="M8" s="61">
        <f t="shared" si="0"/>
        <v>0</v>
      </c>
      <c r="N8" s="124">
        <f t="shared" si="0"/>
        <v>500</v>
      </c>
    </row>
    <row r="9" spans="1:14" x14ac:dyDescent="0.25">
      <c r="A9" s="3">
        <v>1</v>
      </c>
      <c r="B9" s="73" t="s">
        <v>13</v>
      </c>
      <c r="C9" s="17"/>
      <c r="D9" s="17"/>
      <c r="E9" s="17"/>
      <c r="F9" s="17"/>
      <c r="G9" s="17"/>
      <c r="H9" s="103"/>
      <c r="I9" s="12"/>
      <c r="J9" s="12"/>
      <c r="K9" s="12"/>
      <c r="L9" s="12"/>
      <c r="M9" s="12"/>
      <c r="N9" s="51"/>
    </row>
    <row r="10" spans="1:14" x14ac:dyDescent="0.25">
      <c r="A10" s="3">
        <v>1</v>
      </c>
      <c r="B10" s="73" t="s">
        <v>9</v>
      </c>
      <c r="C10" s="17"/>
      <c r="D10" s="17">
        <v>1</v>
      </c>
      <c r="E10" s="17">
        <v>25</v>
      </c>
      <c r="F10" s="17"/>
      <c r="G10" s="17">
        <v>1</v>
      </c>
      <c r="H10" s="103">
        <v>3</v>
      </c>
      <c r="I10" s="12">
        <v>32</v>
      </c>
      <c r="J10" s="12"/>
      <c r="K10" s="12">
        <v>25</v>
      </c>
      <c r="L10" s="12">
        <v>1</v>
      </c>
      <c r="M10" s="12"/>
      <c r="N10" s="51">
        <f>SUM(C10:M10)</f>
        <v>88</v>
      </c>
    </row>
    <row r="11" spans="1:14" x14ac:dyDescent="0.25">
      <c r="A11" s="3">
        <v>1</v>
      </c>
      <c r="B11" s="73" t="s">
        <v>10</v>
      </c>
      <c r="C11" s="17"/>
      <c r="D11" s="17"/>
      <c r="E11" s="17"/>
      <c r="F11" s="17"/>
      <c r="G11" s="17"/>
      <c r="H11" s="103"/>
      <c r="I11" s="12"/>
      <c r="J11" s="12"/>
      <c r="K11" s="12"/>
      <c r="L11" s="12"/>
      <c r="M11" s="12"/>
      <c r="N11" s="51">
        <f>SUM(C11:M11)</f>
        <v>0</v>
      </c>
    </row>
    <row r="12" spans="1:14" x14ac:dyDescent="0.25">
      <c r="A12" s="3">
        <v>1</v>
      </c>
      <c r="B12" s="73" t="s">
        <v>11</v>
      </c>
      <c r="C12" s="19">
        <f>SUM(C10:C11)</f>
        <v>0</v>
      </c>
      <c r="D12" s="19">
        <f t="shared" ref="D12:N12" si="1">SUM(D10:D11)</f>
        <v>1</v>
      </c>
      <c r="E12" s="19">
        <f t="shared" si="1"/>
        <v>25</v>
      </c>
      <c r="F12" s="19">
        <f t="shared" si="1"/>
        <v>0</v>
      </c>
      <c r="G12" s="19">
        <f t="shared" si="1"/>
        <v>1</v>
      </c>
      <c r="H12" s="19">
        <f t="shared" si="1"/>
        <v>3</v>
      </c>
      <c r="I12" s="19">
        <f t="shared" si="1"/>
        <v>32</v>
      </c>
      <c r="J12" s="19">
        <f t="shared" si="1"/>
        <v>0</v>
      </c>
      <c r="K12" s="19">
        <f t="shared" si="1"/>
        <v>25</v>
      </c>
      <c r="L12" s="19">
        <f t="shared" si="1"/>
        <v>1</v>
      </c>
      <c r="M12" s="19">
        <f t="shared" si="1"/>
        <v>0</v>
      </c>
      <c r="N12" s="125">
        <f t="shared" si="1"/>
        <v>88</v>
      </c>
    </row>
    <row r="13" spans="1:14" x14ac:dyDescent="0.25">
      <c r="A13" s="3">
        <v>1</v>
      </c>
      <c r="B13" s="74" t="s">
        <v>14</v>
      </c>
      <c r="C13" s="18"/>
      <c r="D13" s="18"/>
      <c r="E13" s="18"/>
      <c r="F13" s="18"/>
      <c r="G13" s="18"/>
      <c r="H13" s="104"/>
      <c r="I13" s="52"/>
      <c r="J13" s="52"/>
      <c r="K13" s="52"/>
      <c r="L13" s="52"/>
      <c r="M13" s="52"/>
      <c r="N13" s="53"/>
    </row>
    <row r="14" spans="1:14" x14ac:dyDescent="0.25">
      <c r="A14" s="3">
        <v>1</v>
      </c>
      <c r="B14" s="74" t="s">
        <v>7</v>
      </c>
      <c r="C14" s="18">
        <v>17</v>
      </c>
      <c r="D14" s="18"/>
      <c r="E14" s="18">
        <v>121</v>
      </c>
      <c r="F14" s="18"/>
      <c r="G14" s="18">
        <v>2</v>
      </c>
      <c r="H14" s="104">
        <v>34</v>
      </c>
      <c r="I14" s="52">
        <v>2</v>
      </c>
      <c r="J14" s="52"/>
      <c r="K14" s="52">
        <v>8</v>
      </c>
      <c r="L14" s="52"/>
      <c r="M14" s="52"/>
      <c r="N14" s="53">
        <f>SUM(C14:M14)</f>
        <v>184</v>
      </c>
    </row>
    <row r="15" spans="1:14" x14ac:dyDescent="0.25">
      <c r="A15" s="3">
        <v>1</v>
      </c>
      <c r="B15" s="74" t="s">
        <v>6</v>
      </c>
      <c r="C15" s="18"/>
      <c r="D15" s="18"/>
      <c r="E15" s="18"/>
      <c r="F15" s="18"/>
      <c r="G15" s="18"/>
      <c r="H15" s="104"/>
      <c r="I15" s="52"/>
      <c r="J15" s="52"/>
      <c r="K15" s="52"/>
      <c r="L15" s="52"/>
      <c r="M15" s="52"/>
      <c r="N15" s="53">
        <f>SUM(C15:M15)</f>
        <v>0</v>
      </c>
    </row>
    <row r="16" spans="1:14" x14ac:dyDescent="0.25">
      <c r="A16" s="3">
        <v>1</v>
      </c>
      <c r="B16" s="74" t="s">
        <v>8</v>
      </c>
      <c r="C16" s="18">
        <v>7</v>
      </c>
      <c r="D16" s="18">
        <v>3</v>
      </c>
      <c r="E16" s="18">
        <v>89</v>
      </c>
      <c r="F16" s="18">
        <v>3</v>
      </c>
      <c r="G16" s="18">
        <v>14</v>
      </c>
      <c r="H16" s="104">
        <v>26</v>
      </c>
      <c r="I16" s="52">
        <v>126</v>
      </c>
      <c r="J16" s="52"/>
      <c r="K16" s="52">
        <v>100</v>
      </c>
      <c r="L16" s="52">
        <v>6</v>
      </c>
      <c r="M16" s="52"/>
      <c r="N16" s="53">
        <f>SUM(C16:M16)</f>
        <v>374</v>
      </c>
    </row>
    <row r="17" spans="1:14" x14ac:dyDescent="0.25">
      <c r="A17" s="3">
        <v>1</v>
      </c>
      <c r="B17" s="74" t="s">
        <v>47</v>
      </c>
      <c r="C17" s="18"/>
      <c r="D17" s="18"/>
      <c r="E17" s="18"/>
      <c r="F17" s="18"/>
      <c r="G17" s="18"/>
      <c r="H17" s="104"/>
      <c r="I17" s="52"/>
      <c r="J17" s="52"/>
      <c r="K17" s="52"/>
      <c r="L17" s="52"/>
      <c r="M17" s="52"/>
      <c r="N17" s="53">
        <f>SUM(C17:M17)</f>
        <v>0</v>
      </c>
    </row>
    <row r="18" spans="1:14" x14ac:dyDescent="0.25">
      <c r="A18" s="3">
        <v>1</v>
      </c>
      <c r="B18" s="74" t="s">
        <v>11</v>
      </c>
      <c r="C18" s="110">
        <f>SUM(C14:C17)</f>
        <v>24</v>
      </c>
      <c r="D18" s="110">
        <f t="shared" ref="D18:N18" si="2">SUM(D14:D17)</f>
        <v>3</v>
      </c>
      <c r="E18" s="110">
        <f t="shared" si="2"/>
        <v>210</v>
      </c>
      <c r="F18" s="110">
        <f t="shared" si="2"/>
        <v>3</v>
      </c>
      <c r="G18" s="110">
        <f t="shared" si="2"/>
        <v>16</v>
      </c>
      <c r="H18" s="110">
        <f t="shared" si="2"/>
        <v>60</v>
      </c>
      <c r="I18" s="110">
        <f t="shared" si="2"/>
        <v>128</v>
      </c>
      <c r="J18" s="110">
        <f t="shared" si="2"/>
        <v>0</v>
      </c>
      <c r="K18" s="110">
        <f t="shared" si="2"/>
        <v>108</v>
      </c>
      <c r="L18" s="110">
        <f t="shared" si="2"/>
        <v>6</v>
      </c>
      <c r="M18" s="110">
        <f t="shared" si="2"/>
        <v>0</v>
      </c>
      <c r="N18" s="126">
        <f t="shared" si="2"/>
        <v>558</v>
      </c>
    </row>
    <row r="19" spans="1:14" ht="15.75" thickBot="1" x14ac:dyDescent="0.3">
      <c r="A19" s="3">
        <v>1</v>
      </c>
      <c r="B19" s="111" t="s">
        <v>1</v>
      </c>
      <c r="C19" s="112">
        <f>SUM(C8,C12,C18)</f>
        <v>54</v>
      </c>
      <c r="D19" s="112">
        <f t="shared" ref="D19:N19" si="3">SUM(D8,D12,D18)</f>
        <v>6</v>
      </c>
      <c r="E19" s="112">
        <f t="shared" si="3"/>
        <v>463</v>
      </c>
      <c r="F19" s="112">
        <f t="shared" si="3"/>
        <v>4</v>
      </c>
      <c r="G19" s="112">
        <f t="shared" si="3"/>
        <v>39</v>
      </c>
      <c r="H19" s="112">
        <f t="shared" si="3"/>
        <v>143</v>
      </c>
      <c r="I19" s="112">
        <f t="shared" si="3"/>
        <v>187</v>
      </c>
      <c r="J19" s="112">
        <f t="shared" si="3"/>
        <v>0</v>
      </c>
      <c r="K19" s="112">
        <f t="shared" si="3"/>
        <v>243</v>
      </c>
      <c r="L19" s="112">
        <f t="shared" si="3"/>
        <v>7</v>
      </c>
      <c r="M19" s="112">
        <f t="shared" si="3"/>
        <v>0</v>
      </c>
      <c r="N19" s="113">
        <f t="shared" si="3"/>
        <v>1146</v>
      </c>
    </row>
    <row r="21" spans="1:14" x14ac:dyDescent="0.25"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</row>
    <row r="22" spans="1:14" x14ac:dyDescent="0.25">
      <c r="B22" s="146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</row>
    <row r="23" spans="1:14" x14ac:dyDescent="0.25">
      <c r="B23" s="148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</row>
    <row r="24" spans="1:14" x14ac:dyDescent="0.25">
      <c r="B24" s="148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</row>
    <row r="25" spans="1:14" x14ac:dyDescent="0.25">
      <c r="B25" s="148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</row>
    <row r="26" spans="1:14" x14ac:dyDescent="0.25">
      <c r="B26" s="148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</row>
    <row r="27" spans="1:14" x14ac:dyDescent="0.25">
      <c r="B27" s="146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</row>
    <row r="28" spans="1:14" x14ac:dyDescent="0.25">
      <c r="B28" s="148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</row>
    <row r="29" spans="1:14" x14ac:dyDescent="0.25">
      <c r="B29" s="146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</row>
    <row r="30" spans="1:14" x14ac:dyDescent="0.25">
      <c r="B30" s="148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</row>
    <row r="31" spans="1:14" x14ac:dyDescent="0.25">
      <c r="B31" s="148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</row>
    <row r="32" spans="1:14" x14ac:dyDescent="0.25">
      <c r="B32" s="146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</row>
  </sheetData>
  <pageMargins left="0.7" right="0.7" top="0.75" bottom="0.75" header="0.3" footer="0.3"/>
  <pageSetup scale="75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29"/>
  <sheetViews>
    <sheetView zoomScaleNormal="100" workbookViewId="0">
      <selection activeCell="A2" sqref="A2"/>
    </sheetView>
  </sheetViews>
  <sheetFormatPr defaultRowHeight="15" x14ac:dyDescent="0.25"/>
  <cols>
    <col min="1" max="1" width="4.85546875" customWidth="1"/>
    <col min="2" max="2" width="14.7109375" style="70" bestFit="1" customWidth="1"/>
    <col min="3" max="3" width="14.140625" style="33" bestFit="1" customWidth="1"/>
    <col min="4" max="4" width="13.42578125" style="33" bestFit="1" customWidth="1"/>
    <col min="5" max="5" width="10.7109375" style="33" bestFit="1" customWidth="1"/>
    <col min="6" max="6" width="15.140625" style="33" bestFit="1" customWidth="1"/>
    <col min="7" max="7" width="13.5703125" style="33" bestFit="1" customWidth="1"/>
    <col min="8" max="8" width="12" style="81" bestFit="1" customWidth="1"/>
    <col min="9" max="9" width="12.42578125" bestFit="1" customWidth="1"/>
    <col min="10" max="10" width="12.85546875" bestFit="1" customWidth="1"/>
    <col min="11" max="11" width="12.28515625" bestFit="1" customWidth="1"/>
    <col min="12" max="12" width="11.28515625" bestFit="1" customWidth="1"/>
    <col min="13" max="13" width="11.5703125" bestFit="1" customWidth="1"/>
    <col min="14" max="14" width="11.28515625" bestFit="1" customWidth="1"/>
  </cols>
  <sheetData>
    <row r="1" spans="1:14" s="64" customFormat="1" ht="21" x14ac:dyDescent="0.35">
      <c r="A1" s="31" t="s">
        <v>68</v>
      </c>
      <c r="B1" s="62"/>
      <c r="C1" s="63"/>
      <c r="D1" s="63"/>
      <c r="E1" s="63"/>
      <c r="F1" s="63"/>
      <c r="G1" s="63"/>
      <c r="H1" s="63"/>
    </row>
    <row r="2" spans="1:14" ht="15.75" thickBot="1" x14ac:dyDescent="0.3">
      <c r="A2" s="32" t="s">
        <v>17</v>
      </c>
      <c r="B2" s="65" t="s">
        <v>39</v>
      </c>
      <c r="C2" s="10" t="s">
        <v>48</v>
      </c>
      <c r="D2" s="10" t="s">
        <v>49</v>
      </c>
      <c r="E2" s="10" t="s">
        <v>50</v>
      </c>
      <c r="F2" s="10" t="s">
        <v>51</v>
      </c>
      <c r="G2" s="10" t="s">
        <v>52</v>
      </c>
      <c r="H2" s="10" t="s">
        <v>53</v>
      </c>
      <c r="I2" s="10" t="s">
        <v>54</v>
      </c>
      <c r="J2" s="10" t="s">
        <v>55</v>
      </c>
      <c r="K2" s="10" t="s">
        <v>56</v>
      </c>
      <c r="L2" s="10" t="s">
        <v>57</v>
      </c>
      <c r="M2" s="10" t="s">
        <v>58</v>
      </c>
      <c r="N2" s="29" t="s">
        <v>1</v>
      </c>
    </row>
    <row r="3" spans="1:14" x14ac:dyDescent="0.25">
      <c r="A3" s="3">
        <v>1</v>
      </c>
      <c r="B3" s="4" t="s">
        <v>12</v>
      </c>
      <c r="C3" s="66"/>
      <c r="D3" s="66"/>
      <c r="E3" s="66"/>
      <c r="F3" s="66"/>
      <c r="G3" s="66"/>
      <c r="H3" s="45"/>
      <c r="I3" s="21"/>
      <c r="J3" s="21"/>
      <c r="K3" s="21"/>
      <c r="L3" s="21"/>
      <c r="M3" s="21"/>
      <c r="N3" s="49"/>
    </row>
    <row r="4" spans="1:14" x14ac:dyDescent="0.25">
      <c r="A4" s="3">
        <v>1</v>
      </c>
      <c r="B4" s="5" t="s">
        <v>2</v>
      </c>
      <c r="C4" s="35">
        <v>15.59</v>
      </c>
      <c r="D4" s="35"/>
      <c r="E4" s="35">
        <v>90.54</v>
      </c>
      <c r="F4" s="35"/>
      <c r="G4" s="35">
        <v>2.6</v>
      </c>
      <c r="H4" s="46">
        <v>21.52</v>
      </c>
      <c r="I4" s="35"/>
      <c r="J4" s="35"/>
      <c r="K4" s="35">
        <v>17.54</v>
      </c>
      <c r="L4" s="35"/>
      <c r="M4" s="35"/>
      <c r="N4" s="36">
        <f>SUM(C4:M4)</f>
        <v>147.79</v>
      </c>
    </row>
    <row r="5" spans="1:14" x14ac:dyDescent="0.25">
      <c r="A5" s="3">
        <v>1</v>
      </c>
      <c r="B5" s="5" t="s">
        <v>3</v>
      </c>
      <c r="C5" s="35">
        <v>11.78</v>
      </c>
      <c r="D5" s="35"/>
      <c r="E5" s="35">
        <v>69.28</v>
      </c>
      <c r="F5" s="35"/>
      <c r="G5" s="35"/>
      <c r="H5" s="46">
        <v>76.209999999999994</v>
      </c>
      <c r="I5" s="35">
        <v>6.93</v>
      </c>
      <c r="J5" s="35"/>
      <c r="K5" s="35">
        <v>53.35</v>
      </c>
      <c r="L5" s="35"/>
      <c r="M5" s="35"/>
      <c r="N5" s="36">
        <f>SUM(C5:M5)</f>
        <v>217.54999999999998</v>
      </c>
    </row>
    <row r="6" spans="1:14" x14ac:dyDescent="0.25">
      <c r="A6" s="3">
        <v>1</v>
      </c>
      <c r="B6" s="5" t="s">
        <v>4</v>
      </c>
      <c r="C6" s="35">
        <v>868.17</v>
      </c>
      <c r="D6" s="35">
        <v>10.83</v>
      </c>
      <c r="E6" s="35">
        <v>4245.4399999999996</v>
      </c>
      <c r="F6" s="35">
        <v>25.98</v>
      </c>
      <c r="G6" s="35">
        <v>456.82</v>
      </c>
      <c r="H6" s="46">
        <v>2391.2399999999998</v>
      </c>
      <c r="I6" s="35">
        <v>391.87</v>
      </c>
      <c r="J6" s="35"/>
      <c r="K6" s="35">
        <v>1030.54</v>
      </c>
      <c r="L6" s="35"/>
      <c r="M6" s="35"/>
      <c r="N6" s="36">
        <f>SUM(C6:M6)</f>
        <v>9420.89</v>
      </c>
    </row>
    <row r="7" spans="1:14" x14ac:dyDescent="0.25">
      <c r="A7" s="3">
        <v>1</v>
      </c>
      <c r="B7" s="5" t="s">
        <v>11</v>
      </c>
      <c r="C7" s="37">
        <f>SUM(C4:C6)</f>
        <v>895.54</v>
      </c>
      <c r="D7" s="37">
        <f t="shared" ref="D7:N7" si="0">SUM(D4:D6)</f>
        <v>10.83</v>
      </c>
      <c r="E7" s="37">
        <f t="shared" si="0"/>
        <v>4405.2599999999993</v>
      </c>
      <c r="F7" s="37">
        <f t="shared" si="0"/>
        <v>25.98</v>
      </c>
      <c r="G7" s="37">
        <f t="shared" si="0"/>
        <v>459.42</v>
      </c>
      <c r="H7" s="37">
        <f t="shared" si="0"/>
        <v>2488.9699999999998</v>
      </c>
      <c r="I7" s="37">
        <f t="shared" si="0"/>
        <v>398.8</v>
      </c>
      <c r="J7" s="37">
        <f t="shared" si="0"/>
        <v>0</v>
      </c>
      <c r="K7" s="37">
        <f t="shared" si="0"/>
        <v>1101.43</v>
      </c>
      <c r="L7" s="37">
        <f t="shared" si="0"/>
        <v>0</v>
      </c>
      <c r="M7" s="37">
        <f t="shared" si="0"/>
        <v>0</v>
      </c>
      <c r="N7" s="36">
        <f t="shared" si="0"/>
        <v>9786.23</v>
      </c>
    </row>
    <row r="8" spans="1:14" x14ac:dyDescent="0.25">
      <c r="A8" s="3">
        <v>1</v>
      </c>
      <c r="B8" s="6" t="s">
        <v>13</v>
      </c>
      <c r="C8" s="14"/>
      <c r="D8" s="14"/>
      <c r="E8" s="14"/>
      <c r="F8" s="14"/>
      <c r="G8" s="14"/>
      <c r="H8" s="47"/>
      <c r="I8" s="14"/>
      <c r="J8" s="14"/>
      <c r="K8" s="14"/>
      <c r="L8" s="14"/>
      <c r="M8" s="14"/>
      <c r="N8" s="38"/>
    </row>
    <row r="9" spans="1:14" x14ac:dyDescent="0.25">
      <c r="A9" s="3">
        <v>1</v>
      </c>
      <c r="B9" s="67" t="s">
        <v>9</v>
      </c>
      <c r="C9" s="14"/>
      <c r="D9" s="14">
        <v>7.79</v>
      </c>
      <c r="E9" s="14">
        <v>57.48</v>
      </c>
      <c r="F9" s="14"/>
      <c r="G9" s="14">
        <v>5.85</v>
      </c>
      <c r="H9" s="47">
        <v>16.559999999999999</v>
      </c>
      <c r="I9" s="14">
        <v>114.96</v>
      </c>
      <c r="J9" s="14"/>
      <c r="K9" s="14">
        <v>169.51949999999999</v>
      </c>
      <c r="L9" s="14">
        <v>1.9485000000000001</v>
      </c>
      <c r="M9" s="14"/>
      <c r="N9" s="38">
        <f>SUM(C9:M9)</f>
        <v>374.108</v>
      </c>
    </row>
    <row r="10" spans="1:14" x14ac:dyDescent="0.25">
      <c r="A10" s="3">
        <v>1</v>
      </c>
      <c r="B10" s="67" t="s">
        <v>10</v>
      </c>
      <c r="C10" s="14"/>
      <c r="D10" s="14"/>
      <c r="E10" s="14"/>
      <c r="F10" s="14"/>
      <c r="G10" s="14"/>
      <c r="H10" s="47"/>
      <c r="I10" s="14"/>
      <c r="J10" s="14"/>
      <c r="K10" s="14"/>
      <c r="L10" s="14"/>
      <c r="M10" s="14"/>
      <c r="N10" s="38">
        <f>SUM(C10:M10)</f>
        <v>0</v>
      </c>
    </row>
    <row r="11" spans="1:14" x14ac:dyDescent="0.25">
      <c r="A11" s="3">
        <v>1</v>
      </c>
      <c r="B11" s="68" t="s">
        <v>11</v>
      </c>
      <c r="C11" s="13">
        <f>SUM(C9:C10)</f>
        <v>0</v>
      </c>
      <c r="D11" s="13">
        <f t="shared" ref="D11:N11" si="1">SUM(D9:D10)</f>
        <v>7.79</v>
      </c>
      <c r="E11" s="13">
        <f t="shared" si="1"/>
        <v>57.48</v>
      </c>
      <c r="F11" s="13">
        <f t="shared" si="1"/>
        <v>0</v>
      </c>
      <c r="G11" s="13">
        <f t="shared" si="1"/>
        <v>5.85</v>
      </c>
      <c r="H11" s="13">
        <f t="shared" si="1"/>
        <v>16.559999999999999</v>
      </c>
      <c r="I11" s="13">
        <f t="shared" si="1"/>
        <v>114.96</v>
      </c>
      <c r="J11" s="13">
        <f t="shared" si="1"/>
        <v>0</v>
      </c>
      <c r="K11" s="13">
        <f t="shared" si="1"/>
        <v>169.51949999999999</v>
      </c>
      <c r="L11" s="13">
        <f t="shared" si="1"/>
        <v>1.9485000000000001</v>
      </c>
      <c r="M11" s="13">
        <f t="shared" si="1"/>
        <v>0</v>
      </c>
      <c r="N11" s="38">
        <f t="shared" si="1"/>
        <v>374.108</v>
      </c>
    </row>
    <row r="12" spans="1:14" x14ac:dyDescent="0.25">
      <c r="A12" s="3">
        <v>1</v>
      </c>
      <c r="B12" s="69" t="s">
        <v>14</v>
      </c>
      <c r="C12" s="15"/>
      <c r="D12" s="15"/>
      <c r="E12" s="15"/>
      <c r="F12" s="15"/>
      <c r="G12" s="15"/>
      <c r="H12" s="48"/>
      <c r="I12" s="15"/>
      <c r="J12" s="15"/>
      <c r="K12" s="15"/>
      <c r="L12" s="15"/>
      <c r="M12" s="15"/>
      <c r="N12" s="39"/>
    </row>
    <row r="13" spans="1:14" x14ac:dyDescent="0.25">
      <c r="A13" s="3">
        <v>1</v>
      </c>
      <c r="B13" s="7" t="s">
        <v>7</v>
      </c>
      <c r="C13" s="15">
        <v>480.63</v>
      </c>
      <c r="D13" s="15"/>
      <c r="E13" s="15">
        <v>2023.19</v>
      </c>
      <c r="F13" s="15"/>
      <c r="G13" s="15">
        <v>22.73</v>
      </c>
      <c r="H13" s="48">
        <v>841.1</v>
      </c>
      <c r="I13" s="15">
        <v>25.98</v>
      </c>
      <c r="J13" s="15"/>
      <c r="K13" s="15">
        <v>67.12</v>
      </c>
      <c r="L13" s="15"/>
      <c r="M13" s="15"/>
      <c r="N13" s="39">
        <f>SUM(C13:M13)</f>
        <v>3460.75</v>
      </c>
    </row>
    <row r="14" spans="1:14" x14ac:dyDescent="0.25">
      <c r="A14" s="3">
        <v>1</v>
      </c>
      <c r="B14" s="7" t="s">
        <v>8</v>
      </c>
      <c r="C14" s="15">
        <v>279.87</v>
      </c>
      <c r="D14" s="15">
        <v>7.79</v>
      </c>
      <c r="E14" s="15">
        <v>852.47</v>
      </c>
      <c r="F14" s="15">
        <v>7.79</v>
      </c>
      <c r="G14" s="15">
        <v>65.599999999999994</v>
      </c>
      <c r="H14" s="48">
        <v>171.47</v>
      </c>
      <c r="I14" s="15">
        <v>917.09</v>
      </c>
      <c r="J14" s="15"/>
      <c r="K14" s="15">
        <v>634.89</v>
      </c>
      <c r="L14" s="15">
        <v>167.57</v>
      </c>
      <c r="M14" s="15"/>
      <c r="N14" s="39">
        <f>SUM(C14:M14)</f>
        <v>3104.54</v>
      </c>
    </row>
    <row r="15" spans="1:14" x14ac:dyDescent="0.25">
      <c r="A15" s="3">
        <v>1</v>
      </c>
      <c r="B15" s="7" t="s">
        <v>47</v>
      </c>
      <c r="C15" s="15"/>
      <c r="D15" s="15"/>
      <c r="E15" s="15"/>
      <c r="F15" s="15"/>
      <c r="G15" s="15"/>
      <c r="H15" s="48"/>
      <c r="I15" s="15"/>
      <c r="J15" s="15"/>
      <c r="K15" s="15"/>
      <c r="L15" s="15"/>
      <c r="M15" s="15"/>
      <c r="N15" s="39">
        <f>SUM(C15:M15)</f>
        <v>0</v>
      </c>
    </row>
    <row r="16" spans="1:14" x14ac:dyDescent="0.25">
      <c r="A16" s="3">
        <v>1</v>
      </c>
      <c r="B16" s="7" t="s">
        <v>11</v>
      </c>
      <c r="C16" s="40">
        <f>SUM(C13:C15)</f>
        <v>760.5</v>
      </c>
      <c r="D16" s="40">
        <f t="shared" ref="D16:N16" si="2">SUM(D13:D15)</f>
        <v>7.79</v>
      </c>
      <c r="E16" s="40">
        <f t="shared" si="2"/>
        <v>2875.66</v>
      </c>
      <c r="F16" s="40">
        <f t="shared" si="2"/>
        <v>7.79</v>
      </c>
      <c r="G16" s="40">
        <f t="shared" si="2"/>
        <v>88.33</v>
      </c>
      <c r="H16" s="40">
        <f t="shared" si="2"/>
        <v>1012.57</v>
      </c>
      <c r="I16" s="40">
        <f t="shared" si="2"/>
        <v>943.07</v>
      </c>
      <c r="J16" s="40">
        <f t="shared" si="2"/>
        <v>0</v>
      </c>
      <c r="K16" s="40">
        <f t="shared" si="2"/>
        <v>702.01</v>
      </c>
      <c r="L16" s="40">
        <f t="shared" si="2"/>
        <v>167.57</v>
      </c>
      <c r="M16" s="40">
        <f t="shared" si="2"/>
        <v>0</v>
      </c>
      <c r="N16" s="39">
        <f t="shared" si="2"/>
        <v>6565.29</v>
      </c>
    </row>
    <row r="17" spans="1:14" ht="15.75" thickBot="1" x14ac:dyDescent="0.3">
      <c r="A17" s="3">
        <v>1</v>
      </c>
      <c r="B17" s="8" t="s">
        <v>1</v>
      </c>
      <c r="C17" s="41">
        <f>SUM(C7,C11,C16)</f>
        <v>1656.04</v>
      </c>
      <c r="D17" s="41">
        <f t="shared" ref="D17:N17" si="3">SUM(D7,D11,D16)</f>
        <v>26.41</v>
      </c>
      <c r="E17" s="41">
        <f t="shared" si="3"/>
        <v>7338.3999999999987</v>
      </c>
      <c r="F17" s="41">
        <f t="shared" si="3"/>
        <v>33.770000000000003</v>
      </c>
      <c r="G17" s="41">
        <f t="shared" si="3"/>
        <v>553.6</v>
      </c>
      <c r="H17" s="41">
        <f t="shared" si="3"/>
        <v>3518.1</v>
      </c>
      <c r="I17" s="41">
        <f t="shared" si="3"/>
        <v>1456.83</v>
      </c>
      <c r="J17" s="41">
        <f t="shared" si="3"/>
        <v>0</v>
      </c>
      <c r="K17" s="41">
        <f t="shared" si="3"/>
        <v>1972.9595000000002</v>
      </c>
      <c r="L17" s="41">
        <f t="shared" si="3"/>
        <v>169.51849999999999</v>
      </c>
      <c r="M17" s="41">
        <f t="shared" si="3"/>
        <v>0</v>
      </c>
      <c r="N17" s="42">
        <f t="shared" si="3"/>
        <v>16725.628000000001</v>
      </c>
    </row>
    <row r="19" spans="1:14" x14ac:dyDescent="0.25">
      <c r="B19" s="145"/>
      <c r="C19" s="141"/>
      <c r="D19" s="141"/>
      <c r="E19" s="141"/>
      <c r="F19" s="141"/>
      <c r="G19" s="141"/>
      <c r="H19" s="141"/>
      <c r="I19" s="141"/>
      <c r="J19" s="145"/>
      <c r="K19" s="141"/>
      <c r="L19" s="141"/>
      <c r="M19" s="141"/>
    </row>
    <row r="20" spans="1:14" x14ac:dyDescent="0.25">
      <c r="B20" s="142"/>
      <c r="C20" s="143"/>
      <c r="D20" s="143"/>
      <c r="E20" s="143"/>
      <c r="F20" s="143"/>
      <c r="G20" s="143"/>
      <c r="H20" s="143"/>
      <c r="I20" s="143"/>
      <c r="J20" s="147"/>
      <c r="K20" s="143"/>
      <c r="L20" s="143"/>
      <c r="M20" s="143"/>
    </row>
    <row r="21" spans="1:14" x14ac:dyDescent="0.25">
      <c r="B21" s="144"/>
      <c r="C21" s="143"/>
      <c r="D21" s="143"/>
      <c r="E21" s="143"/>
      <c r="F21" s="143"/>
      <c r="G21" s="143"/>
      <c r="H21" s="143"/>
      <c r="I21" s="143"/>
      <c r="J21" s="147"/>
      <c r="K21" s="143"/>
      <c r="L21" s="143"/>
      <c r="M21" s="143"/>
    </row>
    <row r="22" spans="1:14" x14ac:dyDescent="0.25">
      <c r="B22" s="144"/>
      <c r="C22" s="143"/>
      <c r="D22" s="143"/>
      <c r="E22" s="143"/>
      <c r="F22" s="143"/>
      <c r="G22" s="143"/>
      <c r="H22" s="143"/>
      <c r="I22" s="143"/>
      <c r="J22" s="147"/>
      <c r="K22" s="143"/>
      <c r="L22" s="143"/>
      <c r="M22" s="143"/>
    </row>
    <row r="23" spans="1:14" x14ac:dyDescent="0.25">
      <c r="B23" s="144"/>
      <c r="C23" s="143"/>
      <c r="D23" s="143"/>
      <c r="E23" s="143"/>
      <c r="F23" s="143"/>
      <c r="G23" s="143"/>
      <c r="H23" s="143"/>
      <c r="I23" s="143"/>
      <c r="J23" s="147"/>
      <c r="K23" s="143"/>
      <c r="L23" s="143"/>
      <c r="M23" s="143"/>
    </row>
    <row r="24" spans="1:14" x14ac:dyDescent="0.25">
      <c r="B24" s="142"/>
      <c r="C24" s="143"/>
      <c r="D24" s="143"/>
      <c r="E24" s="143"/>
      <c r="F24" s="143"/>
      <c r="G24" s="143"/>
      <c r="H24" s="143"/>
      <c r="I24" s="143"/>
      <c r="J24" s="147"/>
      <c r="K24" s="143"/>
      <c r="L24" s="143"/>
      <c r="M24" s="143"/>
    </row>
    <row r="25" spans="1:14" x14ac:dyDescent="0.25">
      <c r="B25" s="144"/>
      <c r="C25" s="143"/>
      <c r="D25" s="143"/>
      <c r="E25" s="143"/>
      <c r="F25" s="143"/>
      <c r="G25" s="143"/>
      <c r="H25" s="143"/>
      <c r="I25" s="143"/>
      <c r="J25" s="147"/>
      <c r="K25" s="143"/>
      <c r="L25" s="143"/>
      <c r="M25" s="143"/>
    </row>
    <row r="26" spans="1:14" x14ac:dyDescent="0.25">
      <c r="B26" s="142"/>
      <c r="C26" s="143"/>
      <c r="D26" s="143"/>
      <c r="E26" s="143"/>
      <c r="F26" s="143"/>
      <c r="G26" s="143"/>
      <c r="H26" s="143"/>
      <c r="I26" s="143"/>
      <c r="J26" s="147"/>
      <c r="K26" s="143"/>
      <c r="L26" s="143"/>
      <c r="M26" s="143"/>
    </row>
    <row r="27" spans="1:14" x14ac:dyDescent="0.25">
      <c r="B27" s="144"/>
      <c r="C27" s="143"/>
      <c r="D27" s="143"/>
      <c r="E27" s="143"/>
      <c r="F27" s="143"/>
      <c r="G27" s="143"/>
      <c r="H27" s="143"/>
      <c r="I27" s="143"/>
      <c r="J27" s="147"/>
      <c r="K27" s="143"/>
      <c r="L27" s="143"/>
      <c r="M27" s="143"/>
    </row>
    <row r="28" spans="1:14" x14ac:dyDescent="0.25">
      <c r="B28" s="144"/>
      <c r="C28" s="143"/>
      <c r="D28" s="143"/>
      <c r="E28" s="143"/>
      <c r="F28" s="143"/>
      <c r="G28" s="143"/>
      <c r="H28" s="143"/>
      <c r="I28" s="143"/>
      <c r="J28" s="147"/>
      <c r="K28" s="143"/>
      <c r="L28" s="143"/>
      <c r="M28" s="143"/>
    </row>
    <row r="29" spans="1:14" x14ac:dyDescent="0.25">
      <c r="B29" s="142"/>
      <c r="C29" s="143"/>
      <c r="D29" s="143"/>
      <c r="E29" s="143"/>
      <c r="F29" s="143"/>
      <c r="G29" s="143"/>
      <c r="H29" s="143"/>
      <c r="I29" s="143"/>
      <c r="J29" s="147"/>
      <c r="K29" s="143"/>
      <c r="L29" s="143"/>
      <c r="M29" s="143"/>
    </row>
  </sheetData>
  <pageMargins left="0.7" right="0.7" top="0.75" bottom="0.75" header="0.3" footer="0.3"/>
  <pageSetup scale="70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35"/>
  <sheetViews>
    <sheetView zoomScale="110" zoomScaleNormal="110" workbookViewId="0">
      <selection activeCell="A2" sqref="A2"/>
    </sheetView>
  </sheetViews>
  <sheetFormatPr defaultRowHeight="15" x14ac:dyDescent="0.25"/>
  <cols>
    <col min="1" max="1" width="6.5703125" style="3" customWidth="1"/>
    <col min="2" max="2" width="11.42578125" style="9" bestFit="1" customWidth="1"/>
    <col min="3" max="3" width="8.85546875" style="9" bestFit="1" customWidth="1"/>
    <col min="4" max="4" width="14.42578125" style="9" bestFit="1" customWidth="1"/>
    <col min="5" max="5" width="10.7109375" style="9" bestFit="1" customWidth="1"/>
    <col min="6" max="6" width="10.85546875" style="9" bestFit="1" customWidth="1"/>
    <col min="7" max="7" width="15.28515625" style="9" bestFit="1" customWidth="1"/>
    <col min="8" max="8" width="12.28515625" style="30" bestFit="1" customWidth="1"/>
    <col min="9" max="9" width="9.42578125" style="9" bestFit="1" customWidth="1"/>
    <col min="10" max="10" width="13.85546875" style="9" bestFit="1" customWidth="1"/>
    <col min="11" max="11" width="12.28515625" style="9" bestFit="1" customWidth="1"/>
    <col min="12" max="12" width="8.140625" style="9" bestFit="1" customWidth="1"/>
    <col min="13" max="13" width="11.5703125" style="9" bestFit="1" customWidth="1"/>
    <col min="14" max="14" width="11.42578125" style="10" bestFit="1" customWidth="1"/>
    <col min="15" max="16384" width="9.140625" style="3"/>
  </cols>
  <sheetData>
    <row r="1" spans="1:14" ht="21" x14ac:dyDescent="0.35">
      <c r="A1" s="1" t="s">
        <v>67</v>
      </c>
    </row>
    <row r="2" spans="1:14" s="2" customFormat="1" ht="15.75" thickBot="1" x14ac:dyDescent="0.3">
      <c r="A2" s="2" t="s">
        <v>17</v>
      </c>
      <c r="B2" s="10" t="s">
        <v>39</v>
      </c>
      <c r="C2" s="10" t="s">
        <v>48</v>
      </c>
      <c r="D2" s="10" t="s">
        <v>49</v>
      </c>
      <c r="E2" s="10" t="s">
        <v>50</v>
      </c>
      <c r="F2" s="10" t="s">
        <v>51</v>
      </c>
      <c r="G2" s="10" t="s">
        <v>52</v>
      </c>
      <c r="H2" s="10" t="s">
        <v>53</v>
      </c>
      <c r="I2" s="10" t="s">
        <v>54</v>
      </c>
      <c r="J2" s="10" t="s">
        <v>55</v>
      </c>
      <c r="K2" s="10" t="s">
        <v>56</v>
      </c>
      <c r="L2" s="10" t="s">
        <v>57</v>
      </c>
      <c r="M2" s="10" t="s">
        <v>58</v>
      </c>
      <c r="N2" s="29" t="s">
        <v>1</v>
      </c>
    </row>
    <row r="3" spans="1:14" x14ac:dyDescent="0.25">
      <c r="A3" s="3">
        <v>1</v>
      </c>
      <c r="B3" s="71" t="s">
        <v>12</v>
      </c>
      <c r="C3" s="16"/>
      <c r="D3" s="16"/>
      <c r="E3" s="16"/>
      <c r="F3" s="16"/>
      <c r="G3" s="16"/>
      <c r="H3" s="77"/>
      <c r="I3" s="21"/>
      <c r="J3" s="21"/>
      <c r="K3" s="21"/>
      <c r="L3" s="21"/>
      <c r="M3" s="21"/>
      <c r="N3" s="49"/>
    </row>
    <row r="4" spans="1:14" x14ac:dyDescent="0.25">
      <c r="A4" s="3">
        <v>1</v>
      </c>
      <c r="B4" s="72" t="s">
        <v>2</v>
      </c>
      <c r="C4" s="60">
        <v>9</v>
      </c>
      <c r="D4" s="60">
        <v>8</v>
      </c>
      <c r="E4" s="60">
        <v>68</v>
      </c>
      <c r="F4" s="60">
        <v>1</v>
      </c>
      <c r="G4" s="60">
        <v>7</v>
      </c>
      <c r="H4" s="78">
        <v>40</v>
      </c>
      <c r="I4" s="43">
        <v>55</v>
      </c>
      <c r="J4" s="43"/>
      <c r="K4" s="43">
        <v>53</v>
      </c>
      <c r="L4" s="43"/>
      <c r="M4" s="43"/>
      <c r="N4" s="50">
        <f>SUM(C4:M4)</f>
        <v>241</v>
      </c>
    </row>
    <row r="5" spans="1:14" x14ac:dyDescent="0.25">
      <c r="A5" s="3">
        <v>1</v>
      </c>
      <c r="B5" s="72" t="s">
        <v>3</v>
      </c>
      <c r="C5" s="60">
        <v>1</v>
      </c>
      <c r="D5" s="60">
        <v>4</v>
      </c>
      <c r="E5" s="60">
        <v>5</v>
      </c>
      <c r="F5" s="60">
        <v>3</v>
      </c>
      <c r="G5" s="60">
        <v>4</v>
      </c>
      <c r="H5" s="78">
        <v>6</v>
      </c>
      <c r="I5" s="43">
        <v>66</v>
      </c>
      <c r="J5" s="43"/>
      <c r="K5" s="43">
        <v>50</v>
      </c>
      <c r="L5" s="43"/>
      <c r="M5" s="43"/>
      <c r="N5" s="50">
        <f>SUM(C5:M5)</f>
        <v>139</v>
      </c>
    </row>
    <row r="6" spans="1:14" x14ac:dyDescent="0.25">
      <c r="A6" s="3">
        <v>1</v>
      </c>
      <c r="B6" s="72" t="s">
        <v>4</v>
      </c>
      <c r="C6" s="60">
        <v>42</v>
      </c>
      <c r="D6" s="60">
        <v>116</v>
      </c>
      <c r="E6" s="60">
        <v>229</v>
      </c>
      <c r="F6" s="60">
        <v>19</v>
      </c>
      <c r="G6" s="60">
        <v>49</v>
      </c>
      <c r="H6" s="78">
        <v>199</v>
      </c>
      <c r="I6" s="43">
        <v>373</v>
      </c>
      <c r="J6" s="43"/>
      <c r="K6" s="43">
        <v>210</v>
      </c>
      <c r="L6" s="43"/>
      <c r="M6" s="43"/>
      <c r="N6" s="50">
        <f>SUM(C6:M6)</f>
        <v>1237</v>
      </c>
    </row>
    <row r="7" spans="1:14" x14ac:dyDescent="0.25">
      <c r="A7" s="3">
        <v>1</v>
      </c>
      <c r="B7" s="72" t="s">
        <v>5</v>
      </c>
      <c r="C7" s="60">
        <v>3</v>
      </c>
      <c r="D7" s="60">
        <v>2</v>
      </c>
      <c r="E7" s="60">
        <v>18</v>
      </c>
      <c r="F7" s="60">
        <v>1</v>
      </c>
      <c r="G7" s="60">
        <v>2</v>
      </c>
      <c r="H7" s="78">
        <v>16</v>
      </c>
      <c r="I7" s="43">
        <v>18</v>
      </c>
      <c r="J7" s="43">
        <v>2</v>
      </c>
      <c r="K7" s="43">
        <v>10</v>
      </c>
      <c r="L7" s="43"/>
      <c r="M7" s="43"/>
      <c r="N7" s="50">
        <f>SUM(C7:M7)</f>
        <v>72</v>
      </c>
    </row>
    <row r="8" spans="1:14" x14ac:dyDescent="0.25">
      <c r="A8" s="3">
        <v>1</v>
      </c>
      <c r="B8" s="72" t="s">
        <v>11</v>
      </c>
      <c r="C8" s="61">
        <f>SUM(C4:C7)</f>
        <v>55</v>
      </c>
      <c r="D8" s="61">
        <f t="shared" ref="D8:N8" si="0">SUM(D4:D7)</f>
        <v>130</v>
      </c>
      <c r="E8" s="61">
        <f t="shared" si="0"/>
        <v>320</v>
      </c>
      <c r="F8" s="61">
        <f t="shared" si="0"/>
        <v>24</v>
      </c>
      <c r="G8" s="61">
        <f t="shared" si="0"/>
        <v>62</v>
      </c>
      <c r="H8" s="61">
        <f t="shared" si="0"/>
        <v>261</v>
      </c>
      <c r="I8" s="61">
        <f t="shared" si="0"/>
        <v>512</v>
      </c>
      <c r="J8" s="61">
        <f t="shared" si="0"/>
        <v>2</v>
      </c>
      <c r="K8" s="61">
        <f t="shared" si="0"/>
        <v>323</v>
      </c>
      <c r="L8" s="61">
        <f t="shared" si="0"/>
        <v>0</v>
      </c>
      <c r="M8" s="61">
        <f t="shared" si="0"/>
        <v>0</v>
      </c>
      <c r="N8" s="124">
        <f t="shared" si="0"/>
        <v>1689</v>
      </c>
    </row>
    <row r="9" spans="1:14" x14ac:dyDescent="0.25">
      <c r="A9" s="3">
        <v>1</v>
      </c>
      <c r="B9" s="73" t="s">
        <v>13</v>
      </c>
      <c r="C9" s="17"/>
      <c r="D9" s="17"/>
      <c r="E9" s="17"/>
      <c r="F9" s="17"/>
      <c r="G9" s="17"/>
      <c r="H9" s="103"/>
      <c r="I9" s="12"/>
      <c r="J9" s="12"/>
      <c r="K9" s="12"/>
      <c r="L9" s="12"/>
      <c r="M9" s="12"/>
      <c r="N9" s="51"/>
    </row>
    <row r="10" spans="1:14" x14ac:dyDescent="0.25">
      <c r="A10" s="3">
        <v>1</v>
      </c>
      <c r="B10" s="73" t="s">
        <v>9</v>
      </c>
      <c r="C10" s="17">
        <v>2</v>
      </c>
      <c r="D10" s="17">
        <v>3</v>
      </c>
      <c r="E10" s="17">
        <v>25</v>
      </c>
      <c r="F10" s="17"/>
      <c r="G10" s="17">
        <v>4</v>
      </c>
      <c r="H10" s="103">
        <v>8</v>
      </c>
      <c r="I10" s="12">
        <v>20</v>
      </c>
      <c r="J10" s="12"/>
      <c r="K10" s="12">
        <v>11</v>
      </c>
      <c r="L10" s="12">
        <v>3</v>
      </c>
      <c r="M10" s="12"/>
      <c r="N10" s="51">
        <f>SUM(C10:M10)</f>
        <v>76</v>
      </c>
    </row>
    <row r="11" spans="1:14" x14ac:dyDescent="0.25">
      <c r="A11" s="3">
        <v>1</v>
      </c>
      <c r="B11" s="73" t="s">
        <v>10</v>
      </c>
      <c r="C11" s="17"/>
      <c r="D11" s="17"/>
      <c r="E11" s="17">
        <v>3</v>
      </c>
      <c r="F11" s="17"/>
      <c r="G11" s="17"/>
      <c r="H11" s="103"/>
      <c r="I11" s="12"/>
      <c r="J11" s="12"/>
      <c r="K11" s="12"/>
      <c r="L11" s="12"/>
      <c r="M11" s="12"/>
      <c r="N11" s="51">
        <f>SUM(C11:M11)</f>
        <v>3</v>
      </c>
    </row>
    <row r="12" spans="1:14" x14ac:dyDescent="0.25">
      <c r="A12" s="3">
        <v>1</v>
      </c>
      <c r="B12" s="73" t="s">
        <v>11</v>
      </c>
      <c r="C12" s="19">
        <f>SUM(C10:C11)</f>
        <v>2</v>
      </c>
      <c r="D12" s="19">
        <f t="shared" ref="D12:N12" si="1">SUM(D10:D11)</f>
        <v>3</v>
      </c>
      <c r="E12" s="19">
        <f t="shared" si="1"/>
        <v>28</v>
      </c>
      <c r="F12" s="19">
        <f t="shared" si="1"/>
        <v>0</v>
      </c>
      <c r="G12" s="19">
        <f t="shared" si="1"/>
        <v>4</v>
      </c>
      <c r="H12" s="19">
        <f t="shared" si="1"/>
        <v>8</v>
      </c>
      <c r="I12" s="19">
        <f t="shared" si="1"/>
        <v>20</v>
      </c>
      <c r="J12" s="19">
        <f t="shared" si="1"/>
        <v>0</v>
      </c>
      <c r="K12" s="19">
        <f t="shared" si="1"/>
        <v>11</v>
      </c>
      <c r="L12" s="19">
        <f t="shared" si="1"/>
        <v>3</v>
      </c>
      <c r="M12" s="19">
        <f t="shared" si="1"/>
        <v>0</v>
      </c>
      <c r="N12" s="125">
        <f t="shared" si="1"/>
        <v>79</v>
      </c>
    </row>
    <row r="13" spans="1:14" x14ac:dyDescent="0.25">
      <c r="A13" s="3">
        <v>1</v>
      </c>
      <c r="B13" s="74" t="s">
        <v>14</v>
      </c>
      <c r="C13" s="18"/>
      <c r="D13" s="18"/>
      <c r="E13" s="18"/>
      <c r="F13" s="18"/>
      <c r="G13" s="18"/>
      <c r="H13" s="104"/>
      <c r="I13" s="52"/>
      <c r="J13" s="52"/>
      <c r="K13" s="52"/>
      <c r="L13" s="52"/>
      <c r="M13" s="52"/>
      <c r="N13" s="53"/>
    </row>
    <row r="14" spans="1:14" x14ac:dyDescent="0.25">
      <c r="A14" s="3">
        <v>1</v>
      </c>
      <c r="B14" s="74" t="s">
        <v>7</v>
      </c>
      <c r="C14" s="18">
        <v>15</v>
      </c>
      <c r="D14" s="18">
        <v>25</v>
      </c>
      <c r="E14" s="18">
        <v>132</v>
      </c>
      <c r="F14" s="18">
        <v>6</v>
      </c>
      <c r="G14" s="18">
        <v>28</v>
      </c>
      <c r="H14" s="104">
        <v>104</v>
      </c>
      <c r="I14" s="52">
        <v>87</v>
      </c>
      <c r="J14" s="52">
        <v>16</v>
      </c>
      <c r="K14" s="52">
        <v>61</v>
      </c>
      <c r="L14" s="52">
        <v>18</v>
      </c>
      <c r="M14" s="52"/>
      <c r="N14" s="53">
        <f>SUM(C14:M14)</f>
        <v>492</v>
      </c>
    </row>
    <row r="15" spans="1:14" x14ac:dyDescent="0.25">
      <c r="A15" s="3">
        <v>1</v>
      </c>
      <c r="B15" s="74" t="s">
        <v>6</v>
      </c>
      <c r="C15" s="18">
        <v>2</v>
      </c>
      <c r="D15" s="18">
        <v>5</v>
      </c>
      <c r="E15" s="18">
        <v>19</v>
      </c>
      <c r="F15" s="18"/>
      <c r="G15" s="18">
        <v>6</v>
      </c>
      <c r="H15" s="104">
        <v>20</v>
      </c>
      <c r="I15" s="52">
        <v>18</v>
      </c>
      <c r="J15" s="52">
        <v>51</v>
      </c>
      <c r="K15" s="52">
        <v>6</v>
      </c>
      <c r="L15" s="52">
        <v>1</v>
      </c>
      <c r="M15" s="52"/>
      <c r="N15" s="53">
        <f>SUM(C15:M15)</f>
        <v>128</v>
      </c>
    </row>
    <row r="16" spans="1:14" x14ac:dyDescent="0.25">
      <c r="A16" s="3">
        <v>1</v>
      </c>
      <c r="B16" s="74" t="s">
        <v>8</v>
      </c>
      <c r="C16" s="18">
        <v>5</v>
      </c>
      <c r="D16" s="18">
        <v>14</v>
      </c>
      <c r="E16" s="18">
        <v>68</v>
      </c>
      <c r="F16" s="18">
        <v>2</v>
      </c>
      <c r="G16" s="18">
        <v>7</v>
      </c>
      <c r="H16" s="104">
        <v>35</v>
      </c>
      <c r="I16" s="52">
        <v>47</v>
      </c>
      <c r="J16" s="52">
        <v>2</v>
      </c>
      <c r="K16" s="52">
        <v>41</v>
      </c>
      <c r="L16" s="52">
        <v>9</v>
      </c>
      <c r="M16" s="52"/>
      <c r="N16" s="53">
        <f>SUM(C16:M16)</f>
        <v>230</v>
      </c>
    </row>
    <row r="17" spans="1:14" x14ac:dyDescent="0.25">
      <c r="A17" s="3">
        <v>1</v>
      </c>
      <c r="B17" s="74" t="s">
        <v>47</v>
      </c>
      <c r="C17" s="18"/>
      <c r="D17" s="18">
        <v>1</v>
      </c>
      <c r="E17" s="18"/>
      <c r="F17" s="18"/>
      <c r="G17" s="18"/>
      <c r="H17" s="104"/>
      <c r="I17" s="52"/>
      <c r="J17" s="52">
        <v>1</v>
      </c>
      <c r="K17" s="52"/>
      <c r="L17" s="52"/>
      <c r="M17" s="52"/>
      <c r="N17" s="53">
        <f>SUM(C17:M17)</f>
        <v>2</v>
      </c>
    </row>
    <row r="18" spans="1:14" x14ac:dyDescent="0.25">
      <c r="A18" s="3">
        <v>1</v>
      </c>
      <c r="B18" s="74" t="s">
        <v>11</v>
      </c>
      <c r="C18" s="110">
        <f>SUM(C14:C17)</f>
        <v>22</v>
      </c>
      <c r="D18" s="110">
        <f t="shared" ref="D18:N18" si="2">SUM(D14:D17)</f>
        <v>45</v>
      </c>
      <c r="E18" s="110">
        <f t="shared" si="2"/>
        <v>219</v>
      </c>
      <c r="F18" s="110">
        <f t="shared" si="2"/>
        <v>8</v>
      </c>
      <c r="G18" s="110">
        <f t="shared" si="2"/>
        <v>41</v>
      </c>
      <c r="H18" s="110">
        <f t="shared" si="2"/>
        <v>159</v>
      </c>
      <c r="I18" s="110">
        <f t="shared" si="2"/>
        <v>152</v>
      </c>
      <c r="J18" s="110">
        <f t="shared" si="2"/>
        <v>70</v>
      </c>
      <c r="K18" s="110">
        <f t="shared" si="2"/>
        <v>108</v>
      </c>
      <c r="L18" s="110">
        <f t="shared" si="2"/>
        <v>28</v>
      </c>
      <c r="M18" s="110">
        <f t="shared" si="2"/>
        <v>0</v>
      </c>
      <c r="N18" s="126">
        <f t="shared" si="2"/>
        <v>852</v>
      </c>
    </row>
    <row r="19" spans="1:14" ht="15.75" thickBot="1" x14ac:dyDescent="0.3">
      <c r="A19" s="3">
        <v>1</v>
      </c>
      <c r="B19" s="111" t="s">
        <v>1</v>
      </c>
      <c r="C19" s="112">
        <f>SUM(C8,C12,C18)</f>
        <v>79</v>
      </c>
      <c r="D19" s="112">
        <f t="shared" ref="D19:N19" si="3">SUM(D8,D12,D18)</f>
        <v>178</v>
      </c>
      <c r="E19" s="112">
        <f t="shared" si="3"/>
        <v>567</v>
      </c>
      <c r="F19" s="112">
        <f t="shared" si="3"/>
        <v>32</v>
      </c>
      <c r="G19" s="112">
        <f t="shared" si="3"/>
        <v>107</v>
      </c>
      <c r="H19" s="112">
        <f t="shared" si="3"/>
        <v>428</v>
      </c>
      <c r="I19" s="112">
        <f t="shared" si="3"/>
        <v>684</v>
      </c>
      <c r="J19" s="112">
        <f t="shared" si="3"/>
        <v>72</v>
      </c>
      <c r="K19" s="112">
        <f t="shared" si="3"/>
        <v>442</v>
      </c>
      <c r="L19" s="112">
        <f t="shared" si="3"/>
        <v>31</v>
      </c>
      <c r="M19" s="112">
        <f t="shared" si="3"/>
        <v>0</v>
      </c>
      <c r="N19" s="113">
        <f t="shared" si="3"/>
        <v>2620</v>
      </c>
    </row>
    <row r="21" spans="1:14" x14ac:dyDescent="0.25"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</row>
    <row r="22" spans="1:14" x14ac:dyDescent="0.25">
      <c r="B22" s="138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</row>
    <row r="23" spans="1:14" x14ac:dyDescent="0.25">
      <c r="B23" s="139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</row>
    <row r="24" spans="1:14" x14ac:dyDescent="0.25">
      <c r="B24" s="139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</row>
    <row r="25" spans="1:14" x14ac:dyDescent="0.25">
      <c r="B25" s="139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</row>
    <row r="26" spans="1:14" x14ac:dyDescent="0.25">
      <c r="B26" s="139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</row>
    <row r="27" spans="1:14" x14ac:dyDescent="0.25">
      <c r="B27" s="138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</row>
    <row r="28" spans="1:14" x14ac:dyDescent="0.25">
      <c r="B28" s="139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</row>
    <row r="29" spans="1:14" x14ac:dyDescent="0.25">
      <c r="B29" s="139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</row>
    <row r="30" spans="1:14" x14ac:dyDescent="0.25">
      <c r="B30" s="138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</row>
    <row r="31" spans="1:14" x14ac:dyDescent="0.25">
      <c r="B31" s="139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</row>
    <row r="32" spans="1:14" x14ac:dyDescent="0.25">
      <c r="B32" s="139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</row>
    <row r="33" spans="2:13" x14ac:dyDescent="0.25">
      <c r="B33" s="139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</row>
    <row r="34" spans="2:13" x14ac:dyDescent="0.25">
      <c r="B34" s="139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</row>
    <row r="35" spans="2:13" x14ac:dyDescent="0.25">
      <c r="B35" s="138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</row>
  </sheetData>
  <pageMargins left="0.7" right="0.7" top="0.75" bottom="0.75" header="0.3" footer="0.3"/>
  <pageSetup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31"/>
  <sheetViews>
    <sheetView zoomScaleNormal="100" workbookViewId="0">
      <selection activeCell="A2" sqref="A2"/>
    </sheetView>
  </sheetViews>
  <sheetFormatPr defaultRowHeight="15" x14ac:dyDescent="0.25"/>
  <cols>
    <col min="1" max="1" width="7" style="85" customWidth="1"/>
    <col min="2" max="2" width="11.28515625" style="85" bestFit="1" customWidth="1"/>
    <col min="3" max="3" width="8.5703125" style="34" bestFit="1" customWidth="1"/>
    <col min="4" max="4" width="14.140625" style="34" bestFit="1" customWidth="1"/>
    <col min="5" max="5" width="10.42578125" style="34" bestFit="1" customWidth="1"/>
    <col min="6" max="6" width="10.5703125" style="34" bestFit="1" customWidth="1"/>
    <col min="7" max="7" width="15.28515625" style="34" bestFit="1" customWidth="1"/>
    <col min="8" max="8" width="12" style="34" bestFit="1" customWidth="1"/>
    <col min="9" max="9" width="9.28515625" style="34" bestFit="1" customWidth="1"/>
    <col min="10" max="10" width="13.7109375" style="34" bestFit="1" customWidth="1"/>
    <col min="11" max="11" width="12.28515625" style="34" bestFit="1" customWidth="1"/>
    <col min="12" max="12" width="8.140625" style="9" bestFit="1" customWidth="1"/>
    <col min="13" max="13" width="11.5703125" style="9" bestFit="1" customWidth="1"/>
    <col min="14" max="14" width="11.28515625" style="10" bestFit="1" customWidth="1"/>
    <col min="15" max="16384" width="9.140625" style="3"/>
  </cols>
  <sheetData>
    <row r="1" spans="1:14" s="2" customFormat="1" ht="21" x14ac:dyDescent="0.35">
      <c r="A1" s="82" t="s">
        <v>66</v>
      </c>
      <c r="B1" s="83"/>
      <c r="C1" s="84"/>
      <c r="D1" s="84"/>
      <c r="E1" s="84"/>
      <c r="F1" s="84"/>
      <c r="G1" s="84"/>
      <c r="H1" s="84"/>
      <c r="I1" s="84"/>
      <c r="J1" s="84"/>
      <c r="K1" s="84"/>
      <c r="L1" s="10"/>
      <c r="M1" s="10"/>
      <c r="N1" s="10"/>
    </row>
    <row r="2" spans="1:14" s="2" customFormat="1" ht="15.75" thickBot="1" x14ac:dyDescent="0.3">
      <c r="A2" s="83" t="s">
        <v>17</v>
      </c>
      <c r="B2" s="2" t="s">
        <v>39</v>
      </c>
      <c r="C2" s="10" t="s">
        <v>48</v>
      </c>
      <c r="D2" s="10" t="s">
        <v>49</v>
      </c>
      <c r="E2" s="10" t="s">
        <v>50</v>
      </c>
      <c r="F2" s="10" t="s">
        <v>51</v>
      </c>
      <c r="G2" s="10" t="s">
        <v>52</v>
      </c>
      <c r="H2" s="10" t="s">
        <v>53</v>
      </c>
      <c r="I2" s="10" t="s">
        <v>54</v>
      </c>
      <c r="J2" s="10" t="s">
        <v>55</v>
      </c>
      <c r="K2" s="10" t="s">
        <v>56</v>
      </c>
      <c r="L2" s="10" t="s">
        <v>57</v>
      </c>
      <c r="M2" s="10" t="s">
        <v>58</v>
      </c>
      <c r="N2" s="29" t="s">
        <v>1</v>
      </c>
    </row>
    <row r="3" spans="1:14" x14ac:dyDescent="0.25">
      <c r="A3" s="3">
        <v>1</v>
      </c>
      <c r="B3" s="4" t="s">
        <v>12</v>
      </c>
      <c r="C3" s="66"/>
      <c r="D3" s="66"/>
      <c r="E3" s="66"/>
      <c r="F3" s="66"/>
      <c r="G3" s="66"/>
      <c r="H3" s="45"/>
      <c r="I3" s="21"/>
      <c r="J3" s="21"/>
      <c r="K3" s="21"/>
      <c r="L3" s="21"/>
      <c r="M3" s="21"/>
      <c r="N3" s="49"/>
    </row>
    <row r="4" spans="1:14" x14ac:dyDescent="0.25">
      <c r="A4" s="3">
        <v>1</v>
      </c>
      <c r="B4" s="5" t="s">
        <v>2</v>
      </c>
      <c r="C4" s="35">
        <v>19.489999999999998</v>
      </c>
      <c r="D4" s="35">
        <v>15.59</v>
      </c>
      <c r="E4" s="35">
        <v>155.79</v>
      </c>
      <c r="F4" s="35">
        <v>1.95</v>
      </c>
      <c r="G4" s="35">
        <v>9.7899999999999991</v>
      </c>
      <c r="H4" s="46">
        <v>171.64</v>
      </c>
      <c r="I4" s="35">
        <v>120.89</v>
      </c>
      <c r="J4" s="35"/>
      <c r="K4" s="35">
        <v>84.48</v>
      </c>
      <c r="L4" s="35"/>
      <c r="M4" s="35"/>
      <c r="N4" s="36">
        <f>SUM(C4:M4)</f>
        <v>579.62</v>
      </c>
    </row>
    <row r="5" spans="1:14" x14ac:dyDescent="0.25">
      <c r="A5" s="3">
        <v>1</v>
      </c>
      <c r="B5" s="5" t="s">
        <v>3</v>
      </c>
      <c r="C5" s="35">
        <v>0.69</v>
      </c>
      <c r="D5" s="35">
        <v>3.46</v>
      </c>
      <c r="E5" s="35">
        <v>5.2</v>
      </c>
      <c r="F5" s="35">
        <v>3.46</v>
      </c>
      <c r="G5" s="35">
        <v>3.46</v>
      </c>
      <c r="H5" s="46">
        <v>37.57</v>
      </c>
      <c r="I5" s="35">
        <v>51.27</v>
      </c>
      <c r="J5" s="35"/>
      <c r="K5" s="35">
        <v>68.59</v>
      </c>
      <c r="L5" s="35"/>
      <c r="M5" s="35"/>
      <c r="N5" s="36">
        <f>SUM(C5:M5)</f>
        <v>173.70000000000002</v>
      </c>
    </row>
    <row r="6" spans="1:14" x14ac:dyDescent="0.25">
      <c r="A6" s="3">
        <v>1</v>
      </c>
      <c r="B6" s="5" t="s">
        <v>4</v>
      </c>
      <c r="C6" s="35">
        <v>675.48</v>
      </c>
      <c r="D6" s="35">
        <v>1068.51</v>
      </c>
      <c r="E6" s="35">
        <v>5333.11</v>
      </c>
      <c r="F6" s="35">
        <v>248.98</v>
      </c>
      <c r="G6" s="35">
        <v>761.59</v>
      </c>
      <c r="H6" s="46">
        <v>4220.01</v>
      </c>
      <c r="I6" s="35">
        <v>7816.99</v>
      </c>
      <c r="J6" s="35"/>
      <c r="K6" s="35">
        <v>3300.14</v>
      </c>
      <c r="L6" s="35"/>
      <c r="M6" s="35"/>
      <c r="N6" s="36">
        <f>SUM(C6:M6)</f>
        <v>23424.809999999998</v>
      </c>
    </row>
    <row r="7" spans="1:14" x14ac:dyDescent="0.25">
      <c r="A7" s="3">
        <v>1</v>
      </c>
      <c r="B7" s="5" t="s">
        <v>11</v>
      </c>
      <c r="C7" s="37">
        <f>SUM(C4:C6)</f>
        <v>695.66</v>
      </c>
      <c r="D7" s="37">
        <f t="shared" ref="D7:M7" si="0">SUM(D4:D6)</f>
        <v>1087.56</v>
      </c>
      <c r="E7" s="37">
        <f t="shared" si="0"/>
        <v>5494.0999999999995</v>
      </c>
      <c r="F7" s="37">
        <f t="shared" si="0"/>
        <v>254.39</v>
      </c>
      <c r="G7" s="37">
        <f t="shared" si="0"/>
        <v>774.84</v>
      </c>
      <c r="H7" s="37">
        <f t="shared" si="0"/>
        <v>4429.22</v>
      </c>
      <c r="I7" s="37">
        <f t="shared" si="0"/>
        <v>7989.15</v>
      </c>
      <c r="J7" s="37">
        <f t="shared" si="0"/>
        <v>0</v>
      </c>
      <c r="K7" s="37">
        <f t="shared" si="0"/>
        <v>3453.21</v>
      </c>
      <c r="L7" s="37">
        <f t="shared" si="0"/>
        <v>0</v>
      </c>
      <c r="M7" s="37">
        <f t="shared" si="0"/>
        <v>0</v>
      </c>
      <c r="N7" s="36">
        <f>SUM(N4:N6)</f>
        <v>24178.129999999997</v>
      </c>
    </row>
    <row r="8" spans="1:14" x14ac:dyDescent="0.25">
      <c r="A8" s="3">
        <v>1</v>
      </c>
      <c r="B8" s="6" t="s">
        <v>13</v>
      </c>
      <c r="C8" s="14"/>
      <c r="D8" s="14"/>
      <c r="E8" s="14"/>
      <c r="F8" s="14"/>
      <c r="G8" s="14"/>
      <c r="H8" s="47"/>
      <c r="I8" s="14"/>
      <c r="J8" s="14"/>
      <c r="K8" s="14"/>
      <c r="L8" s="14"/>
      <c r="M8" s="14"/>
      <c r="N8" s="38"/>
    </row>
    <row r="9" spans="1:14" x14ac:dyDescent="0.25">
      <c r="A9" s="3">
        <v>1</v>
      </c>
      <c r="B9" s="67" t="s">
        <v>9</v>
      </c>
      <c r="C9" s="14">
        <v>2.92</v>
      </c>
      <c r="D9" s="14">
        <v>5.85</v>
      </c>
      <c r="E9" s="14">
        <v>44.82</v>
      </c>
      <c r="F9" s="14"/>
      <c r="G9" s="14">
        <v>7.79</v>
      </c>
      <c r="H9" s="47">
        <v>11.69</v>
      </c>
      <c r="I9" s="14">
        <v>43.84</v>
      </c>
      <c r="J9" s="14"/>
      <c r="K9" s="14">
        <v>40.92</v>
      </c>
      <c r="L9" s="14">
        <v>9.74</v>
      </c>
      <c r="M9" s="14"/>
      <c r="N9" s="38">
        <f>SUM(C9:M9)</f>
        <v>167.57000000000002</v>
      </c>
    </row>
    <row r="10" spans="1:14" x14ac:dyDescent="0.25">
      <c r="A10" s="3">
        <v>1</v>
      </c>
      <c r="B10" s="67" t="s">
        <v>10</v>
      </c>
      <c r="C10" s="14"/>
      <c r="D10" s="14"/>
      <c r="E10" s="14">
        <v>3.9</v>
      </c>
      <c r="F10" s="14"/>
      <c r="G10" s="14"/>
      <c r="H10" s="47"/>
      <c r="I10" s="14"/>
      <c r="J10" s="14"/>
      <c r="K10" s="14"/>
      <c r="L10" s="14"/>
      <c r="M10" s="14"/>
      <c r="N10" s="38">
        <f>SUM(C10:M10)</f>
        <v>3.9</v>
      </c>
    </row>
    <row r="11" spans="1:14" x14ac:dyDescent="0.25">
      <c r="A11" s="3">
        <v>1</v>
      </c>
      <c r="B11" s="68" t="s">
        <v>11</v>
      </c>
      <c r="C11" s="13">
        <f>SUM(C9:C10)</f>
        <v>2.92</v>
      </c>
      <c r="D11" s="13">
        <f t="shared" ref="D11:M11" si="1">SUM(D9:D10)</f>
        <v>5.85</v>
      </c>
      <c r="E11" s="13">
        <f t="shared" si="1"/>
        <v>48.72</v>
      </c>
      <c r="F11" s="13">
        <f t="shared" si="1"/>
        <v>0</v>
      </c>
      <c r="G11" s="13">
        <f t="shared" si="1"/>
        <v>7.79</v>
      </c>
      <c r="H11" s="13">
        <f t="shared" si="1"/>
        <v>11.69</v>
      </c>
      <c r="I11" s="13">
        <f t="shared" si="1"/>
        <v>43.84</v>
      </c>
      <c r="J11" s="13">
        <f t="shared" si="1"/>
        <v>0</v>
      </c>
      <c r="K11" s="13">
        <f t="shared" si="1"/>
        <v>40.92</v>
      </c>
      <c r="L11" s="13">
        <f t="shared" si="1"/>
        <v>9.74</v>
      </c>
      <c r="M11" s="13">
        <f t="shared" si="1"/>
        <v>0</v>
      </c>
      <c r="N11" s="38">
        <f>SUM(N9:N10)</f>
        <v>171.47000000000003</v>
      </c>
    </row>
    <row r="12" spans="1:14" x14ac:dyDescent="0.25">
      <c r="A12" s="3">
        <v>1</v>
      </c>
      <c r="B12" s="69" t="s">
        <v>14</v>
      </c>
      <c r="C12" s="15"/>
      <c r="D12" s="15"/>
      <c r="E12" s="15"/>
      <c r="F12" s="15"/>
      <c r="G12" s="15"/>
      <c r="H12" s="48"/>
      <c r="I12" s="15"/>
      <c r="J12" s="15"/>
      <c r="K12" s="15"/>
      <c r="L12" s="15"/>
      <c r="M12" s="15"/>
      <c r="N12" s="39"/>
    </row>
    <row r="13" spans="1:14" x14ac:dyDescent="0.25">
      <c r="A13" s="3">
        <v>1</v>
      </c>
      <c r="B13" s="7" t="s">
        <v>7</v>
      </c>
      <c r="C13" s="15">
        <v>316.08999999999997</v>
      </c>
      <c r="D13" s="15">
        <v>409.19</v>
      </c>
      <c r="E13" s="15">
        <v>2838.32</v>
      </c>
      <c r="F13" s="15">
        <v>56.13</v>
      </c>
      <c r="G13" s="15">
        <v>422.18</v>
      </c>
      <c r="H13" s="48">
        <v>2556.54</v>
      </c>
      <c r="I13" s="15">
        <v>1948.5</v>
      </c>
      <c r="J13" s="15">
        <v>458.32</v>
      </c>
      <c r="K13" s="15">
        <v>759.59</v>
      </c>
      <c r="L13" s="15">
        <v>244.65</v>
      </c>
      <c r="M13" s="15"/>
      <c r="N13" s="39">
        <f>SUM(C13:M13)</f>
        <v>10009.51</v>
      </c>
    </row>
    <row r="14" spans="1:14" x14ac:dyDescent="0.25">
      <c r="A14" s="3">
        <v>1</v>
      </c>
      <c r="B14" s="7" t="s">
        <v>8</v>
      </c>
      <c r="C14" s="15">
        <v>7.79</v>
      </c>
      <c r="D14" s="15">
        <v>35.200000000000003</v>
      </c>
      <c r="E14" s="15">
        <v>192.51</v>
      </c>
      <c r="F14" s="15">
        <v>2.4</v>
      </c>
      <c r="G14" s="15">
        <v>15.72</v>
      </c>
      <c r="H14" s="48">
        <v>123.08</v>
      </c>
      <c r="I14" s="15">
        <v>109.81</v>
      </c>
      <c r="J14" s="15">
        <v>11.4</v>
      </c>
      <c r="K14" s="15">
        <v>92.03</v>
      </c>
      <c r="L14" s="15">
        <v>24.87</v>
      </c>
      <c r="M14" s="15"/>
      <c r="N14" s="39">
        <f>SUM(C14:M14)</f>
        <v>614.80999999999995</v>
      </c>
    </row>
    <row r="15" spans="1:14" x14ac:dyDescent="0.25">
      <c r="A15" s="3">
        <v>1</v>
      </c>
      <c r="B15" s="7" t="s">
        <v>47</v>
      </c>
      <c r="C15" s="15"/>
      <c r="D15" s="15">
        <v>4</v>
      </c>
      <c r="E15" s="15"/>
      <c r="F15" s="15"/>
      <c r="G15" s="15"/>
      <c r="H15" s="48"/>
      <c r="I15" s="15"/>
      <c r="J15" s="15">
        <v>3</v>
      </c>
      <c r="K15" s="15"/>
      <c r="L15" s="15"/>
      <c r="M15" s="15"/>
      <c r="N15" s="39">
        <f>SUM(C15:M15)</f>
        <v>7</v>
      </c>
    </row>
    <row r="16" spans="1:14" x14ac:dyDescent="0.25">
      <c r="A16" s="3">
        <v>1</v>
      </c>
      <c r="B16" s="7" t="s">
        <v>11</v>
      </c>
      <c r="C16" s="40">
        <f>SUM(C13:C15)</f>
        <v>323.88</v>
      </c>
      <c r="D16" s="40">
        <f t="shared" ref="D16:M16" si="2">SUM(D13:D15)</f>
        <v>448.39</v>
      </c>
      <c r="E16" s="40">
        <f t="shared" si="2"/>
        <v>3030.83</v>
      </c>
      <c r="F16" s="40">
        <f t="shared" si="2"/>
        <v>58.53</v>
      </c>
      <c r="G16" s="40">
        <f t="shared" si="2"/>
        <v>437.90000000000003</v>
      </c>
      <c r="H16" s="40">
        <f t="shared" si="2"/>
        <v>2679.62</v>
      </c>
      <c r="I16" s="40">
        <f t="shared" si="2"/>
        <v>2058.31</v>
      </c>
      <c r="J16" s="40">
        <f t="shared" si="2"/>
        <v>472.71999999999997</v>
      </c>
      <c r="K16" s="40">
        <f t="shared" si="2"/>
        <v>851.62</v>
      </c>
      <c r="L16" s="40">
        <f t="shared" si="2"/>
        <v>269.52</v>
      </c>
      <c r="M16" s="40">
        <f t="shared" si="2"/>
        <v>0</v>
      </c>
      <c r="N16" s="39">
        <f>SUM(N13:N15)</f>
        <v>10631.32</v>
      </c>
    </row>
    <row r="17" spans="1:14" ht="15.75" thickBot="1" x14ac:dyDescent="0.3">
      <c r="A17" s="3">
        <v>1</v>
      </c>
      <c r="B17" s="8" t="s">
        <v>1</v>
      </c>
      <c r="C17" s="41">
        <f>SUM(C7,C11,C16)</f>
        <v>1022.4599999999999</v>
      </c>
      <c r="D17" s="41">
        <f t="shared" ref="D17:N17" si="3">SUM(D7,D11,D16)</f>
        <v>1541.7999999999997</v>
      </c>
      <c r="E17" s="41">
        <f t="shared" si="3"/>
        <v>8573.65</v>
      </c>
      <c r="F17" s="41">
        <f t="shared" si="3"/>
        <v>312.91999999999996</v>
      </c>
      <c r="G17" s="41">
        <f t="shared" si="3"/>
        <v>1220.53</v>
      </c>
      <c r="H17" s="41">
        <f t="shared" si="3"/>
        <v>7120.53</v>
      </c>
      <c r="I17" s="41">
        <f t="shared" si="3"/>
        <v>10091.299999999999</v>
      </c>
      <c r="J17" s="41">
        <f t="shared" si="3"/>
        <v>472.71999999999997</v>
      </c>
      <c r="K17" s="41">
        <f t="shared" si="3"/>
        <v>4345.75</v>
      </c>
      <c r="L17" s="41">
        <f t="shared" si="3"/>
        <v>279.26</v>
      </c>
      <c r="M17" s="41">
        <f t="shared" si="3"/>
        <v>0</v>
      </c>
      <c r="N17" s="42">
        <f t="shared" si="3"/>
        <v>34980.92</v>
      </c>
    </row>
    <row r="19" spans="1:14" x14ac:dyDescent="0.25"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</row>
    <row r="20" spans="1:14" x14ac:dyDescent="0.25">
      <c r="B20" s="134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</row>
    <row r="21" spans="1:14" x14ac:dyDescent="0.25">
      <c r="B21" s="136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</row>
    <row r="22" spans="1:14" x14ac:dyDescent="0.25">
      <c r="B22" s="136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</row>
    <row r="23" spans="1:14" x14ac:dyDescent="0.25">
      <c r="B23" s="136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</row>
    <row r="24" spans="1:14" x14ac:dyDescent="0.25">
      <c r="B24" s="134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</row>
    <row r="25" spans="1:14" x14ac:dyDescent="0.25">
      <c r="B25" s="136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</row>
    <row r="26" spans="1:14" x14ac:dyDescent="0.25">
      <c r="B26" s="136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</row>
    <row r="27" spans="1:14" x14ac:dyDescent="0.25">
      <c r="B27" s="134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</row>
    <row r="28" spans="1:14" x14ac:dyDescent="0.25">
      <c r="B28" s="136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</row>
    <row r="29" spans="1:14" x14ac:dyDescent="0.25">
      <c r="B29" s="136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</row>
    <row r="30" spans="1:14" x14ac:dyDescent="0.25">
      <c r="B30" s="136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</row>
    <row r="31" spans="1:14" x14ac:dyDescent="0.25">
      <c r="B31" s="134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</row>
  </sheetData>
  <pageMargins left="0.7" right="0.7" top="0.75" bottom="0.75" header="0.3" footer="0.3"/>
  <pageSetup scale="7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7"/>
  <sheetViews>
    <sheetView tabSelected="1" zoomScale="110" zoomScaleNormal="110" workbookViewId="0">
      <pane ySplit="2" topLeftCell="A3" activePane="bottomLeft" state="frozen"/>
      <selection activeCell="A2" sqref="A2"/>
      <selection pane="bottomLeft" activeCell="J19" sqref="J19"/>
    </sheetView>
  </sheetViews>
  <sheetFormatPr defaultRowHeight="15" x14ac:dyDescent="0.25"/>
  <cols>
    <col min="1" max="1" width="6.7109375" style="3" customWidth="1"/>
    <col min="2" max="2" width="20.7109375" style="3" bestFit="1" customWidth="1"/>
    <col min="3" max="3" width="14" style="28" bestFit="1" customWidth="1"/>
    <col min="4" max="4" width="13.42578125" style="28" bestFit="1" customWidth="1"/>
    <col min="5" max="5" width="10.28515625" style="28" bestFit="1" customWidth="1"/>
    <col min="6" max="6" width="10" style="28" bestFit="1" customWidth="1"/>
    <col min="7" max="7" width="13.7109375" style="9" bestFit="1" customWidth="1"/>
    <col min="8" max="8" width="12" style="9" bestFit="1" customWidth="1"/>
    <col min="9" max="9" width="9.28515625" style="9" bestFit="1" customWidth="1"/>
    <col min="10" max="10" width="12.28515625" style="9" bestFit="1" customWidth="1"/>
    <col min="11" max="11" width="8" style="10" bestFit="1" customWidth="1"/>
    <col min="12" max="12" width="11.5703125" style="3" bestFit="1" customWidth="1"/>
    <col min="13" max="13" width="11.42578125" style="3" bestFit="1" customWidth="1"/>
    <col min="14" max="16384" width="9.140625" style="3"/>
  </cols>
  <sheetData>
    <row r="1" spans="1:13" ht="21" x14ac:dyDescent="0.35">
      <c r="A1" s="1" t="s">
        <v>65</v>
      </c>
      <c r="B1" s="9"/>
      <c r="C1" s="9"/>
      <c r="D1" s="9"/>
      <c r="E1" s="9"/>
      <c r="F1" s="9"/>
      <c r="G1" s="30"/>
      <c r="K1" s="9"/>
      <c r="L1" s="9"/>
      <c r="M1" s="10"/>
    </row>
    <row r="2" spans="1:13" s="2" customFormat="1" ht="15.75" thickBot="1" x14ac:dyDescent="0.3">
      <c r="A2" s="2" t="s">
        <v>17</v>
      </c>
      <c r="C2" s="10" t="s">
        <v>48</v>
      </c>
      <c r="D2" s="10" t="s">
        <v>49</v>
      </c>
      <c r="E2" s="10" t="s">
        <v>50</v>
      </c>
      <c r="F2" s="10" t="s">
        <v>51</v>
      </c>
      <c r="G2" s="10" t="s">
        <v>52</v>
      </c>
      <c r="H2" s="10" t="s">
        <v>53</v>
      </c>
      <c r="I2" s="10" t="s">
        <v>54</v>
      </c>
      <c r="J2" s="10" t="s">
        <v>56</v>
      </c>
      <c r="K2" s="10" t="s">
        <v>57</v>
      </c>
      <c r="L2" s="10" t="s">
        <v>58</v>
      </c>
      <c r="M2" s="29" t="s">
        <v>1</v>
      </c>
    </row>
    <row r="3" spans="1:13" x14ac:dyDescent="0.25">
      <c r="A3" s="3">
        <v>1</v>
      </c>
      <c r="B3" s="4" t="s">
        <v>12</v>
      </c>
      <c r="C3" s="16"/>
      <c r="D3" s="16"/>
      <c r="E3" s="16"/>
      <c r="F3" s="77"/>
      <c r="G3" s="21"/>
      <c r="H3" s="21"/>
      <c r="I3" s="21"/>
      <c r="J3" s="21"/>
      <c r="K3" s="11"/>
      <c r="L3" s="21"/>
      <c r="M3" s="49"/>
    </row>
    <row r="4" spans="1:13" x14ac:dyDescent="0.25">
      <c r="A4" s="3">
        <v>1</v>
      </c>
      <c r="B4" s="5" t="s">
        <v>20</v>
      </c>
      <c r="C4" s="60">
        <v>1454</v>
      </c>
      <c r="D4" s="60">
        <v>1343</v>
      </c>
      <c r="E4" s="60">
        <v>4191</v>
      </c>
      <c r="F4" s="78">
        <v>355</v>
      </c>
      <c r="G4" s="43">
        <v>1060</v>
      </c>
      <c r="H4" s="43">
        <v>1456</v>
      </c>
      <c r="I4" s="43">
        <v>2277</v>
      </c>
      <c r="J4" s="43">
        <v>1527</v>
      </c>
      <c r="K4" s="54"/>
      <c r="L4" s="43">
        <v>116</v>
      </c>
      <c r="M4" s="50">
        <f t="shared" ref="M4:M15" si="0">SUM(C4:L4)</f>
        <v>13779</v>
      </c>
    </row>
    <row r="5" spans="1:13" x14ac:dyDescent="0.25">
      <c r="A5" s="3">
        <v>1</v>
      </c>
      <c r="B5" s="5" t="s">
        <v>26</v>
      </c>
      <c r="C5" s="60">
        <v>47</v>
      </c>
      <c r="D5" s="60">
        <v>102</v>
      </c>
      <c r="E5" s="60">
        <v>113</v>
      </c>
      <c r="F5" s="78">
        <v>17</v>
      </c>
      <c r="G5" s="43">
        <v>47</v>
      </c>
      <c r="H5" s="43">
        <v>28</v>
      </c>
      <c r="I5" s="43">
        <v>145</v>
      </c>
      <c r="J5" s="43">
        <v>196</v>
      </c>
      <c r="K5" s="54"/>
      <c r="L5" s="43">
        <v>5</v>
      </c>
      <c r="M5" s="50">
        <f t="shared" si="0"/>
        <v>700</v>
      </c>
    </row>
    <row r="6" spans="1:13" x14ac:dyDescent="0.25">
      <c r="A6" s="3">
        <v>1</v>
      </c>
      <c r="B6" s="5" t="s">
        <v>21</v>
      </c>
      <c r="C6" s="60"/>
      <c r="D6" s="60">
        <v>8</v>
      </c>
      <c r="E6" s="60">
        <v>3</v>
      </c>
      <c r="F6" s="78"/>
      <c r="G6" s="43">
        <v>1</v>
      </c>
      <c r="H6" s="43"/>
      <c r="I6" s="43">
        <v>8</v>
      </c>
      <c r="J6" s="43">
        <v>16</v>
      </c>
      <c r="K6" s="54"/>
      <c r="L6" s="43"/>
      <c r="M6" s="50">
        <f t="shared" si="0"/>
        <v>36</v>
      </c>
    </row>
    <row r="7" spans="1:13" x14ac:dyDescent="0.25">
      <c r="A7" s="3">
        <v>1</v>
      </c>
      <c r="B7" s="5" t="s">
        <v>22</v>
      </c>
      <c r="C7" s="60"/>
      <c r="D7" s="60">
        <v>1</v>
      </c>
      <c r="E7" s="60">
        <v>3</v>
      </c>
      <c r="F7" s="78"/>
      <c r="G7" s="43"/>
      <c r="H7" s="43"/>
      <c r="I7" s="43">
        <v>1</v>
      </c>
      <c r="J7" s="43">
        <v>9</v>
      </c>
      <c r="K7" s="54"/>
      <c r="L7" s="43"/>
      <c r="M7" s="50">
        <f t="shared" si="0"/>
        <v>14</v>
      </c>
    </row>
    <row r="8" spans="1:13" x14ac:dyDescent="0.25">
      <c r="A8" s="3">
        <v>1</v>
      </c>
      <c r="B8" s="5" t="s">
        <v>23</v>
      </c>
      <c r="C8" s="60"/>
      <c r="D8" s="60"/>
      <c r="E8" s="60"/>
      <c r="F8" s="78"/>
      <c r="G8" s="43">
        <v>3</v>
      </c>
      <c r="H8" s="43"/>
      <c r="I8" s="43"/>
      <c r="J8" s="43">
        <v>1</v>
      </c>
      <c r="K8" s="54"/>
      <c r="L8" s="43"/>
      <c r="M8" s="50">
        <f t="shared" si="0"/>
        <v>4</v>
      </c>
    </row>
    <row r="9" spans="1:13" x14ac:dyDescent="0.25">
      <c r="A9" s="3">
        <v>1</v>
      </c>
      <c r="B9" s="5" t="s">
        <v>40</v>
      </c>
      <c r="C9" s="60">
        <v>333</v>
      </c>
      <c r="D9" s="60">
        <v>120</v>
      </c>
      <c r="E9" s="60">
        <v>1061</v>
      </c>
      <c r="F9" s="78">
        <v>24</v>
      </c>
      <c r="G9" s="43">
        <v>245</v>
      </c>
      <c r="H9" s="43">
        <v>317</v>
      </c>
      <c r="I9" s="43">
        <v>165</v>
      </c>
      <c r="J9" s="43">
        <v>179</v>
      </c>
      <c r="K9" s="54"/>
      <c r="L9" s="43">
        <v>26</v>
      </c>
      <c r="M9" s="50">
        <f t="shared" si="0"/>
        <v>2470</v>
      </c>
    </row>
    <row r="10" spans="1:13" x14ac:dyDescent="0.25">
      <c r="A10" s="3">
        <v>1</v>
      </c>
      <c r="B10" s="5" t="s">
        <v>41</v>
      </c>
      <c r="C10" s="60">
        <v>87</v>
      </c>
      <c r="D10" s="60">
        <v>12</v>
      </c>
      <c r="E10" s="60">
        <v>317</v>
      </c>
      <c r="F10" s="78"/>
      <c r="G10" s="43">
        <v>16</v>
      </c>
      <c r="H10" s="43">
        <v>95</v>
      </c>
      <c r="I10" s="43">
        <v>224</v>
      </c>
      <c r="J10" s="43">
        <v>322</v>
      </c>
      <c r="K10" s="54"/>
      <c r="L10" s="43">
        <v>7</v>
      </c>
      <c r="M10" s="50">
        <f t="shared" si="0"/>
        <v>1080</v>
      </c>
    </row>
    <row r="11" spans="1:13" x14ac:dyDescent="0.25">
      <c r="A11" s="3">
        <v>1</v>
      </c>
      <c r="B11" s="5" t="s">
        <v>42</v>
      </c>
      <c r="C11" s="60">
        <v>935</v>
      </c>
      <c r="D11" s="60">
        <v>712</v>
      </c>
      <c r="E11" s="60">
        <v>2552</v>
      </c>
      <c r="F11" s="78">
        <v>108</v>
      </c>
      <c r="G11" s="43">
        <v>619</v>
      </c>
      <c r="H11" s="43">
        <v>925</v>
      </c>
      <c r="I11" s="43">
        <v>1035</v>
      </c>
      <c r="J11" s="43">
        <v>260</v>
      </c>
      <c r="K11" s="54"/>
      <c r="L11" s="43">
        <v>139</v>
      </c>
      <c r="M11" s="50">
        <f t="shared" si="0"/>
        <v>7285</v>
      </c>
    </row>
    <row r="12" spans="1:13" x14ac:dyDescent="0.25">
      <c r="A12" s="3">
        <v>1</v>
      </c>
      <c r="B12" s="5" t="s">
        <v>43</v>
      </c>
      <c r="C12" s="60">
        <v>190</v>
      </c>
      <c r="D12" s="60">
        <v>130</v>
      </c>
      <c r="E12" s="60">
        <v>575</v>
      </c>
      <c r="F12" s="78">
        <v>11</v>
      </c>
      <c r="G12" s="43">
        <v>69</v>
      </c>
      <c r="H12" s="43">
        <v>201</v>
      </c>
      <c r="I12" s="43">
        <v>21</v>
      </c>
      <c r="J12" s="43">
        <v>14</v>
      </c>
      <c r="K12" s="54"/>
      <c r="L12" s="43">
        <v>72</v>
      </c>
      <c r="M12" s="50">
        <f t="shared" si="0"/>
        <v>1283</v>
      </c>
    </row>
    <row r="13" spans="1:13" x14ac:dyDescent="0.25">
      <c r="A13" s="3">
        <v>1</v>
      </c>
      <c r="B13" s="5" t="s">
        <v>59</v>
      </c>
      <c r="C13" s="60"/>
      <c r="D13" s="60">
        <v>39</v>
      </c>
      <c r="E13" s="60"/>
      <c r="F13" s="78">
        <v>15</v>
      </c>
      <c r="G13" s="43"/>
      <c r="H13" s="43"/>
      <c r="I13" s="43"/>
      <c r="J13" s="43"/>
      <c r="K13" s="54"/>
      <c r="L13" s="43"/>
      <c r="M13" s="50">
        <f t="shared" si="0"/>
        <v>54</v>
      </c>
    </row>
    <row r="14" spans="1:13" x14ac:dyDescent="0.25">
      <c r="A14" s="3">
        <v>1</v>
      </c>
      <c r="B14" s="5" t="s">
        <v>24</v>
      </c>
      <c r="C14" s="60">
        <v>30</v>
      </c>
      <c r="D14" s="60">
        <v>33</v>
      </c>
      <c r="E14" s="60">
        <v>105</v>
      </c>
      <c r="F14" s="78">
        <v>23</v>
      </c>
      <c r="G14" s="43">
        <v>193</v>
      </c>
      <c r="H14" s="43">
        <v>35</v>
      </c>
      <c r="I14" s="43">
        <v>331</v>
      </c>
      <c r="J14" s="43">
        <v>78</v>
      </c>
      <c r="K14" s="54"/>
      <c r="L14" s="43">
        <v>3</v>
      </c>
      <c r="M14" s="50">
        <f t="shared" si="0"/>
        <v>831</v>
      </c>
    </row>
    <row r="15" spans="1:13" x14ac:dyDescent="0.25">
      <c r="A15" s="3">
        <v>1</v>
      </c>
      <c r="B15" s="5" t="s">
        <v>44</v>
      </c>
      <c r="C15" s="61">
        <f>SUM(C4:C14)</f>
        <v>3076</v>
      </c>
      <c r="D15" s="61">
        <f t="shared" ref="D15:L15" si="1">SUM(D4:D14)</f>
        <v>2500</v>
      </c>
      <c r="E15" s="61">
        <f t="shared" si="1"/>
        <v>8920</v>
      </c>
      <c r="F15" s="61">
        <f t="shared" si="1"/>
        <v>553</v>
      </c>
      <c r="G15" s="61">
        <f t="shared" si="1"/>
        <v>2253</v>
      </c>
      <c r="H15" s="61">
        <f t="shared" si="1"/>
        <v>3057</v>
      </c>
      <c r="I15" s="61">
        <f t="shared" si="1"/>
        <v>4207</v>
      </c>
      <c r="J15" s="61">
        <f t="shared" si="1"/>
        <v>2602</v>
      </c>
      <c r="K15" s="61">
        <f t="shared" si="1"/>
        <v>0</v>
      </c>
      <c r="L15" s="61">
        <f t="shared" si="1"/>
        <v>368</v>
      </c>
      <c r="M15" s="50">
        <f t="shared" si="0"/>
        <v>27536</v>
      </c>
    </row>
    <row r="16" spans="1:13" x14ac:dyDescent="0.25">
      <c r="A16" s="3">
        <v>1</v>
      </c>
      <c r="B16" s="6" t="s">
        <v>45</v>
      </c>
      <c r="C16" s="19">
        <v>1856</v>
      </c>
      <c r="D16" s="19">
        <v>592</v>
      </c>
      <c r="E16" s="19">
        <v>6470</v>
      </c>
      <c r="F16" s="19">
        <v>172</v>
      </c>
      <c r="G16" s="55">
        <v>1202</v>
      </c>
      <c r="H16" s="55">
        <v>2068</v>
      </c>
      <c r="I16" s="55">
        <v>3028</v>
      </c>
      <c r="J16" s="55">
        <v>2440</v>
      </c>
      <c r="K16" s="55">
        <v>324</v>
      </c>
      <c r="L16" s="55">
        <v>230</v>
      </c>
      <c r="M16" s="51">
        <f>SUM(C16:L16)</f>
        <v>18382</v>
      </c>
    </row>
    <row r="17" spans="1:13" ht="15.75" thickBot="1" x14ac:dyDescent="0.3">
      <c r="A17" s="3">
        <v>1</v>
      </c>
      <c r="B17" s="75" t="s">
        <v>46</v>
      </c>
      <c r="C17" s="76">
        <v>3092</v>
      </c>
      <c r="D17" s="76">
        <v>2546</v>
      </c>
      <c r="E17" s="76">
        <v>8958</v>
      </c>
      <c r="F17" s="76">
        <v>817</v>
      </c>
      <c r="G17" s="79">
        <v>2245</v>
      </c>
      <c r="H17" s="79">
        <v>3085</v>
      </c>
      <c r="I17" s="79">
        <v>4194</v>
      </c>
      <c r="J17" s="79">
        <v>2607</v>
      </c>
      <c r="K17" s="79">
        <v>1573</v>
      </c>
      <c r="L17" s="79">
        <v>369</v>
      </c>
      <c r="M17" s="80">
        <f>SUM(C17:L17)</f>
        <v>29486</v>
      </c>
    </row>
    <row r="19" spans="1:13" s="128" customFormat="1" x14ac:dyDescent="0.25">
      <c r="B19" s="3"/>
      <c r="C19" s="28"/>
      <c r="D19" s="28"/>
      <c r="E19" s="28"/>
      <c r="F19" s="28"/>
      <c r="G19" s="9"/>
      <c r="H19" s="9"/>
      <c r="I19" s="9"/>
      <c r="J19" s="9"/>
      <c r="K19" s="10"/>
      <c r="L19" s="3"/>
      <c r="M19" s="3"/>
    </row>
    <row r="20" spans="1:13" x14ac:dyDescent="0.25"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</row>
    <row r="21" spans="1:13" x14ac:dyDescent="0.25"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</row>
    <row r="22" spans="1:13" s="128" customFormat="1" x14ac:dyDescent="0.25">
      <c r="B22" s="132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</row>
    <row r="23" spans="1:13" x14ac:dyDescent="0.25">
      <c r="B23" s="130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</row>
    <row r="24" spans="1:13" x14ac:dyDescent="0.25">
      <c r="B24" s="130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</row>
    <row r="25" spans="1:13" x14ac:dyDescent="0.25">
      <c r="B25" s="130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</row>
    <row r="26" spans="1:13" x14ac:dyDescent="0.25">
      <c r="B26" s="130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</row>
    <row r="27" spans="1:13" x14ac:dyDescent="0.25">
      <c r="B27" s="130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</row>
    <row r="28" spans="1:13" x14ac:dyDescent="0.25">
      <c r="B28" s="130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</row>
    <row r="29" spans="1:13" x14ac:dyDescent="0.25">
      <c r="B29" s="130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</row>
    <row r="30" spans="1:13" x14ac:dyDescent="0.25">
      <c r="B30" s="130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</row>
    <row r="31" spans="1:13" x14ac:dyDescent="0.25">
      <c r="B31" s="130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</row>
    <row r="32" spans="1:13" x14ac:dyDescent="0.25">
      <c r="B32" s="130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</row>
    <row r="33" spans="2:13" x14ac:dyDescent="0.25">
      <c r="B33" s="130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</row>
    <row r="34" spans="2:13" x14ac:dyDescent="0.25">
      <c r="B34" s="132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</row>
    <row r="35" spans="2:13" x14ac:dyDescent="0.25">
      <c r="B35" s="130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</row>
    <row r="36" spans="2:13" x14ac:dyDescent="0.25">
      <c r="B36" s="130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</row>
    <row r="37" spans="2:13" x14ac:dyDescent="0.25">
      <c r="B37" s="132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</row>
  </sheetData>
  <pageMargins left="0.7" right="0.7" top="0.75" bottom="0.75" header="0.3" footer="0.3"/>
  <pageSetup scale="75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210F2426941D3499C8031509FF24BB6" ma:contentTypeVersion="92" ma:contentTypeDescription="" ma:contentTypeScope="" ma:versionID="1ed70b0fad4d5ec6f58e2031cc54cff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2017-04-17T07:00:00+00:00</OpenedDate>
    <Date1 xmlns="dc463f71-b30c-4ab2-9473-d307f9d35888">2017-04-14T07:00:00+00:00</Date1>
    <IsDocumentOrder xmlns="dc463f71-b30c-4ab2-9473-d307f9d35888" xsi:nil="true"/>
    <IsHighlyConfidential xmlns="dc463f71-b30c-4ab2-9473-d307f9d35888">false</IsHighlyConfidential>
    <CaseCompanyNames xmlns="dc463f71-b30c-4ab2-9473-d307f9d35888">RABANCO LTD</CaseCompanyNames>
    <Nickname xmlns="http://schemas.microsoft.com/sharepoint/v3" xsi:nil="true"/>
    <DocketNumber xmlns="dc463f71-b30c-4ab2-9473-d307f9d35888">170268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DA7FF178-8E63-4718-A763-B25EA2481454}"/>
</file>

<file path=customXml/itemProps2.xml><?xml version="1.0" encoding="utf-8"?>
<ds:datastoreItem xmlns:ds="http://schemas.openxmlformats.org/officeDocument/2006/customXml" ds:itemID="{787A593B-BE3A-4815-BC14-CBEC8E53306B}"/>
</file>

<file path=customXml/itemProps3.xml><?xml version="1.0" encoding="utf-8"?>
<ds:datastoreItem xmlns:ds="http://schemas.openxmlformats.org/officeDocument/2006/customXml" ds:itemID="{2C057D01-A942-4220-ACE7-86087A1B2F94}"/>
</file>

<file path=customXml/itemProps4.xml><?xml version="1.0" encoding="utf-8"?>
<ds:datastoreItem xmlns:ds="http://schemas.openxmlformats.org/officeDocument/2006/customXml" ds:itemID="{CACE8C3F-B9F9-4EC9-9C9F-C3EFAD0D58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 YTD Tons &amp; Yards</vt:lpstr>
      <vt:lpstr>Commercial-MF-Resi Tons</vt:lpstr>
      <vt:lpstr>Rolloff Tons</vt:lpstr>
      <vt:lpstr>Multifamily Counts</vt:lpstr>
      <vt:lpstr>Multifamily Yards</vt:lpstr>
      <vt:lpstr>Commercial Counts</vt:lpstr>
      <vt:lpstr>Commercial Yards</vt:lpstr>
      <vt:lpstr>Resi Counts</vt:lpstr>
    </vt:vector>
  </TitlesOfParts>
  <Company>Allied Waste Industries,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mccante</dc:creator>
  <cp:lastModifiedBy>Cramer, Diane</cp:lastModifiedBy>
  <cp:lastPrinted>2017-02-02T19:09:31Z</cp:lastPrinted>
  <dcterms:created xsi:type="dcterms:W3CDTF">2010-12-06T16:45:30Z</dcterms:created>
  <dcterms:modified xsi:type="dcterms:W3CDTF">2017-02-24T15:53:26Z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0x0101006E56B4D1795A2E4DB2F0B01679ED314A00C210F2426941D3499C8031509FF24BB6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