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xl/customProperty4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23\2023 WA Sch 66-166 Insurance Tracker\For Filing\Natural Gas\"/>
    </mc:Choice>
  </mc:AlternateContent>
  <xr:revisionPtr revIDLastSave="0" documentId="13_ncr:1_{C7A4C4F6-3342-4258-B4D0-88373EC011C1}" xr6:coauthVersionLast="47" xr6:coauthVersionMax="47" xr10:uidLastSave="{00000000-0000-0000-0000-000000000000}"/>
  <bookViews>
    <workbookView xWindow="28680" yWindow="-90" windowWidth="29040" windowHeight="16440" xr2:uid="{1FA0B0A0-6986-41C4-A6DD-5AFE1D5CCAEF}"/>
  </bookViews>
  <sheets>
    <sheet name="Rate Design" sheetId="2" r:id="rId1"/>
    <sheet name="Deferral Balance" sheetId="1" r:id="rId2"/>
    <sheet name="Deferral Schedule" sheetId="11" r:id="rId3"/>
    <sheet name="Forecasted Revenue" sheetId="6" r:id="rId4"/>
    <sheet name="Therm Forecast" sheetId="3" r:id="rId5"/>
    <sheet name="CF WA Gas" sheetId="9" r:id="rId6"/>
    <sheet name="Tables for Cust Notice" sheetId="10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Actual">#REF!</definedName>
    <definedName name="AllocFactors">[1]Factors!$D$111:$AP$120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Pg1Row">MAX([2]Detail!$A:$A)</definedName>
    <definedName name="_xlnm.Print_Area" localSheetId="3">'Forecasted Revenue'!$A$1:$S$39</definedName>
    <definedName name="_xlnm.Print_Area" localSheetId="0">'Rate Design'!$A$1:$I$46</definedName>
    <definedName name="_xlnm.Print_Area" localSheetId="4">'Therm Forecast'!$A$1:$N$30</definedName>
    <definedName name="PrintAll">#REF!</definedName>
    <definedName name="Recover">[3]Macro1!$A$85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2" l="1"/>
  <c r="E16" i="6"/>
  <c r="F16" i="6"/>
  <c r="G16" i="6"/>
  <c r="D16" i="6"/>
  <c r="C52" i="2"/>
  <c r="H10" i="2" l="1"/>
  <c r="H12" i="2"/>
  <c r="H8" i="2"/>
  <c r="H9" i="2" s="1"/>
  <c r="H11" i="2" s="1"/>
  <c r="H16" i="2" s="1"/>
  <c r="H18" i="2" s="1"/>
  <c r="H19" i="2" s="1"/>
  <c r="H23" i="2" s="1"/>
  <c r="D23" i="10" s="1"/>
  <c r="H13" i="2" l="1"/>
  <c r="H14" i="2"/>
  <c r="I6" i="6" l="1"/>
  <c r="J6" i="6"/>
  <c r="K6" i="6"/>
  <c r="L6" i="6"/>
  <c r="M6" i="6"/>
  <c r="N6" i="6"/>
  <c r="O6" i="6"/>
  <c r="P6" i="6"/>
  <c r="Q6" i="6"/>
  <c r="R6" i="6"/>
  <c r="S6" i="6"/>
  <c r="H6" i="6"/>
  <c r="E8" i="2" l="1"/>
  <c r="E10" i="2"/>
  <c r="E12" i="2"/>
  <c r="D8" i="2" l="1"/>
  <c r="H5" i="6" l="1"/>
  <c r="G24" i="6" l="1"/>
  <c r="D24" i="6"/>
  <c r="E24" i="6"/>
  <c r="F24" i="6"/>
  <c r="I5" i="6"/>
  <c r="J5" i="6"/>
  <c r="K5" i="6"/>
  <c r="L5" i="6"/>
  <c r="M5" i="6"/>
  <c r="N5" i="6"/>
  <c r="O5" i="6"/>
  <c r="P5" i="6"/>
  <c r="Q5" i="6"/>
  <c r="R5" i="6"/>
  <c r="S5" i="6"/>
  <c r="I7" i="6"/>
  <c r="J7" i="6"/>
  <c r="K7" i="6"/>
  <c r="L7" i="6"/>
  <c r="M7" i="6"/>
  <c r="N7" i="6"/>
  <c r="O7" i="6"/>
  <c r="P7" i="6"/>
  <c r="Q7" i="6"/>
  <c r="R7" i="6"/>
  <c r="S7" i="6"/>
  <c r="I8" i="6"/>
  <c r="J8" i="6"/>
  <c r="K8" i="6"/>
  <c r="L8" i="6"/>
  <c r="M8" i="6"/>
  <c r="N8" i="6"/>
  <c r="O8" i="6"/>
  <c r="P8" i="6"/>
  <c r="Q8" i="6"/>
  <c r="R8" i="6"/>
  <c r="S8" i="6"/>
  <c r="I9" i="6"/>
  <c r="J9" i="6"/>
  <c r="K9" i="6"/>
  <c r="L9" i="6"/>
  <c r="M9" i="6"/>
  <c r="N9" i="6"/>
  <c r="O9" i="6"/>
  <c r="P9" i="6"/>
  <c r="Q9" i="6"/>
  <c r="R9" i="6"/>
  <c r="S9" i="6"/>
  <c r="H7" i="6"/>
  <c r="H8" i="6"/>
  <c r="H9" i="6"/>
  <c r="B25" i="3" l="1"/>
  <c r="N19" i="3"/>
  <c r="D12" i="2" s="1"/>
  <c r="B13" i="3"/>
  <c r="N7" i="3"/>
  <c r="D10" i="2" s="1"/>
  <c r="N8" i="3"/>
  <c r="N9" i="3"/>
  <c r="N10" i="3"/>
  <c r="F10" i="2" s="1"/>
  <c r="N11" i="3"/>
  <c r="G10" i="2" s="1"/>
  <c r="N12" i="3"/>
  <c r="D9" i="11" l="1"/>
  <c r="C30" i="2"/>
  <c r="B15" i="1"/>
  <c r="B14" i="1"/>
  <c r="B13" i="1"/>
  <c r="B12" i="1"/>
  <c r="B11" i="1"/>
  <c r="B10" i="1"/>
  <c r="B9" i="1"/>
  <c r="B8" i="1"/>
  <c r="B7" i="1"/>
  <c r="B6" i="1"/>
  <c r="B5" i="1"/>
  <c r="G4" i="1"/>
  <c r="G5" i="1" s="1"/>
  <c r="G6" i="1" s="1"/>
  <c r="G7" i="1" s="1"/>
  <c r="G8" i="1" s="1"/>
  <c r="G9" i="1" s="1"/>
  <c r="G10" i="1" s="1"/>
  <c r="B4" i="1"/>
  <c r="E9" i="2"/>
  <c r="F8" i="2"/>
  <c r="G8" i="2"/>
  <c r="G9" i="2" s="1"/>
  <c r="D9" i="2"/>
  <c r="F9" i="2" l="1"/>
  <c r="C8" i="2"/>
  <c r="H32" i="11"/>
  <c r="C22" i="2" l="1"/>
  <c r="I31" i="11"/>
  <c r="G34" i="11" l="1"/>
  <c r="G35" i="11" s="1"/>
  <c r="G36" i="11" s="1"/>
  <c r="G37" i="11" s="1"/>
  <c r="G38" i="11" s="1"/>
  <c r="G39" i="11" s="1"/>
  <c r="G40" i="11" s="1"/>
  <c r="G41" i="11" s="1"/>
  <c r="G42" i="11" s="1"/>
  <c r="G43" i="11" s="1"/>
  <c r="G44" i="11" s="1"/>
  <c r="T7" i="6" l="1"/>
  <c r="D16" i="11"/>
  <c r="F16" i="11" s="1"/>
  <c r="D6" i="11" l="1"/>
  <c r="D8" i="11" s="1"/>
  <c r="N20" i="3" l="1"/>
  <c r="N21" i="3"/>
  <c r="N22" i="3"/>
  <c r="F12" i="2" s="1"/>
  <c r="N23" i="3"/>
  <c r="G12" i="2" s="1"/>
  <c r="N24" i="3"/>
  <c r="C25" i="3"/>
  <c r="D25" i="3"/>
  <c r="E25" i="3"/>
  <c r="F25" i="3"/>
  <c r="G25" i="3"/>
  <c r="H25" i="3"/>
  <c r="I25" i="3"/>
  <c r="J25" i="3"/>
  <c r="K25" i="3"/>
  <c r="L25" i="3"/>
  <c r="M25" i="3"/>
  <c r="G19" i="11" l="1"/>
  <c r="C13" i="3" l="1"/>
  <c r="D13" i="3"/>
  <c r="E13" i="3"/>
  <c r="F13" i="3"/>
  <c r="G13" i="3"/>
  <c r="H13" i="3"/>
  <c r="I13" i="3"/>
  <c r="J13" i="3"/>
  <c r="K13" i="3"/>
  <c r="L13" i="3"/>
  <c r="M13" i="3"/>
  <c r="N25" i="3" l="1"/>
  <c r="E19" i="9" l="1"/>
  <c r="E21" i="9" s="1"/>
  <c r="C29" i="6" l="1"/>
  <c r="G23" i="11"/>
  <c r="C33" i="2"/>
  <c r="E25" i="9"/>
  <c r="S29" i="6" l="1"/>
  <c r="A1" i="9" l="1"/>
  <c r="M18" i="3" l="1"/>
  <c r="L18" i="3"/>
  <c r="K18" i="3"/>
  <c r="J18" i="3"/>
  <c r="I18" i="3"/>
  <c r="H18" i="3"/>
  <c r="G18" i="3"/>
  <c r="F18" i="3"/>
  <c r="E18" i="3"/>
  <c r="D18" i="3"/>
  <c r="C18" i="3"/>
  <c r="B18" i="3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G18" i="6"/>
  <c r="F18" i="6"/>
  <c r="E18" i="6"/>
  <c r="D18" i="6"/>
  <c r="G17" i="6"/>
  <c r="F17" i="6"/>
  <c r="E17" i="6"/>
  <c r="D17" i="6"/>
  <c r="G15" i="6"/>
  <c r="F15" i="6"/>
  <c r="E15" i="6"/>
  <c r="D15" i="6"/>
  <c r="G14" i="6"/>
  <c r="F14" i="6"/>
  <c r="E14" i="6"/>
  <c r="D14" i="6"/>
  <c r="A19" i="2"/>
  <c r="N13" i="3" l="1"/>
  <c r="P10" i="6"/>
  <c r="P11" i="6" s="1"/>
  <c r="L10" i="6"/>
  <c r="L11" i="6" s="1"/>
  <c r="I10" i="6"/>
  <c r="I11" i="6" s="1"/>
  <c r="Q10" i="6"/>
  <c r="Q11" i="6" s="1"/>
  <c r="M10" i="6"/>
  <c r="M11" i="6" s="1"/>
  <c r="K10" i="6"/>
  <c r="K11" i="6" s="1"/>
  <c r="O10" i="6"/>
  <c r="O11" i="6" s="1"/>
  <c r="S10" i="6"/>
  <c r="S11" i="6" s="1"/>
  <c r="C12" i="2" l="1"/>
  <c r="H10" i="6"/>
  <c r="H11" i="6" s="1"/>
  <c r="C10" i="2"/>
  <c r="R10" i="6"/>
  <c r="R11" i="6" s="1"/>
  <c r="J10" i="6"/>
  <c r="J11" i="6" s="1"/>
  <c r="N10" i="6"/>
  <c r="N11" i="6" s="1"/>
  <c r="F26" i="6"/>
  <c r="F34" i="6" s="1"/>
  <c r="F23" i="6"/>
  <c r="F31" i="6" s="1"/>
  <c r="E25" i="6"/>
  <c r="E33" i="6" s="1"/>
  <c r="G26" i="6"/>
  <c r="G34" i="6" s="1"/>
  <c r="F25" i="6"/>
  <c r="F33" i="6" s="1"/>
  <c r="E26" i="6"/>
  <c r="E34" i="6" s="1"/>
  <c r="G25" i="6"/>
  <c r="G33" i="6" s="1"/>
  <c r="G23" i="6"/>
  <c r="G31" i="6" s="1"/>
  <c r="E23" i="6" l="1"/>
  <c r="E31" i="6" s="1"/>
  <c r="D25" i="6"/>
  <c r="D33" i="6" s="1"/>
  <c r="T8" i="6"/>
  <c r="D26" i="6"/>
  <c r="D34" i="6" s="1"/>
  <c r="T9" i="6"/>
  <c r="G22" i="6"/>
  <c r="E10" i="6"/>
  <c r="E22" i="6"/>
  <c r="E30" i="6" s="1"/>
  <c r="F10" i="6"/>
  <c r="D22" i="6"/>
  <c r="D30" i="6" s="1"/>
  <c r="F22" i="6"/>
  <c r="G10" i="6" l="1"/>
  <c r="T5" i="6"/>
  <c r="D23" i="6"/>
  <c r="D31" i="6" s="1"/>
  <c r="D35" i="6" s="1"/>
  <c r="T6" i="6"/>
  <c r="G30" i="6"/>
  <c r="G35" i="6" s="1"/>
  <c r="G27" i="6"/>
  <c r="F27" i="6"/>
  <c r="F30" i="6"/>
  <c r="F35" i="6" s="1"/>
  <c r="D10" i="6"/>
  <c r="E27" i="6"/>
  <c r="E35" i="6"/>
  <c r="T10" i="6" l="1"/>
  <c r="D27" i="6"/>
  <c r="G11" i="2" l="1"/>
  <c r="F11" i="2"/>
  <c r="F13" i="2" s="1"/>
  <c r="D11" i="2"/>
  <c r="E11" i="2"/>
  <c r="J18" i="6" l="1"/>
  <c r="J26" i="6" s="1"/>
  <c r="J34" i="6" s="1"/>
  <c r="G13" i="2"/>
  <c r="G14" i="2"/>
  <c r="E14" i="2"/>
  <c r="E13" i="2"/>
  <c r="D16" i="2"/>
  <c r="D25" i="2" s="1"/>
  <c r="D13" i="2"/>
  <c r="D14" i="2"/>
  <c r="K16" i="6"/>
  <c r="K24" i="6" s="1"/>
  <c r="K32" i="6" s="1"/>
  <c r="O16" i="6"/>
  <c r="O24" i="6" s="1"/>
  <c r="O32" i="6" s="1"/>
  <c r="M16" i="6"/>
  <c r="M24" i="6" s="1"/>
  <c r="M32" i="6" s="1"/>
  <c r="H16" i="6"/>
  <c r="H24" i="6" s="1"/>
  <c r="H32" i="6" s="1"/>
  <c r="F16" i="2"/>
  <c r="F18" i="2" s="1"/>
  <c r="F19" i="2" s="1"/>
  <c r="F23" i="2" s="1"/>
  <c r="D21" i="10" s="1"/>
  <c r="R16" i="6"/>
  <c r="R24" i="6" s="1"/>
  <c r="R32" i="6" s="1"/>
  <c r="F14" i="2"/>
  <c r="P16" i="6"/>
  <c r="P24" i="6" s="1"/>
  <c r="P32" i="6" s="1"/>
  <c r="Q16" i="6"/>
  <c r="Q24" i="6" s="1"/>
  <c r="Q32" i="6" s="1"/>
  <c r="J16" i="6"/>
  <c r="J24" i="6" s="1"/>
  <c r="J32" i="6" s="1"/>
  <c r="N16" i="6"/>
  <c r="N24" i="6" s="1"/>
  <c r="N32" i="6" s="1"/>
  <c r="L16" i="6"/>
  <c r="L24" i="6" s="1"/>
  <c r="L32" i="6" s="1"/>
  <c r="I16" i="6"/>
  <c r="I24" i="6" s="1"/>
  <c r="I32" i="6" s="1"/>
  <c r="S16" i="6"/>
  <c r="S24" i="6" s="1"/>
  <c r="S32" i="6" s="1"/>
  <c r="G16" i="2"/>
  <c r="E16" i="2"/>
  <c r="D26" i="2" l="1"/>
  <c r="C44" i="2"/>
  <c r="C46" i="2" s="1"/>
  <c r="K18" i="6"/>
  <c r="K26" i="6" s="1"/>
  <c r="K34" i="6" s="1"/>
  <c r="Q18" i="6"/>
  <c r="Q26" i="6" s="1"/>
  <c r="Q34" i="6" s="1"/>
  <c r="S18" i="6"/>
  <c r="S26" i="6" s="1"/>
  <c r="S34" i="6" s="1"/>
  <c r="H18" i="6"/>
  <c r="H26" i="6" s="1"/>
  <c r="H34" i="6" s="1"/>
  <c r="O18" i="6"/>
  <c r="O26" i="6" s="1"/>
  <c r="O34" i="6" s="1"/>
  <c r="M18" i="6"/>
  <c r="M26" i="6" s="1"/>
  <c r="M34" i="6" s="1"/>
  <c r="R18" i="6"/>
  <c r="R26" i="6" s="1"/>
  <c r="R34" i="6" s="1"/>
  <c r="N18" i="6"/>
  <c r="N26" i="6" s="1"/>
  <c r="N34" i="6" s="1"/>
  <c r="L18" i="6"/>
  <c r="L26" i="6" s="1"/>
  <c r="L34" i="6" s="1"/>
  <c r="I18" i="6"/>
  <c r="I26" i="6" s="1"/>
  <c r="I34" i="6" s="1"/>
  <c r="P18" i="6"/>
  <c r="P26" i="6" s="1"/>
  <c r="P34" i="6" s="1"/>
  <c r="N15" i="6"/>
  <c r="N23" i="6" s="1"/>
  <c r="N31" i="6" s="1"/>
  <c r="M15" i="6"/>
  <c r="M23" i="6" s="1"/>
  <c r="M31" i="6" s="1"/>
  <c r="S15" i="6"/>
  <c r="S23" i="6" s="1"/>
  <c r="S31" i="6" s="1"/>
  <c r="K15" i="6"/>
  <c r="K23" i="6" s="1"/>
  <c r="K31" i="6" s="1"/>
  <c r="Q15" i="6"/>
  <c r="Q23" i="6" s="1"/>
  <c r="Q31" i="6" s="1"/>
  <c r="L15" i="6"/>
  <c r="L23" i="6" s="1"/>
  <c r="L31" i="6" s="1"/>
  <c r="I15" i="6"/>
  <c r="I23" i="6" s="1"/>
  <c r="I31" i="6" s="1"/>
  <c r="H15" i="6"/>
  <c r="P15" i="6"/>
  <c r="P23" i="6" s="1"/>
  <c r="P31" i="6" s="1"/>
  <c r="E18" i="2"/>
  <c r="E19" i="2" s="1"/>
  <c r="E23" i="2" s="1"/>
  <c r="D20" i="10" s="1"/>
  <c r="R15" i="6"/>
  <c r="R23" i="6" s="1"/>
  <c r="R31" i="6" s="1"/>
  <c r="O15" i="6"/>
  <c r="O23" i="6" s="1"/>
  <c r="O31" i="6" s="1"/>
  <c r="J15" i="6"/>
  <c r="J23" i="6" s="1"/>
  <c r="J31" i="6" s="1"/>
  <c r="M17" i="6"/>
  <c r="M25" i="6" s="1"/>
  <c r="M33" i="6" s="1"/>
  <c r="O17" i="6"/>
  <c r="O25" i="6" s="1"/>
  <c r="O33" i="6" s="1"/>
  <c r="G18" i="2"/>
  <c r="G19" i="2" s="1"/>
  <c r="G23" i="2" s="1"/>
  <c r="D22" i="10" s="1"/>
  <c r="Q17" i="6"/>
  <c r="Q25" i="6" s="1"/>
  <c r="Q33" i="6" s="1"/>
  <c r="R17" i="6"/>
  <c r="R25" i="6" s="1"/>
  <c r="R33" i="6" s="1"/>
  <c r="S17" i="6"/>
  <c r="S25" i="6" s="1"/>
  <c r="S33" i="6" s="1"/>
  <c r="H17" i="6"/>
  <c r="H25" i="6" s="1"/>
  <c r="H33" i="6" s="1"/>
  <c r="L17" i="6"/>
  <c r="L25" i="6" s="1"/>
  <c r="L33" i="6" s="1"/>
  <c r="P17" i="6"/>
  <c r="P25" i="6" s="1"/>
  <c r="P33" i="6" s="1"/>
  <c r="J17" i="6"/>
  <c r="J25" i="6" s="1"/>
  <c r="J33" i="6" s="1"/>
  <c r="K17" i="6"/>
  <c r="K25" i="6" s="1"/>
  <c r="K33" i="6" s="1"/>
  <c r="N17" i="6"/>
  <c r="N25" i="6" s="1"/>
  <c r="N33" i="6" s="1"/>
  <c r="I17" i="6"/>
  <c r="I25" i="6" s="1"/>
  <c r="I33" i="6" s="1"/>
  <c r="J14" i="6"/>
  <c r="J22" i="6" s="1"/>
  <c r="P14" i="6"/>
  <c r="P22" i="6" s="1"/>
  <c r="R14" i="6"/>
  <c r="R22" i="6" s="1"/>
  <c r="L14" i="6"/>
  <c r="L22" i="6" s="1"/>
  <c r="Q14" i="6"/>
  <c r="Q22" i="6" s="1"/>
  <c r="K14" i="6"/>
  <c r="K22" i="6" s="1"/>
  <c r="I14" i="6"/>
  <c r="I22" i="6" s="1"/>
  <c r="N14" i="6"/>
  <c r="N22" i="6" s="1"/>
  <c r="H14" i="6"/>
  <c r="H22" i="6" s="1"/>
  <c r="D18" i="2"/>
  <c r="D19" i="2" s="1"/>
  <c r="D23" i="2" s="1"/>
  <c r="O14" i="6"/>
  <c r="O22" i="6" s="1"/>
  <c r="M14" i="6"/>
  <c r="M22" i="6" s="1"/>
  <c r="S14" i="6"/>
  <c r="S22" i="6" s="1"/>
  <c r="H23" i="6" l="1"/>
  <c r="H31" i="6" s="1"/>
  <c r="H27" i="6"/>
  <c r="H30" i="6"/>
  <c r="M27" i="6"/>
  <c r="M30" i="6"/>
  <c r="M35" i="6" s="1"/>
  <c r="O30" i="6"/>
  <c r="O35" i="6" s="1"/>
  <c r="O27" i="6"/>
  <c r="P30" i="6"/>
  <c r="P35" i="6" s="1"/>
  <c r="P27" i="6"/>
  <c r="L30" i="6"/>
  <c r="L35" i="6" s="1"/>
  <c r="L27" i="6"/>
  <c r="R30" i="6"/>
  <c r="R35" i="6" s="1"/>
  <c r="R27" i="6"/>
  <c r="C19" i="2"/>
  <c r="C23" i="2" s="1"/>
  <c r="D24" i="10" s="1"/>
  <c r="D19" i="10"/>
  <c r="J30" i="6"/>
  <c r="J35" i="6" s="1"/>
  <c r="J27" i="6"/>
  <c r="N30" i="6"/>
  <c r="N35" i="6" s="1"/>
  <c r="N27" i="6"/>
  <c r="I30" i="6"/>
  <c r="I35" i="6" s="1"/>
  <c r="I27" i="6"/>
  <c r="K30" i="6"/>
  <c r="K35" i="6" s="1"/>
  <c r="K27" i="6"/>
  <c r="S27" i="6"/>
  <c r="S30" i="6"/>
  <c r="S35" i="6" s="1"/>
  <c r="Q27" i="6"/>
  <c r="Q30" i="6"/>
  <c r="Q35" i="6" s="1"/>
  <c r="H35" i="6" l="1"/>
  <c r="J33" i="11" s="1"/>
  <c r="F6" i="11"/>
  <c r="N6" i="11"/>
  <c r="J41" i="11"/>
  <c r="I6" i="11"/>
  <c r="J36" i="11"/>
  <c r="J42" i="11"/>
  <c r="O6" i="11"/>
  <c r="U35" i="6"/>
  <c r="J35" i="11"/>
  <c r="H6" i="11"/>
  <c r="D44" i="2"/>
  <c r="U27" i="6"/>
  <c r="J40" i="11"/>
  <c r="M6" i="11"/>
  <c r="J37" i="11"/>
  <c r="J6" i="11"/>
  <c r="G6" i="11"/>
  <c r="J34" i="11"/>
  <c r="J38" i="11"/>
  <c r="K6" i="11"/>
  <c r="Q6" i="11"/>
  <c r="J44" i="11"/>
  <c r="L6" i="11"/>
  <c r="J39" i="11"/>
  <c r="P6" i="11"/>
  <c r="J43" i="11"/>
  <c r="U37" i="6" l="1"/>
  <c r="R6" i="11"/>
  <c r="F7" i="11"/>
  <c r="F8" i="11" s="1"/>
  <c r="F9" i="11" s="1"/>
  <c r="I33" i="11"/>
  <c r="J46" i="11"/>
  <c r="G7" i="11" l="1"/>
  <c r="G8" i="11" s="1"/>
  <c r="G9" i="11" s="1"/>
  <c r="H33" i="11"/>
  <c r="H7" i="11" l="1"/>
  <c r="I34" i="11"/>
  <c r="H34" i="11" l="1"/>
  <c r="H8" i="11"/>
  <c r="H9" i="11" s="1"/>
  <c r="I7" i="11" l="1"/>
  <c r="I35" i="11"/>
  <c r="H35" i="11" s="1"/>
  <c r="I36" i="11" l="1"/>
  <c r="H36" i="11" s="1"/>
  <c r="I8" i="11"/>
  <c r="I9" i="11" s="1"/>
  <c r="I37" i="11" l="1"/>
  <c r="H37" i="11" s="1"/>
  <c r="J7" i="11"/>
  <c r="I38" i="11" l="1"/>
  <c r="H38" i="11" s="1"/>
  <c r="J8" i="11"/>
  <c r="J9" i="11" s="1"/>
  <c r="I39" i="11" l="1"/>
  <c r="H39" i="11" s="1"/>
  <c r="K7" i="11"/>
  <c r="I40" i="11" l="1"/>
  <c r="H40" i="11" s="1"/>
  <c r="K8" i="11"/>
  <c r="K9" i="11" s="1"/>
  <c r="I41" i="11" l="1"/>
  <c r="H41" i="11" s="1"/>
  <c r="L7" i="11"/>
  <c r="L8" i="11" s="1"/>
  <c r="L9" i="11" s="1"/>
  <c r="M7" i="11" l="1"/>
  <c r="M8" i="11" s="1"/>
  <c r="M9" i="11" s="1"/>
  <c r="I42" i="11"/>
  <c r="H42" i="11" s="1"/>
  <c r="I43" i="11" l="1"/>
  <c r="H43" i="11" s="1"/>
  <c r="N7" i="11"/>
  <c r="N8" i="11" s="1"/>
  <c r="N9" i="11" s="1"/>
  <c r="O7" i="11" l="1"/>
  <c r="O8" i="11" s="1"/>
  <c r="O9" i="11" s="1"/>
  <c r="I44" i="11"/>
  <c r="I46" i="11" s="1"/>
  <c r="P7" i="11" l="1"/>
  <c r="P8" i="11" s="1"/>
  <c r="P9" i="11" s="1"/>
  <c r="H44" i="11"/>
  <c r="Q7" i="11" l="1"/>
  <c r="Q8" i="11" l="1"/>
  <c r="Q9" i="11" s="1"/>
  <c r="R7" i="11"/>
  <c r="G20" i="11"/>
  <c r="G21" i="11" s="1"/>
  <c r="G24" i="11" s="1"/>
  <c r="C31" i="2" l="1"/>
  <c r="C32" i="2" s="1"/>
  <c r="C34" i="2" s="1"/>
</calcChain>
</file>

<file path=xl/sharedStrings.xml><?xml version="1.0" encoding="utf-8"?>
<sst xmlns="http://schemas.openxmlformats.org/spreadsheetml/2006/main" count="189" uniqueCount="147">
  <si>
    <t>Total</t>
  </si>
  <si>
    <t xml:space="preserve"> </t>
  </si>
  <si>
    <t>RESIDENTIAL</t>
  </si>
  <si>
    <t>DESCRIPTION</t>
  </si>
  <si>
    <t>TOTAL</t>
  </si>
  <si>
    <t>Line No.</t>
  </si>
  <si>
    <t>A</t>
  </si>
  <si>
    <t>B</t>
  </si>
  <si>
    <t>C</t>
  </si>
  <si>
    <t>D</t>
  </si>
  <si>
    <t>F</t>
  </si>
  <si>
    <t>H</t>
  </si>
  <si>
    <t>I</t>
  </si>
  <si>
    <t>J</t>
  </si>
  <si>
    <t>(1)</t>
  </si>
  <si>
    <t>Annual Load (Rate Year)</t>
  </si>
  <si>
    <t>(2)</t>
  </si>
  <si>
    <t>Cents Per kWh Rate</t>
  </si>
  <si>
    <t>Total Bills</t>
  </si>
  <si>
    <t>Proposed Cents per kWh Rate</t>
  </si>
  <si>
    <t>Present Cents per kWh Rate</t>
  </si>
  <si>
    <t>Difference in Rate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</si>
  <si>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</si>
  <si>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</si>
  <si>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</si>
  <si>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</si>
  <si>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</si>
  <si>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</si>
  <si>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Present Billed Revenue</t>
  </si>
  <si>
    <t>Billed Percentage Change</t>
  </si>
  <si>
    <t>Residential Bill Percentage Change</t>
  </si>
  <si>
    <t>Forecasted Usage</t>
  </si>
  <si>
    <t>Total Forecasted Usage</t>
  </si>
  <si>
    <t>Interest</t>
  </si>
  <si>
    <t>Present Bill</t>
  </si>
  <si>
    <t>Basic Charge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</si>
  <si>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</si>
  <si>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</si>
  <si>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</si>
  <si>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</si>
  <si>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</si>
  <si>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</si>
  <si>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</si>
  <si>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</si>
  <si>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</si>
  <si>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Proposed Bill after Rate Adjustment</t>
  </si>
  <si>
    <t>Schedule No.</t>
  </si>
  <si>
    <t>Rate Schedule</t>
  </si>
  <si>
    <t>Residential</t>
  </si>
  <si>
    <t>Large General Service Schedule</t>
  </si>
  <si>
    <t>Overall</t>
  </si>
  <si>
    <t>Present</t>
  </si>
  <si>
    <t>Proposed</t>
  </si>
  <si>
    <t>Change in Billed Revenue</t>
  </si>
  <si>
    <t>Plus Bill Impact</t>
  </si>
  <si>
    <t>Amortization</t>
  </si>
  <si>
    <t>Conversion Factor</t>
  </si>
  <si>
    <t xml:space="preserve">  </t>
  </si>
  <si>
    <t>Avg Monthly Impact Per Customer</t>
  </si>
  <si>
    <t>Avg Annual Impact Per Customer</t>
  </si>
  <si>
    <t>End January</t>
  </si>
  <si>
    <t>End February</t>
  </si>
  <si>
    <t>End March</t>
  </si>
  <si>
    <t>End April</t>
  </si>
  <si>
    <t>End May</t>
  </si>
  <si>
    <t>End June</t>
  </si>
  <si>
    <t>End July</t>
  </si>
  <si>
    <t>End August</t>
  </si>
  <si>
    <t>End September</t>
  </si>
  <si>
    <t xml:space="preserve">End October </t>
  </si>
  <si>
    <t>End November</t>
  </si>
  <si>
    <t>End December</t>
  </si>
  <si>
    <t>Net change in balance</t>
  </si>
  <si>
    <t>Monthly Rate</t>
  </si>
  <si>
    <t>Revenue Conversion</t>
  </si>
  <si>
    <t>Total to Recover</t>
  </si>
  <si>
    <t>Total To Collect</t>
  </si>
  <si>
    <t>July 31 Balance</t>
  </si>
  <si>
    <t>Date</t>
  </si>
  <si>
    <t>Unamortized Balance (1)</t>
  </si>
  <si>
    <t>Interest (2)</t>
  </si>
  <si>
    <t>Annual Total</t>
  </si>
  <si>
    <t>Allocation</t>
  </si>
  <si>
    <t>Line</t>
  </si>
  <si>
    <t xml:space="preserve">Change in Revenue </t>
  </si>
  <si>
    <t>Weighted Average Cost of Debt</t>
  </si>
  <si>
    <t>Actual Cost of Debt</t>
  </si>
  <si>
    <t>Tax Rate</t>
  </si>
  <si>
    <t>Monthly After Tax Rate</t>
  </si>
  <si>
    <t>TWELVE MONTHS ENDED SEPTEMBER 30, 2021</t>
  </si>
  <si>
    <t>EREV Feb Mid-month 06.14.23</t>
  </si>
  <si>
    <t>{a}</t>
  </si>
  <si>
    <t>{b}</t>
  </si>
  <si>
    <t>{c}</t>
  </si>
  <si>
    <t>As of 6/30/2023</t>
  </si>
  <si>
    <t xml:space="preserve">Insurance Allocation </t>
  </si>
  <si>
    <t>Insurance Deferral</t>
  </si>
  <si>
    <t>[1]</t>
  </si>
  <si>
    <t>[5]</t>
  </si>
  <si>
    <t>[3]</t>
  </si>
  <si>
    <t>[4]</t>
  </si>
  <si>
    <t>adjustment with 2023 rates</t>
  </si>
  <si>
    <t xml:space="preserve">Annual total per approved Order 10/04. Per Liz Andrews, spread the approved baseline straightline over 12-months consistent with how prepaid insurance is expensed throughout the year. </t>
  </si>
  <si>
    <t xml:space="preserve">Currently debit 182.3 and credit 407.4 consistent with Order 10/04. </t>
  </si>
  <si>
    <t>Return on Insurance Costs</t>
  </si>
  <si>
    <t>Total Insurance Costs</t>
  </si>
  <si>
    <t>Grossed up Insurance Deferral Costs</t>
  </si>
  <si>
    <t>Expected Insurance tariff rider amortization revenue</t>
  </si>
  <si>
    <t>Expected Insurance interest</t>
  </si>
  <si>
    <t>Current Rate Revenue</t>
  </si>
  <si>
    <t>[2]=([1]+[5])*[3]*[4]</t>
  </si>
  <si>
    <r>
      <t>GD.WA Insurance Expense Base</t>
    </r>
    <r>
      <rPr>
        <b/>
        <sz val="11"/>
        <color rgb="FFFF0000"/>
        <rFont val="Calibri"/>
        <family val="2"/>
        <scheme val="minor"/>
      </rPr>
      <t xml:space="preserve"> {a}</t>
    </r>
  </si>
  <si>
    <t>Total Monthly Insurance Expense</t>
  </si>
  <si>
    <r>
      <t xml:space="preserve">JP Annual Insurance Expense </t>
    </r>
    <r>
      <rPr>
        <b/>
        <sz val="11"/>
        <color rgb="FFFF0000"/>
        <rFont val="Calibri"/>
        <family val="2"/>
        <scheme val="minor"/>
      </rPr>
      <t>{c}</t>
    </r>
  </si>
  <si>
    <t xml:space="preserve">Monthly GD.WA. Insurance Allocation </t>
  </si>
  <si>
    <r>
      <t xml:space="preserve">Insurance Deferral </t>
    </r>
    <r>
      <rPr>
        <b/>
        <sz val="11"/>
        <color rgb="FFFF0000"/>
        <rFont val="Calibri"/>
        <family val="2"/>
        <scheme val="minor"/>
      </rPr>
      <t>{b}</t>
    </r>
  </si>
  <si>
    <t>182359.GD.WA Total Balance</t>
  </si>
  <si>
    <t>Allocated to Washington Gas (per Rates - see allocation tabs)</t>
  </si>
  <si>
    <t>Property insurance expense for Jackson Prairie Natural Gas storage facility. Annual invoice in May</t>
  </si>
  <si>
    <t>Project number: 02807125</t>
  </si>
  <si>
    <t>Gas Insurance deferral balance</t>
  </si>
  <si>
    <t>WA101</t>
  </si>
  <si>
    <t>WA111</t>
  </si>
  <si>
    <t>WA112</t>
  </si>
  <si>
    <t>WA132</t>
  </si>
  <si>
    <t>WA146</t>
  </si>
  <si>
    <t>WA148</t>
  </si>
  <si>
    <t>Insurance Amortization Rates</t>
  </si>
  <si>
    <t xml:space="preserve">Gross Insurance Amortization </t>
  </si>
  <si>
    <t xml:space="preserve">Net Insurance Amortization  </t>
  </si>
  <si>
    <t>SCHEDULE 101</t>
  </si>
  <si>
    <t>SCHEDULE 132</t>
  </si>
  <si>
    <t>SCH. 146</t>
  </si>
  <si>
    <t>SCH. 148</t>
  </si>
  <si>
    <t>2</t>
  </si>
  <si>
    <t>Residential Bill Impact (64 Therms)</t>
  </si>
  <si>
    <t xml:space="preserve">Residential Bill </t>
  </si>
  <si>
    <t>SCH. 111/112</t>
  </si>
  <si>
    <t>WA111/112</t>
  </si>
  <si>
    <t>Property Insurance</t>
  </si>
  <si>
    <t>Source: COS Results tab, UG-220054 Property Insurance Natural Gas COS Model.xlsm</t>
  </si>
  <si>
    <t>111/112</t>
  </si>
  <si>
    <t>Interuptible Service Schedule</t>
  </si>
  <si>
    <t>Transportation Service Schedule</t>
  </si>
  <si>
    <t>Table 2 - Impact by Rate Schedule</t>
  </si>
  <si>
    <t>Total Rebate Amount (Grossed Up)</t>
  </si>
  <si>
    <t>Per Therm  (67 Therms)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</si>
</sst>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&quot;$&quot;#,##0.00"/>
    <numFmt numFmtId="166" formatCode="_(&quot;$&quot;* #,##0_);_(&quot;$&quot;* \(#,##0\);_(&quot;$&quot;* &quot;-&quot;??_);_(@_)"/>
    <numFmt numFmtId="167" formatCode="_(&quot;$&quot;* #,##0.00000_);_(&quot;$&quot;* \(#,##0.00000\);_(&quot;$&quot;* &quot;-&quot;??_);_(@_)"/>
    <numFmt numFmtId="168" formatCode="_(* #,##0_);_(* \(#,##0\);_(* &quot;-&quot;??_);_(@_)"/>
    <numFmt numFmtId="169" formatCode="mmm\ yy"/>
    <numFmt numFmtId="170" formatCode="0.000000"/>
    <numFmt numFmtId="171" formatCode="0.0%"/>
    <numFmt numFmtId="172" formatCode="0.00000"/>
    <numFmt numFmtId="173" formatCode="0.0000000"/>
    <numFmt numFmtId="174" formatCode="0.000%"/>
    <numFmt numFmtId="175" formatCode="_(&quot;$&quot;* #,##0.000_);_(&quot;$&quot;* \(#,##0.000\);_(&quot;$&quot;* &quot;-&quot;??_);_(@_)"/>
    <numFmt numFmtId="176" formatCode="_(* #,##0.00000_);_(* \(#,##0.00000\);_(* &quot;-&quot;??_);_(@_)"/>
    <numFmt numFmtId="177" formatCode="0000"/>
    <numFmt numFmtId="178" formatCode="000000"/>
    <numFmt numFmtId="179" formatCode="d\.mmm\.yy"/>
    <numFmt numFmtId="180" formatCode="_-* #,##0.00\ _D_M_-;\-* #,##0.00\ _D_M_-;_-* &quot;-&quot;??\ _D_M_-;_-@_-"/>
    <numFmt numFmtId="181" formatCode="_(* #,##0.000_);_(* \(#,##0.000\);_(* &quot;-&quot;??_);_(@_)"/>
    <numFmt numFmtId="182" formatCode="#."/>
    <numFmt numFmtId="183" formatCode="_-* #,##0.00\ &quot;DM&quot;_-;\-* #,##0.00\ &quot;DM&quot;_-;_-* &quot;-&quot;??\ &quot;DM&quot;_-;_-@_-"/>
    <numFmt numFmtId="184" formatCode="_(* ###0_);_(* \(###0\);_(* &quot;-&quot;_);_(@_)"/>
    <numFmt numFmtId="185" formatCode="&quot;$&quot;#,##0\ ;\(&quot;$&quot;#,##0\)"/>
    <numFmt numFmtId="186" formatCode="mmmm\ d\,\ yyyy"/>
    <numFmt numFmtId="187" formatCode="[Blue]#,##0_);[Magenta]\(#,##0\)"/>
    <numFmt numFmtId="188" formatCode="_([$€-2]* #,##0.00_);_([$€-2]* \(#,##0.00\);_([$€-2]* &quot;-&quot;??_)"/>
    <numFmt numFmtId="189" formatCode="_(&quot;$&quot;* #,##0.0_);_(&quot;$&quot;* \(#,##0.0\);_(&quot;$&quot;* &quot;-&quot;??_);_(@_)"/>
    <numFmt numFmtId="190" formatCode="0.0000_);\(0.0000\)"/>
    <numFmt numFmtId="191" formatCode="0.00_)"/>
    <numFmt numFmtId="192" formatCode="&quot;$&quot;#,##0;\-&quot;$&quot;#,##0"/>
    <numFmt numFmtId="193" formatCode="_(&quot;$&quot;* #,##0.000000_);_(&quot;$&quot;* \(#,##0.000000\);_(&quot;$&quot;* &quot;-&quot;??????_);_(@_)"/>
    <numFmt numFmtId="194" formatCode="#,##0.00\ ;\(#,##0.00\)"/>
    <numFmt numFmtId="195" formatCode="0\ &quot; HR&quot;"/>
    <numFmt numFmtId="196" formatCode="0000000"/>
    <numFmt numFmtId="197" formatCode="0.0000%"/>
    <numFmt numFmtId="198" formatCode="0.00000%"/>
    <numFmt numFmtId="199" formatCode="mmm\-yyyy"/>
    <numFmt numFmtId="200" formatCode="m/yy"/>
    <numFmt numFmtId="201" formatCode="_(&quot;$&quot;* #,##0.0000_);_(&quot;$&quot;* \(#,##0.0000\);_(&quot;$&quot;* &quot;-&quot;????_);_(@_)"/>
    <numFmt numFmtId="202" formatCode="_(* #,##0.0_);_(* \(#,##0.0\);_(* &quot;-&quot;_);_(@_)"/>
    <numFmt numFmtId="203" formatCode="0.000000%"/>
    <numFmt numFmtId="204" formatCode="_(&quot;$&quot;* #,##0.0000_);_(&quot;$&quot;* \(#,##0.0000\);_(&quot;$&quot;* &quot;-&quot;??_);_(@_)"/>
    <numFmt numFmtId="205" formatCode="_(&quot;$&quot;* #,##0.0000000000_);_(&quot;$&quot;* \(#,##0.0000000000\);_(&quot;$&quot;* &quot;-&quot;??_);_(@_)"/>
  </numFmts>
  <fonts count="145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2"/>
      <name val="Arial MT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9"/>
      <name val="Courier"/>
      <family val="3"/>
    </font>
    <font>
      <sz val="12"/>
      <color theme="1"/>
      <name val="Times New Roman"/>
      <family val="2"/>
    </font>
    <font>
      <sz val="8"/>
      <color indexed="56"/>
      <name val="Arial"/>
      <family val="2"/>
    </font>
    <font>
      <u/>
      <sz val="7.5"/>
      <color theme="0"/>
      <name val="Arial"/>
      <family val="2"/>
    </font>
    <font>
      <sz val="12"/>
      <color indexed="10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FF"/>
      <name val="Times New Roman"/>
      <family val="1"/>
    </font>
    <font>
      <sz val="9"/>
      <name val="Arial"/>
      <family val="2"/>
    </font>
    <font>
      <b/>
      <sz val="12"/>
      <color rgb="FF0000FF"/>
      <name val="Times New Roman"/>
      <family val="1"/>
    </font>
  </fonts>
  <fills count="10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491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43" fillId="0" borderId="0">
      <alignment readingOrder="1"/>
    </xf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3" fillId="0" borderId="0">
      <alignment readingOrder="1"/>
    </xf>
    <xf numFmtId="0" fontId="11" fillId="0" borderId="0"/>
    <xf numFmtId="3" fontId="16" fillId="0" borderId="0"/>
    <xf numFmtId="3" fontId="16" fillId="0" borderId="0"/>
    <xf numFmtId="0" fontId="17" fillId="0" borderId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1" fillId="0" borderId="0"/>
    <xf numFmtId="44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3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52" fillId="0" borderId="0"/>
    <xf numFmtId="0" fontId="52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52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52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52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7" fillId="0" borderId="0"/>
    <xf numFmtId="0" fontId="52" fillId="0" borderId="0"/>
    <xf numFmtId="0" fontId="52" fillId="0" borderId="0"/>
    <xf numFmtId="0" fontId="52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52" fillId="0" borderId="0"/>
    <xf numFmtId="0" fontId="52" fillId="0" borderId="0"/>
    <xf numFmtId="0" fontId="52" fillId="0" borderId="0"/>
    <xf numFmtId="0" fontId="52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52" fillId="0" borderId="0"/>
    <xf numFmtId="0" fontId="52" fillId="0" borderId="0"/>
    <xf numFmtId="177" fontId="54" fillId="0" borderId="0">
      <alignment horizontal="left"/>
    </xf>
    <xf numFmtId="178" fontId="55" fillId="0" borderId="0">
      <alignment horizontal="left"/>
    </xf>
    <xf numFmtId="0" fontId="56" fillId="0" borderId="28"/>
    <xf numFmtId="0" fontId="57" fillId="0" borderId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170" fontId="53" fillId="0" borderId="0">
      <alignment horizontal="left" wrapText="1"/>
    </xf>
    <xf numFmtId="0" fontId="58" fillId="35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170" fontId="53" fillId="0" borderId="0">
      <alignment horizontal="left" wrapText="1"/>
    </xf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58" fillId="35" borderId="0" applyNumberFormat="0" applyBorder="0" applyAlignment="0" applyProtection="0"/>
    <xf numFmtId="170" fontId="53" fillId="0" borderId="0">
      <alignment horizontal="left" wrapText="1"/>
    </xf>
    <xf numFmtId="0" fontId="58" fillId="35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170" fontId="53" fillId="0" borderId="0">
      <alignment horizontal="left" wrapText="1"/>
    </xf>
    <xf numFmtId="0" fontId="58" fillId="37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170" fontId="53" fillId="0" borderId="0">
      <alignment horizontal="left" wrapText="1"/>
    </xf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58" fillId="37" borderId="0" applyNumberFormat="0" applyBorder="0" applyAlignment="0" applyProtection="0"/>
    <xf numFmtId="170" fontId="53" fillId="0" borderId="0">
      <alignment horizontal="left" wrapText="1"/>
    </xf>
    <xf numFmtId="0" fontId="58" fillId="37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170" fontId="53" fillId="0" borderId="0">
      <alignment horizontal="left" wrapText="1"/>
    </xf>
    <xf numFmtId="0" fontId="58" fillId="3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170" fontId="53" fillId="0" borderId="0">
      <alignment horizontal="left" wrapText="1"/>
    </xf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8" fillId="39" borderId="0" applyNumberFormat="0" applyBorder="0" applyAlignment="0" applyProtection="0"/>
    <xf numFmtId="170" fontId="53" fillId="0" borderId="0">
      <alignment horizontal="left" wrapText="1"/>
    </xf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170" fontId="53" fillId="0" borderId="0">
      <alignment horizontal="left" wrapText="1"/>
    </xf>
    <xf numFmtId="0" fontId="58" fillId="41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170" fontId="53" fillId="0" borderId="0">
      <alignment horizontal="left" wrapText="1"/>
    </xf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58" fillId="41" borderId="0" applyNumberFormat="0" applyBorder="0" applyAlignment="0" applyProtection="0"/>
    <xf numFmtId="170" fontId="53" fillId="0" borderId="0">
      <alignment horizontal="left" wrapText="1"/>
    </xf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170" fontId="53" fillId="0" borderId="0">
      <alignment horizontal="left" wrapText="1"/>
    </xf>
    <xf numFmtId="0" fontId="58" fillId="43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58" fillId="43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170" fontId="53" fillId="0" borderId="0">
      <alignment horizontal="left" wrapText="1"/>
    </xf>
    <xf numFmtId="0" fontId="58" fillId="42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170" fontId="53" fillId="0" borderId="0">
      <alignment horizontal="left" wrapText="1"/>
    </xf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8" fillId="42" borderId="0" applyNumberFormat="0" applyBorder="0" applyAlignment="0" applyProtection="0"/>
    <xf numFmtId="170" fontId="53" fillId="0" borderId="0">
      <alignment horizontal="left" wrapText="1"/>
    </xf>
    <xf numFmtId="0" fontId="58" fillId="42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170" fontId="53" fillId="0" borderId="0">
      <alignment horizontal="left" wrapText="1"/>
    </xf>
    <xf numFmtId="0" fontId="58" fillId="3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170" fontId="53" fillId="0" borderId="0">
      <alignment horizontal="left" wrapText="1"/>
    </xf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58" fillId="36" borderId="0" applyNumberFormat="0" applyBorder="0" applyAlignment="0" applyProtection="0"/>
    <xf numFmtId="170" fontId="53" fillId="0" borderId="0">
      <alignment horizontal="left" wrapText="1"/>
    </xf>
    <xf numFmtId="0" fontId="58" fillId="36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170" fontId="53" fillId="0" borderId="0">
      <alignment horizontal="left" wrapText="1"/>
    </xf>
    <xf numFmtId="0" fontId="58" fillId="38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58" fillId="38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170" fontId="53" fillId="0" borderId="0">
      <alignment horizontal="left" wrapText="1"/>
    </xf>
    <xf numFmtId="0" fontId="58" fillId="4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170" fontId="53" fillId="0" borderId="0">
      <alignment horizontal="left" wrapText="1"/>
    </xf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58" fillId="44" borderId="0" applyNumberFormat="0" applyBorder="0" applyAlignment="0" applyProtection="0"/>
    <xf numFmtId="170" fontId="53" fillId="0" borderId="0">
      <alignment horizontal="left" wrapText="1"/>
    </xf>
    <xf numFmtId="0" fontId="58" fillId="44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170" fontId="53" fillId="0" borderId="0">
      <alignment horizontal="left" wrapText="1"/>
    </xf>
    <xf numFmtId="0" fontId="58" fillId="41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170" fontId="53" fillId="0" borderId="0">
      <alignment horizontal="left" wrapText="1"/>
    </xf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58" fillId="41" borderId="0" applyNumberFormat="0" applyBorder="0" applyAlignment="0" applyProtection="0"/>
    <xf numFmtId="170" fontId="53" fillId="0" borderId="0">
      <alignment horizontal="left" wrapText="1"/>
    </xf>
    <xf numFmtId="0" fontId="58" fillId="41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170" fontId="53" fillId="0" borderId="0">
      <alignment horizontal="left" wrapText="1"/>
    </xf>
    <xf numFmtId="0" fontId="58" fillId="36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170" fontId="53" fillId="0" borderId="0">
      <alignment horizontal="left" wrapText="1"/>
    </xf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58" fillId="36" borderId="0" applyNumberFormat="0" applyBorder="0" applyAlignment="0" applyProtection="0"/>
    <xf numFmtId="170" fontId="53" fillId="0" borderId="0">
      <alignment horizontal="left" wrapText="1"/>
    </xf>
    <xf numFmtId="0" fontId="58" fillId="36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170" fontId="53" fillId="0" borderId="0">
      <alignment horizontal="left" wrapText="1"/>
    </xf>
    <xf numFmtId="0" fontId="58" fillId="46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170" fontId="53" fillId="0" borderId="0">
      <alignment horizontal="left" wrapText="1"/>
    </xf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8" fillId="46" borderId="0" applyNumberFormat="0" applyBorder="0" applyAlignment="0" applyProtection="0"/>
    <xf numFmtId="170" fontId="53" fillId="0" borderId="0">
      <alignment horizontal="left" wrapText="1"/>
    </xf>
    <xf numFmtId="0" fontId="58" fillId="46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28" fillId="13" borderId="0" applyNumberFormat="0" applyBorder="0" applyAlignment="0" applyProtection="0"/>
    <xf numFmtId="0" fontId="28" fillId="43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28" fillId="17" borderId="0" applyNumberFormat="0" applyBorder="0" applyAlignment="0" applyProtection="0"/>
    <xf numFmtId="0" fontId="28" fillId="48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28" fillId="21" borderId="0" applyNumberFormat="0" applyBorder="0" applyAlignment="0" applyProtection="0"/>
    <xf numFmtId="0" fontId="28" fillId="46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28" fillId="25" borderId="0" applyNumberFormat="0" applyBorder="0" applyAlignment="0" applyProtection="0"/>
    <xf numFmtId="0" fontId="28" fillId="37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28" fillId="29" borderId="0" applyNumberFormat="0" applyBorder="0" applyAlignment="0" applyProtection="0"/>
    <xf numFmtId="0" fontId="28" fillId="43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28" fillId="33" borderId="0" applyNumberFormat="0" applyBorder="0" applyAlignment="0" applyProtection="0"/>
    <xf numFmtId="0" fontId="28" fillId="38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58" fillId="52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53" borderId="0" applyNumberFormat="0" applyBorder="0" applyAlignment="0" applyProtection="0"/>
    <xf numFmtId="0" fontId="59" fillId="5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28" fillId="10" borderId="0" applyNumberFormat="0" applyBorder="0" applyAlignment="0" applyProtection="0"/>
    <xf numFmtId="0" fontId="28" fillId="56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28" fillId="10" borderId="0" applyNumberFormat="0" applyBorder="0" applyAlignment="0" applyProtection="0"/>
    <xf numFmtId="0" fontId="28" fillId="56" borderId="0" applyNumberFormat="0" applyBorder="0" applyAlignment="0" applyProtection="0"/>
    <xf numFmtId="170" fontId="53" fillId="0" borderId="0">
      <alignment horizontal="left" wrapText="1"/>
    </xf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8" borderId="0" applyNumberFormat="0" applyBorder="0" applyAlignment="0" applyProtection="0"/>
    <xf numFmtId="0" fontId="58" fillId="58" borderId="0" applyNumberFormat="0" applyBorder="0" applyAlignment="0" applyProtection="0"/>
    <xf numFmtId="0" fontId="59" fillId="59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28" fillId="14" borderId="0" applyNumberFormat="0" applyBorder="0" applyAlignment="0" applyProtection="0"/>
    <xf numFmtId="0" fontId="28" fillId="48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28" fillId="14" borderId="0" applyNumberFormat="0" applyBorder="0" applyAlignment="0" applyProtection="0"/>
    <xf numFmtId="0" fontId="28" fillId="48" borderId="0" applyNumberFormat="0" applyBorder="0" applyAlignment="0" applyProtection="0"/>
    <xf numFmtId="170" fontId="53" fillId="0" borderId="0">
      <alignment horizontal="left" wrapText="1"/>
    </xf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61" borderId="0" applyNumberFormat="0" applyBorder="0" applyAlignment="0" applyProtection="0"/>
    <xf numFmtId="0" fontId="58" fillId="61" borderId="0" applyNumberFormat="0" applyBorder="0" applyAlignment="0" applyProtection="0"/>
    <xf numFmtId="0" fontId="58" fillId="62" borderId="0" applyNumberFormat="0" applyBorder="0" applyAlignment="0" applyProtection="0"/>
    <xf numFmtId="0" fontId="58" fillId="62" borderId="0" applyNumberFormat="0" applyBorder="0" applyAlignment="0" applyProtection="0"/>
    <xf numFmtId="0" fontId="59" fillId="63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28" fillId="18" borderId="0" applyNumberFormat="0" applyBorder="0" applyAlignment="0" applyProtection="0"/>
    <xf numFmtId="0" fontId="28" fillId="46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28" fillId="18" borderId="0" applyNumberFormat="0" applyBorder="0" applyAlignment="0" applyProtection="0"/>
    <xf numFmtId="0" fontId="28" fillId="46" borderId="0" applyNumberFormat="0" applyBorder="0" applyAlignment="0" applyProtection="0"/>
    <xf numFmtId="170" fontId="53" fillId="0" borderId="0">
      <alignment horizontal="left" wrapText="1"/>
    </xf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8" fillId="62" borderId="0" applyNumberFormat="0" applyBorder="0" applyAlignment="0" applyProtection="0"/>
    <xf numFmtId="0" fontId="58" fillId="62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9" fillId="63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28" fillId="22" borderId="0" applyNumberFormat="0" applyBorder="0" applyAlignment="0" applyProtection="0"/>
    <xf numFmtId="0" fontId="28" fillId="65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28" fillId="22" borderId="0" applyNumberFormat="0" applyBorder="0" applyAlignment="0" applyProtection="0"/>
    <xf numFmtId="0" fontId="28" fillId="65" borderId="0" applyNumberFormat="0" applyBorder="0" applyAlignment="0" applyProtection="0"/>
    <xf numFmtId="170" fontId="53" fillId="0" borderId="0">
      <alignment horizontal="left" wrapText="1"/>
    </xf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8" fillId="52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53" borderId="0" applyNumberFormat="0" applyBorder="0" applyAlignment="0" applyProtection="0"/>
    <xf numFmtId="0" fontId="59" fillId="53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170" fontId="53" fillId="0" borderId="0">
      <alignment horizontal="left" wrapText="1"/>
    </xf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28" fillId="26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58" fillId="66" borderId="0" applyNumberFormat="0" applyBorder="0" applyAlignment="0" applyProtection="0"/>
    <xf numFmtId="0" fontId="58" fillId="66" borderId="0" applyNumberFormat="0" applyBorder="0" applyAlignment="0" applyProtection="0"/>
    <xf numFmtId="0" fontId="58" fillId="58" borderId="0" applyNumberFormat="0" applyBorder="0" applyAlignment="0" applyProtection="0"/>
    <xf numFmtId="0" fontId="58" fillId="58" borderId="0" applyNumberFormat="0" applyBorder="0" applyAlignment="0" applyProtection="0"/>
    <xf numFmtId="0" fontId="59" fillId="67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28" fillId="30" borderId="0" applyNumberFormat="0" applyBorder="0" applyAlignment="0" applyProtection="0"/>
    <xf numFmtId="0" fontId="28" fillId="60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28" fillId="30" borderId="0" applyNumberFormat="0" applyBorder="0" applyAlignment="0" applyProtection="0"/>
    <xf numFmtId="0" fontId="28" fillId="60" borderId="0" applyNumberFormat="0" applyBorder="0" applyAlignment="0" applyProtection="0"/>
    <xf numFmtId="170" fontId="53" fillId="0" borderId="0">
      <alignment horizontal="left" wrapText="1"/>
    </xf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37" fillId="4" borderId="0" applyNumberFormat="0" applyBorder="0" applyAlignment="0" applyProtection="0"/>
    <xf numFmtId="0" fontId="37" fillId="41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60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0" fontId="57" fillId="0" borderId="28"/>
    <xf numFmtId="179" fontId="61" fillId="0" borderId="0" applyFill="0" applyBorder="0" applyAlignment="0"/>
    <xf numFmtId="179" fontId="61" fillId="0" borderId="0" applyFill="0" applyBorder="0" applyAlignment="0"/>
    <xf numFmtId="170" fontId="53" fillId="0" borderId="0">
      <alignment horizontal="left" wrapText="1"/>
    </xf>
    <xf numFmtId="170" fontId="53" fillId="0" borderId="0">
      <alignment horizontal="left" wrapText="1"/>
    </xf>
    <xf numFmtId="179" fontId="61" fillId="0" borderId="0" applyFill="0" applyBorder="0" applyAlignment="0"/>
    <xf numFmtId="41" fontId="17" fillId="68" borderId="0"/>
    <xf numFmtId="0" fontId="62" fillId="69" borderId="29" applyNumberFormat="0" applyAlignment="0" applyProtection="0"/>
    <xf numFmtId="170" fontId="53" fillId="0" borderId="0">
      <alignment horizontal="left" wrapText="1"/>
    </xf>
    <xf numFmtId="0" fontId="62" fillId="69" borderId="29" applyNumberFormat="0" applyAlignment="0" applyProtection="0"/>
    <xf numFmtId="0" fontId="40" fillId="7" borderId="22" applyNumberFormat="0" applyAlignment="0" applyProtection="0"/>
    <xf numFmtId="0" fontId="63" fillId="70" borderId="22" applyNumberFormat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1" fontId="17" fillId="68" borderId="0"/>
    <xf numFmtId="170" fontId="53" fillId="0" borderId="0">
      <alignment horizontal="left" wrapText="1"/>
    </xf>
    <xf numFmtId="41" fontId="17" fillId="68" borderId="0"/>
    <xf numFmtId="0" fontId="40" fillId="7" borderId="22" applyNumberFormat="0" applyAlignment="0" applyProtection="0"/>
    <xf numFmtId="0" fontId="63" fillId="70" borderId="22" applyNumberFormat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1" fontId="17" fillId="68" borderId="0"/>
    <xf numFmtId="41" fontId="17" fillId="68" borderId="0"/>
    <xf numFmtId="170" fontId="53" fillId="0" borderId="0">
      <alignment horizontal="left" wrapText="1"/>
    </xf>
    <xf numFmtId="41" fontId="17" fillId="68" borderId="0"/>
    <xf numFmtId="170" fontId="53" fillId="0" borderId="0">
      <alignment horizontal="left" wrapText="1"/>
    </xf>
    <xf numFmtId="41" fontId="17" fillId="68" borderId="0"/>
    <xf numFmtId="170" fontId="53" fillId="0" borderId="0">
      <alignment horizontal="left" wrapText="1"/>
    </xf>
    <xf numFmtId="41" fontId="17" fillId="68" borderId="0"/>
    <xf numFmtId="170" fontId="53" fillId="0" borderId="0">
      <alignment horizontal="left" wrapText="1"/>
    </xf>
    <xf numFmtId="41" fontId="17" fillId="68" borderId="0"/>
    <xf numFmtId="41" fontId="17" fillId="68" borderId="0"/>
    <xf numFmtId="41" fontId="17" fillId="68" borderId="0"/>
    <xf numFmtId="0" fontId="63" fillId="70" borderId="22" applyNumberFormat="0" applyAlignment="0" applyProtection="0"/>
    <xf numFmtId="0" fontId="40" fillId="7" borderId="22" applyNumberFormat="0" applyAlignment="0" applyProtection="0"/>
    <xf numFmtId="0" fontId="64" fillId="71" borderId="30" applyNumberFormat="0" applyAlignment="0" applyProtection="0"/>
    <xf numFmtId="0" fontId="64" fillId="71" borderId="30" applyNumberFormat="0" applyAlignment="0" applyProtection="0"/>
    <xf numFmtId="170" fontId="53" fillId="0" borderId="0">
      <alignment horizontal="left" wrapText="1"/>
    </xf>
    <xf numFmtId="0" fontId="64" fillId="71" borderId="30" applyNumberFormat="0" applyAlignment="0" applyProtection="0"/>
    <xf numFmtId="170" fontId="53" fillId="0" borderId="0">
      <alignment horizontal="left" wrapText="1"/>
    </xf>
    <xf numFmtId="0" fontId="29" fillId="8" borderId="25" applyNumberFormat="0" applyAlignment="0" applyProtection="0"/>
    <xf numFmtId="0" fontId="64" fillId="71" borderId="30" applyNumberFormat="0" applyAlignment="0" applyProtection="0"/>
    <xf numFmtId="41" fontId="17" fillId="34" borderId="0"/>
    <xf numFmtId="41" fontId="17" fillId="34" borderId="0"/>
    <xf numFmtId="170" fontId="53" fillId="0" borderId="0">
      <alignment horizontal="left" wrapText="1"/>
    </xf>
    <xf numFmtId="41" fontId="17" fillId="34" borderId="0"/>
    <xf numFmtId="41" fontId="17" fillId="34" borderId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" fontId="6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" fontId="65" fillId="0" borderId="0" applyFont="0" applyFill="0" applyBorder="0" applyAlignment="0" applyProtection="0"/>
    <xf numFmtId="43" fontId="17" fillId="0" borderId="0" applyFont="0" applyFill="0" applyBorder="0" applyAlignment="0" applyProtection="0"/>
    <xf numFmtId="4" fontId="65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80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0" fontId="6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8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" fontId="6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58" fillId="0" borderId="0" applyFont="0" applyFill="0" applyBorder="0" applyAlignment="0" applyProtection="0"/>
    <xf numFmtId="170" fontId="53" fillId="0" borderId="0">
      <alignment horizontal="left" wrapText="1"/>
    </xf>
    <xf numFmtId="43" fontId="58" fillId="0" borderId="0" applyFont="0" applyFill="0" applyBorder="0" applyAlignment="0" applyProtection="0"/>
    <xf numFmtId="170" fontId="53" fillId="0" borderId="0">
      <alignment horizontal="left" wrapText="1"/>
    </xf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3" fontId="68" fillId="0" borderId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70" fillId="0" borderId="0"/>
    <xf numFmtId="0" fontId="70" fillId="0" borderId="0"/>
    <xf numFmtId="0" fontId="71" fillId="0" borderId="0"/>
    <xf numFmtId="0" fontId="72" fillId="0" borderId="0"/>
    <xf numFmtId="0" fontId="72" fillId="0" borderId="0"/>
    <xf numFmtId="0" fontId="71" fillId="0" borderId="0"/>
    <xf numFmtId="0" fontId="72" fillId="0" borderId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74" fillId="0" borderId="0" applyFont="0" applyFill="0" applyBorder="0" applyAlignment="0" applyProtection="0"/>
    <xf numFmtId="3" fontId="74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74" fillId="0" borderId="0" applyFont="0" applyFill="0" applyBorder="0" applyAlignment="0" applyProtection="0"/>
    <xf numFmtId="3" fontId="74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4" fillId="0" borderId="0" applyFont="0" applyFill="0" applyBorder="0" applyAlignment="0" applyProtection="0"/>
    <xf numFmtId="3" fontId="74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170" fontId="53" fillId="0" borderId="0">
      <alignment horizontal="left" wrapText="1"/>
    </xf>
    <xf numFmtId="3" fontId="68" fillId="0" borderId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182" fontId="75" fillId="0" borderId="0">
      <protection locked="0"/>
    </xf>
    <xf numFmtId="0" fontId="71" fillId="0" borderId="0"/>
    <xf numFmtId="0" fontId="72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76" fillId="0" borderId="0" applyNumberFormat="0" applyAlignment="0">
      <alignment horizontal="left"/>
    </xf>
    <xf numFmtId="0" fontId="77" fillId="0" borderId="0" applyNumberFormat="0" applyAlignment="0"/>
    <xf numFmtId="0" fontId="77" fillId="0" borderId="0" applyNumberFormat="0" applyAlignment="0"/>
    <xf numFmtId="170" fontId="53" fillId="0" borderId="0">
      <alignment horizontal="left" wrapText="1"/>
    </xf>
    <xf numFmtId="170" fontId="53" fillId="0" borderId="0">
      <alignment horizontal="left" wrapText="1"/>
    </xf>
    <xf numFmtId="0" fontId="77" fillId="0" borderId="0" applyNumberFormat="0" applyAlignment="0"/>
    <xf numFmtId="0" fontId="69" fillId="0" borderId="0"/>
    <xf numFmtId="0" fontId="69" fillId="0" borderId="0"/>
    <xf numFmtId="0" fontId="71" fillId="0" borderId="0"/>
    <xf numFmtId="0" fontId="72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2" fillId="0" borderId="0"/>
    <xf numFmtId="0" fontId="71" fillId="0" borderId="0"/>
    <xf numFmtId="0" fontId="72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8" fontId="6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8" fontId="65" fillId="0" borderId="0" applyFont="0" applyFill="0" applyBorder="0" applyAlignment="0" applyProtection="0"/>
    <xf numFmtId="44" fontId="11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78" fillId="0" borderId="0" applyFont="0" applyFill="0" applyBorder="0" applyAlignment="0" applyProtection="0"/>
    <xf numFmtId="44" fontId="79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8" fontId="69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11" fillId="0" borderId="0" applyFont="0" applyFill="0" applyBorder="0" applyAlignment="0" applyProtection="0"/>
    <xf numFmtId="170" fontId="53" fillId="0" borderId="0">
      <alignment horizontal="left" wrapText="1"/>
    </xf>
    <xf numFmtId="44" fontId="66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8" fontId="65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8" fontId="6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8" fillId="0" borderId="0" applyFont="0" applyFill="0" applyBorder="0" applyAlignment="0" applyProtection="0"/>
    <xf numFmtId="8" fontId="6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170" fontId="53" fillId="0" borderId="0">
      <alignment horizontal="left" wrapText="1"/>
    </xf>
    <xf numFmtId="183" fontId="17" fillId="0" borderId="0" applyFont="0" applyFill="0" applyBorder="0" applyAlignment="0" applyProtection="0"/>
    <xf numFmtId="170" fontId="53" fillId="0" borderId="0">
      <alignment horizontal="left" wrapText="1"/>
    </xf>
    <xf numFmtId="183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8" fontId="6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11" fillId="0" borderId="0" applyFont="0" applyFill="0" applyBorder="0" applyAlignment="0" applyProtection="0"/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44" fontId="11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5" fontId="68" fillId="0" borderId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84" fontId="17" fillId="0" borderId="0" applyFont="0" applyFill="0" applyBorder="0" applyAlignment="0" applyProtection="0"/>
    <xf numFmtId="185" fontId="80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70" fontId="53" fillId="0" borderId="0">
      <alignment horizontal="left" wrapText="1"/>
    </xf>
    <xf numFmtId="5" fontId="68" fillId="0" borderId="0" applyFill="0" applyBorder="0" applyAlignment="0" applyProtection="0"/>
    <xf numFmtId="184" fontId="17" fillId="0" borderId="0" applyFont="0" applyFill="0" applyBorder="0" applyAlignment="0" applyProtection="0"/>
    <xf numFmtId="185" fontId="68" fillId="0" borderId="0" applyFont="0" applyFill="0" applyBorder="0" applyAlignment="0" applyProtection="0"/>
    <xf numFmtId="5" fontId="68" fillId="0" borderId="0" applyFill="0" applyBorder="0" applyAlignment="0" applyProtection="0"/>
    <xf numFmtId="184" fontId="17" fillId="0" borderId="0" applyFont="0" applyFill="0" applyBorder="0" applyAlignment="0" applyProtection="0"/>
    <xf numFmtId="186" fontId="68" fillId="0" borderId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3" fillId="0" borderId="0" applyFont="0" applyFill="0" applyBorder="0" applyAlignment="0" applyProtection="0"/>
    <xf numFmtId="170" fontId="53" fillId="0" borderId="0">
      <alignment horizontal="left" wrapText="1"/>
    </xf>
    <xf numFmtId="186" fontId="68" fillId="0" borderId="0" applyFill="0" applyBorder="0" applyAlignment="0" applyProtection="0"/>
    <xf numFmtId="0" fontId="73" fillId="0" borderId="0" applyFont="0" applyFill="0" applyBorder="0" applyAlignment="0" applyProtection="0"/>
    <xf numFmtId="0" fontId="17" fillId="0" borderId="0" applyFont="0" applyFill="0" applyBorder="0" applyAlignment="0" applyProtection="0"/>
    <xf numFmtId="186" fontId="68" fillId="0" borderId="0" applyFill="0" applyBorder="0" applyAlignment="0" applyProtection="0"/>
    <xf numFmtId="0" fontId="80" fillId="0" borderId="0" applyFont="0" applyFill="0" applyBorder="0" applyAlignment="0" applyProtection="0"/>
    <xf numFmtId="0" fontId="57" fillId="0" borderId="0"/>
    <xf numFmtId="0" fontId="81" fillId="72" borderId="0" applyNumberFormat="0" applyBorder="0" applyAlignment="0" applyProtection="0"/>
    <xf numFmtId="0" fontId="81" fillId="72" borderId="0" applyNumberFormat="0" applyBorder="0" applyAlignment="0" applyProtection="0"/>
    <xf numFmtId="0" fontId="81" fillId="73" borderId="0" applyNumberFormat="0" applyBorder="0" applyAlignment="0" applyProtection="0"/>
    <xf numFmtId="0" fontId="81" fillId="73" borderId="0" applyNumberFormat="0" applyBorder="0" applyAlignment="0" applyProtection="0"/>
    <xf numFmtId="0" fontId="81" fillId="74" borderId="0" applyNumberFormat="0" applyBorder="0" applyAlignment="0" applyProtection="0"/>
    <xf numFmtId="0" fontId="81" fillId="74" borderId="0" applyNumberFormat="0" applyBorder="0" applyAlignment="0" applyProtection="0"/>
    <xf numFmtId="170" fontId="17" fillId="0" borderId="0"/>
    <xf numFmtId="170" fontId="17" fillId="0" borderId="0"/>
    <xf numFmtId="17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/>
    <xf numFmtId="170" fontId="17" fillId="0" borderId="0"/>
    <xf numFmtId="170" fontId="53" fillId="0" borderId="0">
      <alignment horizontal="left" wrapText="1"/>
    </xf>
    <xf numFmtId="170" fontId="17" fillId="0" borderId="0"/>
    <xf numFmtId="170" fontId="53" fillId="0" borderId="0">
      <alignment horizontal="left" wrapText="1"/>
    </xf>
    <xf numFmtId="170" fontId="17" fillId="0" borderId="0"/>
    <xf numFmtId="170" fontId="53" fillId="0" borderId="0">
      <alignment horizontal="left" wrapText="1"/>
    </xf>
    <xf numFmtId="187" fontId="82" fillId="0" borderId="0"/>
    <xf numFmtId="170" fontId="53" fillId="0" borderId="0">
      <alignment horizontal="left" wrapText="1"/>
    </xf>
    <xf numFmtId="17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/>
    <xf numFmtId="170" fontId="17" fillId="0" borderId="0"/>
    <xf numFmtId="170" fontId="17" fillId="0" borderId="0"/>
    <xf numFmtId="188" fontId="17" fillId="0" borderId="0" applyFont="0" applyFill="0" applyBorder="0" applyAlignment="0" applyProtection="0">
      <alignment horizontal="left" wrapText="1"/>
    </xf>
    <xf numFmtId="188" fontId="17" fillId="0" borderId="0" applyFont="0" applyFill="0" applyBorder="0" applyAlignment="0" applyProtection="0">
      <alignment horizontal="left" wrapText="1"/>
    </xf>
    <xf numFmtId="188" fontId="17" fillId="0" borderId="0" applyFont="0" applyFill="0" applyBorder="0" applyAlignment="0" applyProtection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88" fontId="17" fillId="0" borderId="0" applyFont="0" applyFill="0" applyBorder="0" applyAlignment="0" applyProtection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88" fontId="17" fillId="0" borderId="0" applyFont="0" applyFill="0" applyBorder="0" applyAlignment="0" applyProtection="0">
      <alignment horizontal="left" wrapText="1"/>
    </xf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70" fontId="53" fillId="0" borderId="0">
      <alignment horizontal="left" wrapText="1"/>
    </xf>
    <xf numFmtId="0" fontId="4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2" fontId="68" fillId="0" borderId="0" applyFill="0" applyBorder="0" applyAlignment="0" applyProtection="0"/>
    <xf numFmtId="2" fontId="73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2" fontId="68" fillId="0" borderId="0" applyFont="0" applyFill="0" applyBorder="0" applyAlignment="0" applyProtection="0"/>
    <xf numFmtId="2" fontId="68" fillId="0" borderId="0" applyFont="0" applyFill="0" applyBorder="0" applyAlignment="0" applyProtection="0"/>
    <xf numFmtId="2" fontId="68" fillId="0" borderId="0" applyFill="0" applyBorder="0" applyAlignment="0" applyProtection="0"/>
    <xf numFmtId="2" fontId="73" fillId="0" borderId="0" applyFont="0" applyFill="0" applyBorder="0" applyAlignment="0" applyProtection="0"/>
    <xf numFmtId="0" fontId="69" fillId="0" borderId="0"/>
    <xf numFmtId="0" fontId="69" fillId="0" borderId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36" fillId="3" borderId="0" applyNumberFormat="0" applyBorder="0" applyAlignment="0" applyProtection="0"/>
    <xf numFmtId="0" fontId="36" fillId="43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84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170" fontId="53" fillId="0" borderId="0">
      <alignment horizontal="left" wrapText="1"/>
    </xf>
    <xf numFmtId="38" fontId="48" fillId="34" borderId="0" applyNumberFormat="0" applyBorder="0" applyAlignment="0" applyProtection="0"/>
    <xf numFmtId="0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0" fontId="85" fillId="0" borderId="28"/>
    <xf numFmtId="189" fontId="46" fillId="0" borderId="0" applyNumberFormat="0" applyFill="0" applyBorder="0" applyProtection="0">
      <alignment horizontal="right"/>
    </xf>
    <xf numFmtId="0" fontId="86" fillId="0" borderId="1" applyNumberFormat="0" applyAlignment="0" applyProtection="0">
      <alignment horizontal="left"/>
    </xf>
    <xf numFmtId="0" fontId="86" fillId="0" borderId="1" applyNumberFormat="0" applyAlignment="0" applyProtection="0">
      <alignment horizontal="left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86" fillId="0" borderId="1" applyNumberFormat="0" applyAlignment="0" applyProtection="0">
      <alignment horizontal="left"/>
    </xf>
    <xf numFmtId="170" fontId="53" fillId="0" borderId="0">
      <alignment horizontal="left" wrapText="1"/>
    </xf>
    <xf numFmtId="0" fontId="86" fillId="0" borderId="14">
      <alignment horizontal="left"/>
    </xf>
    <xf numFmtId="0" fontId="86" fillId="0" borderId="14">
      <alignment horizontal="left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86" fillId="0" borderId="14">
      <alignment horizontal="left"/>
    </xf>
    <xf numFmtId="0" fontId="86" fillId="0" borderId="14">
      <alignment horizontal="left"/>
    </xf>
    <xf numFmtId="170" fontId="53" fillId="0" borderId="0">
      <alignment horizontal="left" wrapText="1"/>
    </xf>
    <xf numFmtId="14" fontId="45" fillId="75" borderId="31">
      <alignment horizontal="center" vertical="center" wrapText="1"/>
    </xf>
    <xf numFmtId="0" fontId="73" fillId="0" borderId="0" applyNumberFormat="0" applyFill="0" applyBorder="0" applyAlignment="0" applyProtection="0"/>
    <xf numFmtId="0" fontId="87" fillId="0" borderId="32" applyNumberFormat="0" applyFill="0" applyAlignment="0" applyProtection="0"/>
    <xf numFmtId="0" fontId="87" fillId="0" borderId="32" applyNumberFormat="0" applyFill="0" applyAlignment="0" applyProtection="0"/>
    <xf numFmtId="0" fontId="33" fillId="0" borderId="19" applyNumberFormat="0" applyFill="0" applyAlignment="0" applyProtection="0"/>
    <xf numFmtId="0" fontId="88" fillId="0" borderId="33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88" fillId="0" borderId="33" applyNumberFormat="0" applyFill="0" applyAlignment="0" applyProtection="0"/>
    <xf numFmtId="0" fontId="33" fillId="0" borderId="19" applyNumberFormat="0" applyFill="0" applyAlignment="0" applyProtection="0"/>
    <xf numFmtId="0" fontId="88" fillId="0" borderId="33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89" fillId="0" borderId="0" applyNumberFormat="0" applyFill="0" applyBorder="0" applyAlignment="0" applyProtection="0"/>
    <xf numFmtId="170" fontId="53" fillId="0" borderId="0">
      <alignment horizontal="left" wrapText="1"/>
    </xf>
    <xf numFmtId="0" fontId="88" fillId="0" borderId="33" applyNumberFormat="0" applyFill="0" applyAlignment="0" applyProtection="0"/>
    <xf numFmtId="0" fontId="89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33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90" fillId="0" borderId="34" applyNumberFormat="0" applyFill="0" applyAlignment="0" applyProtection="0"/>
    <xf numFmtId="0" fontId="90" fillId="0" borderId="34" applyNumberFormat="0" applyFill="0" applyAlignment="0" applyProtection="0"/>
    <xf numFmtId="0" fontId="34" fillId="0" borderId="20" applyNumberFormat="0" applyFill="0" applyAlignment="0" applyProtection="0"/>
    <xf numFmtId="0" fontId="91" fillId="0" borderId="35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91" fillId="0" borderId="35" applyNumberFormat="0" applyFill="0" applyAlignment="0" applyProtection="0"/>
    <xf numFmtId="0" fontId="34" fillId="0" borderId="20" applyNumberFormat="0" applyFill="0" applyAlignment="0" applyProtection="0"/>
    <xf numFmtId="0" fontId="91" fillId="0" borderId="35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48" fillId="0" borderId="0" applyNumberFormat="0" applyFill="0" applyBorder="0" applyAlignment="0" applyProtection="0"/>
    <xf numFmtId="170" fontId="53" fillId="0" borderId="0">
      <alignment horizontal="left" wrapText="1"/>
    </xf>
    <xf numFmtId="0" fontId="91" fillId="0" borderId="35" applyNumberFormat="0" applyFill="0" applyAlignment="0" applyProtection="0"/>
    <xf numFmtId="0" fontId="48" fillId="0" borderId="0" applyNumberFormat="0" applyFill="0" applyBorder="0" applyAlignment="0" applyProtection="0"/>
    <xf numFmtId="0" fontId="91" fillId="0" borderId="35" applyNumberFormat="0" applyFill="0" applyAlignment="0" applyProtection="0"/>
    <xf numFmtId="0" fontId="34" fillId="0" borderId="20" applyNumberFormat="0" applyFill="0" applyAlignment="0" applyProtection="0"/>
    <xf numFmtId="0" fontId="92" fillId="0" borderId="36" applyNumberFormat="0" applyFill="0" applyAlignment="0" applyProtection="0"/>
    <xf numFmtId="0" fontId="92" fillId="0" borderId="36" applyNumberFormat="0" applyFill="0" applyAlignment="0" applyProtection="0"/>
    <xf numFmtId="0" fontId="92" fillId="0" borderId="36" applyNumberFormat="0" applyFill="0" applyAlignment="0" applyProtection="0"/>
    <xf numFmtId="0" fontId="92" fillId="0" borderId="36" applyNumberFormat="0" applyFill="0" applyAlignment="0" applyProtection="0"/>
    <xf numFmtId="0" fontId="35" fillId="0" borderId="21" applyNumberFormat="0" applyFill="0" applyAlignment="0" applyProtection="0"/>
    <xf numFmtId="0" fontId="93" fillId="0" borderId="37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93" fillId="0" borderId="37" applyNumberFormat="0" applyFill="0" applyAlignment="0" applyProtection="0"/>
    <xf numFmtId="0" fontId="93" fillId="0" borderId="37" applyNumberFormat="0" applyFill="0" applyAlignment="0" applyProtection="0"/>
    <xf numFmtId="0" fontId="93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38" fontId="94" fillId="0" borderId="0"/>
    <xf numFmtId="38" fontId="94" fillId="0" borderId="0"/>
    <xf numFmtId="38" fontId="94" fillId="0" borderId="0"/>
    <xf numFmtId="38" fontId="94" fillId="0" borderId="0"/>
    <xf numFmtId="170" fontId="53" fillId="0" borderId="0">
      <alignment horizontal="left" wrapText="1"/>
    </xf>
    <xf numFmtId="0" fontId="94" fillId="0" borderId="0"/>
    <xf numFmtId="0" fontId="94" fillId="0" borderId="0"/>
    <xf numFmtId="0" fontId="94" fillId="0" borderId="0"/>
    <xf numFmtId="38" fontId="94" fillId="0" borderId="0"/>
    <xf numFmtId="38" fontId="94" fillId="0" borderId="0"/>
    <xf numFmtId="38" fontId="94" fillId="0" borderId="0"/>
    <xf numFmtId="40" fontId="94" fillId="0" borderId="0"/>
    <xf numFmtId="40" fontId="94" fillId="0" borderId="0"/>
    <xf numFmtId="40" fontId="94" fillId="0" borderId="0"/>
    <xf numFmtId="40" fontId="94" fillId="0" borderId="0"/>
    <xf numFmtId="170" fontId="53" fillId="0" borderId="0">
      <alignment horizontal="left" wrapText="1"/>
    </xf>
    <xf numFmtId="0" fontId="94" fillId="0" borderId="0"/>
    <xf numFmtId="0" fontId="94" fillId="0" borderId="0"/>
    <xf numFmtId="0" fontId="94" fillId="0" borderId="0"/>
    <xf numFmtId="40" fontId="94" fillId="0" borderId="0"/>
    <xf numFmtId="40" fontId="94" fillId="0" borderId="0"/>
    <xf numFmtId="40" fontId="94" fillId="0" borderId="0"/>
    <xf numFmtId="0" fontId="47" fillId="0" borderId="0" applyNumberFormat="0" applyFill="0" applyBorder="0" applyAlignment="0" applyProtection="0">
      <alignment vertical="top"/>
      <protection locked="0"/>
    </xf>
    <xf numFmtId="170" fontId="53" fillId="0" borderId="0">
      <alignment horizontal="left" wrapText="1"/>
    </xf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70" fontId="53" fillId="0" borderId="0">
      <alignment horizontal="left" wrapText="1"/>
    </xf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170" fontId="53" fillId="0" borderId="0">
      <alignment horizontal="left" wrapText="1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38" fillId="6" borderId="22" applyNumberFormat="0" applyAlignment="0" applyProtection="0"/>
    <xf numFmtId="0" fontId="38" fillId="45" borderId="22" applyNumberFormat="0" applyAlignment="0" applyProtection="0"/>
    <xf numFmtId="0" fontId="95" fillId="42" borderId="29" applyNumberFormat="0" applyAlignment="0" applyProtection="0"/>
    <xf numFmtId="170" fontId="53" fillId="0" borderId="0">
      <alignment horizontal="left" wrapText="1"/>
    </xf>
    <xf numFmtId="0" fontId="95" fillId="42" borderId="29" applyNumberFormat="0" applyAlignment="0" applyProtection="0"/>
    <xf numFmtId="0" fontId="38" fillId="6" borderId="22" applyNumberFormat="0" applyAlignment="0" applyProtection="0"/>
    <xf numFmtId="0" fontId="38" fillId="45" borderId="22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41" fontId="44" fillId="76" borderId="38">
      <alignment horizontal="left"/>
      <protection locked="0"/>
    </xf>
    <xf numFmtId="170" fontId="53" fillId="0" borderId="0">
      <alignment horizontal="left" wrapText="1"/>
    </xf>
    <xf numFmtId="41" fontId="44" fillId="76" borderId="38">
      <alignment horizontal="left"/>
      <protection locked="0"/>
    </xf>
    <xf numFmtId="10" fontId="44" fillId="76" borderId="38">
      <alignment horizontal="right"/>
      <protection locked="0"/>
    </xf>
    <xf numFmtId="170" fontId="53" fillId="0" borderId="0">
      <alignment horizontal="left" wrapText="1"/>
    </xf>
    <xf numFmtId="10" fontId="44" fillId="76" borderId="38">
      <alignment horizontal="right"/>
      <protection locked="0"/>
    </xf>
    <xf numFmtId="170" fontId="53" fillId="0" borderId="0">
      <alignment horizontal="left" wrapText="1"/>
    </xf>
    <xf numFmtId="41" fontId="44" fillId="76" borderId="38">
      <alignment horizontal="left"/>
      <protection locked="0"/>
    </xf>
    <xf numFmtId="0" fontId="85" fillId="0" borderId="39"/>
    <xf numFmtId="0" fontId="48" fillId="34" borderId="0"/>
    <xf numFmtId="0" fontId="48" fillId="34" borderId="0"/>
    <xf numFmtId="0" fontId="48" fillId="34" borderId="0"/>
    <xf numFmtId="0" fontId="48" fillId="34" borderId="0"/>
    <xf numFmtId="170" fontId="53" fillId="0" borderId="0">
      <alignment horizontal="left" wrapText="1"/>
    </xf>
    <xf numFmtId="3" fontId="96" fillId="0" borderId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3" fontId="96" fillId="0" borderId="0" applyFill="0" applyBorder="0" applyAlignment="0" applyProtection="0"/>
    <xf numFmtId="3" fontId="96" fillId="0" borderId="0" applyFill="0" applyBorder="0" applyAlignment="0" applyProtection="0"/>
    <xf numFmtId="0" fontId="97" fillId="0" borderId="40" applyNumberFormat="0" applyFill="0" applyAlignment="0" applyProtection="0"/>
    <xf numFmtId="0" fontId="97" fillId="0" borderId="40" applyNumberFormat="0" applyFill="0" applyAlignment="0" applyProtection="0"/>
    <xf numFmtId="0" fontId="97" fillId="0" borderId="40" applyNumberFormat="0" applyFill="0" applyAlignment="0" applyProtection="0"/>
    <xf numFmtId="0" fontId="97" fillId="0" borderId="40" applyNumberFormat="0" applyFill="0" applyAlignment="0" applyProtection="0"/>
    <xf numFmtId="0" fontId="41" fillId="0" borderId="24" applyNumberFormat="0" applyFill="0" applyAlignment="0" applyProtection="0"/>
    <xf numFmtId="0" fontId="98" fillId="0" borderId="41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98" fillId="0" borderId="41" applyNumberFormat="0" applyFill="0" applyAlignment="0" applyProtection="0"/>
    <xf numFmtId="0" fontId="98" fillId="0" borderId="41" applyNumberFormat="0" applyFill="0" applyAlignment="0" applyProtection="0"/>
    <xf numFmtId="0" fontId="98" fillId="0" borderId="41" applyNumberFormat="0" applyFill="0" applyAlignment="0" applyProtection="0"/>
    <xf numFmtId="19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170" fontId="53" fillId="0" borderId="0">
      <alignment horizontal="left" wrapText="1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170" fontId="53" fillId="0" borderId="0">
      <alignment horizontal="left" wrapText="1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99" fillId="45" borderId="0" applyNumberFormat="0" applyBorder="0" applyAlignment="0" applyProtection="0"/>
    <xf numFmtId="0" fontId="99" fillId="45" borderId="0" applyNumberFormat="0" applyBorder="0" applyAlignment="0" applyProtection="0"/>
    <xf numFmtId="0" fontId="99" fillId="45" borderId="0" applyNumberFormat="0" applyBorder="0" applyAlignment="0" applyProtection="0"/>
    <xf numFmtId="0" fontId="99" fillId="45" borderId="0" applyNumberFormat="0" applyBorder="0" applyAlignment="0" applyProtection="0"/>
    <xf numFmtId="0" fontId="50" fillId="5" borderId="0" applyNumberFormat="0" applyBorder="0" applyAlignment="0" applyProtection="0"/>
    <xf numFmtId="0" fontId="100" fillId="5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101" fillId="45" borderId="0" applyNumberFormat="0" applyBorder="0" applyAlignment="0" applyProtection="0"/>
    <xf numFmtId="0" fontId="100" fillId="5" borderId="0" applyNumberFormat="0" applyBorder="0" applyAlignment="0" applyProtection="0"/>
    <xf numFmtId="0" fontId="100" fillId="5" borderId="0" applyNumberFormat="0" applyBorder="0" applyAlignment="0" applyProtection="0"/>
    <xf numFmtId="37" fontId="102" fillId="0" borderId="0"/>
    <xf numFmtId="37" fontId="102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37" fontId="102" fillId="0" borderId="0"/>
    <xf numFmtId="191" fontId="103" fillId="0" borderId="0"/>
    <xf numFmtId="192" fontId="17" fillId="0" borderId="0"/>
    <xf numFmtId="192" fontId="17" fillId="0" borderId="0"/>
    <xf numFmtId="170" fontId="53" fillId="0" borderId="0">
      <alignment horizontal="left" wrapText="1"/>
    </xf>
    <xf numFmtId="192" fontId="17" fillId="0" borderId="0"/>
    <xf numFmtId="192" fontId="17" fillId="0" borderId="0"/>
    <xf numFmtId="192" fontId="17" fillId="0" borderId="0"/>
    <xf numFmtId="192" fontId="17" fillId="0" borderId="0"/>
    <xf numFmtId="170" fontId="53" fillId="0" borderId="0">
      <alignment horizontal="left" wrapText="1"/>
    </xf>
    <xf numFmtId="192" fontId="17" fillId="0" borderId="0"/>
    <xf numFmtId="192" fontId="17" fillId="0" borderId="0"/>
    <xf numFmtId="192" fontId="17" fillId="0" borderId="0"/>
    <xf numFmtId="192" fontId="17" fillId="0" borderId="0"/>
    <xf numFmtId="170" fontId="53" fillId="0" borderId="0">
      <alignment horizontal="left" wrapText="1"/>
    </xf>
    <xf numFmtId="192" fontId="17" fillId="0" borderId="0"/>
    <xf numFmtId="192" fontId="17" fillId="0" borderId="0"/>
    <xf numFmtId="193" fontId="53" fillId="0" borderId="0"/>
    <xf numFmtId="193" fontId="53" fillId="0" borderId="0"/>
    <xf numFmtId="191" fontId="103" fillId="0" borderId="0"/>
    <xf numFmtId="0" fontId="17" fillId="0" borderId="0"/>
    <xf numFmtId="191" fontId="103" fillId="0" borderId="0"/>
    <xf numFmtId="194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93" fontId="53" fillId="0" borderId="0"/>
    <xf numFmtId="195" fontId="17" fillId="0" borderId="0"/>
    <xf numFmtId="196" fontId="6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0" fontId="11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37" fontId="17" fillId="0" borderId="0" applyFill="0" applyBorder="0" applyAlignment="0" applyProtection="0"/>
    <xf numFmtId="0" fontId="11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170" fontId="17" fillId="0" borderId="0">
      <alignment horizontal="left" wrapText="1"/>
    </xf>
    <xf numFmtId="0" fontId="11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1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1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192" fontId="53" fillId="0" borderId="0">
      <alignment horizontal="left" wrapText="1"/>
    </xf>
    <xf numFmtId="0" fontId="58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1" fillId="0" borderId="0"/>
    <xf numFmtId="192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0" fontId="11" fillId="0" borderId="0"/>
    <xf numFmtId="0" fontId="17" fillId="0" borderId="0"/>
    <xf numFmtId="0" fontId="11" fillId="0" borderId="0"/>
    <xf numFmtId="192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0" fontId="17" fillId="0" borderId="0"/>
    <xf numFmtId="192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0" fontId="17" fillId="0" borderId="0"/>
    <xf numFmtId="192" fontId="53" fillId="0" borderId="0">
      <alignment horizontal="left" wrapText="1"/>
    </xf>
    <xf numFmtId="170" fontId="17" fillId="0" borderId="0">
      <alignment horizontal="left" wrapText="1"/>
    </xf>
    <xf numFmtId="192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92" fontId="53" fillId="0" borderId="0">
      <alignment horizontal="left" wrapText="1"/>
    </xf>
    <xf numFmtId="192" fontId="53" fillId="0" borderId="0">
      <alignment horizontal="left" wrapText="1"/>
    </xf>
    <xf numFmtId="192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92" fontId="53" fillId="0" borderId="0">
      <alignment horizontal="left" wrapText="1"/>
    </xf>
    <xf numFmtId="0" fontId="17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04" fillId="0" borderId="0"/>
    <xf numFmtId="0" fontId="58" fillId="0" borderId="0"/>
    <xf numFmtId="0" fontId="58" fillId="0" borderId="0"/>
    <xf numFmtId="0" fontId="11" fillId="0" borderId="0"/>
    <xf numFmtId="0" fontId="5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0" fontId="17" fillId="0" borderId="0"/>
    <xf numFmtId="0" fontId="58" fillId="0" borderId="0"/>
    <xf numFmtId="0" fontId="58" fillId="0" borderId="0"/>
    <xf numFmtId="0" fontId="58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8" fillId="0" borderId="0"/>
    <xf numFmtId="0" fontId="66" fillId="0" borderId="0"/>
    <xf numFmtId="170" fontId="53" fillId="0" borderId="0">
      <alignment horizontal="left" wrapText="1"/>
    </xf>
    <xf numFmtId="0" fontId="58" fillId="0" borderId="0"/>
    <xf numFmtId="0" fontId="58" fillId="0" borderId="0"/>
    <xf numFmtId="0" fontId="66" fillId="0" borderId="0"/>
    <xf numFmtId="0" fontId="58" fillId="0" borderId="0"/>
    <xf numFmtId="0" fontId="58" fillId="0" borderId="0"/>
    <xf numFmtId="0" fontId="66" fillId="0" borderId="0"/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97" fontId="17" fillId="0" borderId="0">
      <alignment horizontal="left" wrapText="1"/>
    </xf>
    <xf numFmtId="197" fontId="17" fillId="0" borderId="0">
      <alignment horizontal="left" wrapText="1"/>
    </xf>
    <xf numFmtId="170" fontId="53" fillId="0" borderId="0">
      <alignment horizontal="left" wrapText="1"/>
    </xf>
    <xf numFmtId="197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97" fontId="17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98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53" fillId="0" borderId="0"/>
    <xf numFmtId="199" fontId="53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173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175" fontId="17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7" fillId="0" borderId="0"/>
    <xf numFmtId="166" fontId="17" fillId="0" borderId="0">
      <alignment horizontal="left" wrapText="1"/>
    </xf>
    <xf numFmtId="166" fontId="17" fillId="0" borderId="0">
      <alignment horizontal="left" wrapText="1"/>
    </xf>
    <xf numFmtId="0" fontId="58" fillId="0" borderId="0"/>
    <xf numFmtId="166" fontId="17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53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170" fontId="17" fillId="0" borderId="0">
      <alignment horizontal="left" wrapText="1"/>
    </xf>
    <xf numFmtId="0" fontId="78" fillId="0" borderId="0"/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39" fontId="105" fillId="0" borderId="0" applyNumberFormat="0" applyFill="0" applyBorder="0" applyAlignment="0" applyProtection="0"/>
    <xf numFmtId="39" fontId="105" fillId="0" borderId="0" applyNumberForma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39" fontId="105" fillId="0" borderId="0" applyNumberForma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39" fontId="105" fillId="0" borderId="0" applyNumberFormat="0" applyFill="0" applyBorder="0" applyAlignment="0" applyProtection="0"/>
    <xf numFmtId="170" fontId="53" fillId="0" borderId="0">
      <alignment horizontal="left" wrapText="1"/>
    </xf>
    <xf numFmtId="0" fontId="11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0" fontId="66" fillId="0" borderId="0"/>
    <xf numFmtId="0" fontId="66" fillId="0" borderId="0"/>
    <xf numFmtId="0" fontId="66" fillId="0" borderId="0"/>
    <xf numFmtId="0" fontId="66" fillId="0" borderId="0"/>
    <xf numFmtId="170" fontId="53" fillId="0" borderId="0">
      <alignment horizontal="left" wrapText="1"/>
    </xf>
    <xf numFmtId="0" fontId="17" fillId="0" borderId="0"/>
    <xf numFmtId="170" fontId="17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0" fontId="53" fillId="0" borderId="0">
      <alignment horizontal="left" wrapText="1"/>
    </xf>
    <xf numFmtId="0" fontId="11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173" fontId="53" fillId="0" borderId="0">
      <alignment horizontal="left" wrapText="1"/>
    </xf>
    <xf numFmtId="0" fontId="17" fillId="0" borderId="0"/>
    <xf numFmtId="0" fontId="17" fillId="0" borderId="0"/>
    <xf numFmtId="200" fontId="17" fillId="0" borderId="0">
      <alignment horizontal="left" wrapText="1"/>
    </xf>
    <xf numFmtId="0" fontId="17" fillId="0" borderId="0"/>
    <xf numFmtId="0" fontId="11" fillId="0" borderId="0"/>
    <xf numFmtId="0" fontId="17" fillId="0" borderId="0"/>
    <xf numFmtId="0" fontId="17" fillId="0" borderId="0"/>
    <xf numFmtId="0" fontId="58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170" fontId="17" fillId="0" borderId="0">
      <alignment horizontal="left" wrapText="1"/>
    </xf>
    <xf numFmtId="0" fontId="66" fillId="0" borderId="0"/>
    <xf numFmtId="170" fontId="17" fillId="0" borderId="0">
      <alignment horizontal="left" wrapText="1"/>
    </xf>
    <xf numFmtId="170" fontId="53" fillId="0" borderId="0">
      <alignment horizontal="left" wrapText="1"/>
    </xf>
    <xf numFmtId="0" fontId="66" fillId="0" borderId="0"/>
    <xf numFmtId="170" fontId="17" fillId="0" borderId="0">
      <alignment horizontal="left" wrapText="1"/>
    </xf>
    <xf numFmtId="0" fontId="66" fillId="0" borderId="0"/>
    <xf numFmtId="170" fontId="17" fillId="0" borderId="0">
      <alignment horizontal="left" wrapText="1"/>
    </xf>
    <xf numFmtId="170" fontId="53" fillId="0" borderId="0">
      <alignment horizontal="left" wrapText="1"/>
    </xf>
    <xf numFmtId="0" fontId="66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3" fontId="53" fillId="0" borderId="0">
      <alignment horizontal="left" wrapText="1"/>
    </xf>
    <xf numFmtId="173" fontId="53" fillId="0" borderId="0">
      <alignment horizontal="left" wrapText="1"/>
    </xf>
    <xf numFmtId="0" fontId="17" fillId="0" borderId="0"/>
    <xf numFmtId="0" fontId="17" fillId="0" borderId="0"/>
    <xf numFmtId="0" fontId="11" fillId="0" borderId="0"/>
    <xf numFmtId="0" fontId="11" fillId="0" borderId="0"/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1" fillId="0" borderId="0"/>
    <xf numFmtId="0" fontId="11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1" fillId="0" borderId="0"/>
    <xf numFmtId="0" fontId="11" fillId="0" borderId="0"/>
    <xf numFmtId="0" fontId="104" fillId="0" borderId="0"/>
    <xf numFmtId="201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17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17" fillId="40" borderId="44" applyNumberFormat="0" applyFont="0" applyAlignment="0" applyProtection="0"/>
    <xf numFmtId="170" fontId="53" fillId="0" borderId="0">
      <alignment horizontal="left" wrapText="1"/>
    </xf>
    <xf numFmtId="0" fontId="17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3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170" fontId="53" fillId="0" borderId="0">
      <alignment horizontal="left" wrapTex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170" fontId="53" fillId="0" borderId="0">
      <alignment horizontal="left" wrapTex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170" fontId="53" fillId="0" borderId="0">
      <alignment horizontal="left" wrapText="1"/>
    </xf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39" fillId="7" borderId="23" applyNumberFormat="0" applyAlignment="0" applyProtection="0"/>
    <xf numFmtId="0" fontId="39" fillId="70" borderId="23" applyNumberFormat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106" fillId="70" borderId="45" applyNumberFormat="0" applyAlignment="0" applyProtection="0"/>
    <xf numFmtId="0" fontId="39" fillId="70" borderId="23" applyNumberFormat="0" applyAlignment="0" applyProtection="0"/>
    <xf numFmtId="0" fontId="39" fillId="70" borderId="23" applyNumberFormat="0" applyAlignment="0" applyProtection="0"/>
    <xf numFmtId="0" fontId="69" fillId="0" borderId="0"/>
    <xf numFmtId="0" fontId="69" fillId="0" borderId="0"/>
    <xf numFmtId="0" fontId="69" fillId="0" borderId="0"/>
    <xf numFmtId="0" fontId="70" fillId="0" borderId="0"/>
    <xf numFmtId="0" fontId="70" fillId="0" borderId="0"/>
    <xf numFmtId="0" fontId="71" fillId="0" borderId="0"/>
    <xf numFmtId="0" fontId="72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171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0" fontId="17" fillId="0" borderId="38"/>
    <xf numFmtId="9" fontId="78" fillId="0" borderId="0" applyFont="0" applyFill="0" applyBorder="0" applyAlignment="0" applyProtection="0"/>
    <xf numFmtId="9" fontId="79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79" fillId="0" borderId="0" applyFont="0" applyFill="0" applyBorder="0" applyAlignment="0" applyProtection="0"/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0" fontId="17" fillId="0" borderId="38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9" fontId="66" fillId="0" borderId="0" applyFont="0" applyFill="0" applyBorder="0" applyAlignment="0" applyProtection="0"/>
    <xf numFmtId="10" fontId="17" fillId="0" borderId="38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0" fontId="17" fillId="0" borderId="38"/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1" fillId="0" borderId="0" applyFont="0" applyFill="0" applyBorder="0" applyAlignment="0" applyProtection="0"/>
    <xf numFmtId="10" fontId="17" fillId="0" borderId="38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5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38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0" borderId="38"/>
    <xf numFmtId="9" fontId="65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9" fontId="66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9" fontId="66" fillId="0" borderId="0" applyFont="0" applyFill="0" applyBorder="0" applyAlignment="0" applyProtection="0"/>
    <xf numFmtId="10" fontId="17" fillId="0" borderId="38"/>
    <xf numFmtId="9" fontId="66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9" fontId="66" fillId="0" borderId="0" applyFont="0" applyFill="0" applyBorder="0" applyAlignment="0" applyProtection="0"/>
    <xf numFmtId="10" fontId="17" fillId="0" borderId="38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0" borderId="38"/>
    <xf numFmtId="10" fontId="17" fillId="0" borderId="38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53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0" fontId="17" fillId="0" borderId="38"/>
    <xf numFmtId="10" fontId="17" fillId="0" borderId="38"/>
    <xf numFmtId="10" fontId="17" fillId="0" borderId="38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5" fillId="0" borderId="0" applyFont="0" applyFill="0" applyBorder="0" applyAlignment="0" applyProtection="0"/>
    <xf numFmtId="170" fontId="53" fillId="0" borderId="0">
      <alignment horizontal="left" wrapText="1"/>
    </xf>
    <xf numFmtId="9" fontId="6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170" fontId="53" fillId="0" borderId="0">
      <alignment horizontal="left" wrapText="1"/>
    </xf>
    <xf numFmtId="9" fontId="65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5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3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41" fontId="17" fillId="77" borderId="38"/>
    <xf numFmtId="41" fontId="17" fillId="77" borderId="38"/>
    <xf numFmtId="170" fontId="53" fillId="0" borderId="0">
      <alignment horizontal="left" wrapText="1"/>
    </xf>
    <xf numFmtId="41" fontId="17" fillId="77" borderId="38"/>
    <xf numFmtId="41" fontId="17" fillId="77" borderId="38"/>
    <xf numFmtId="170" fontId="53" fillId="0" borderId="0">
      <alignment horizontal="left" wrapText="1"/>
    </xf>
    <xf numFmtId="0" fontId="66" fillId="0" borderId="0" applyNumberFormat="0" applyFont="0" applyFill="0" applyBorder="0" applyAlignment="0" applyProtection="0">
      <alignment horizontal="left"/>
    </xf>
    <xf numFmtId="0" fontId="66" fillId="0" borderId="0" applyNumberFormat="0" applyFont="0" applyFill="0" applyBorder="0" applyAlignment="0" applyProtection="0">
      <alignment horizontal="left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66" fillId="0" borderId="0" applyNumberFormat="0" applyFont="0" applyFill="0" applyBorder="0" applyAlignment="0" applyProtection="0">
      <alignment horizontal="left"/>
    </xf>
    <xf numFmtId="15" fontId="66" fillId="0" borderId="0" applyFont="0" applyFill="0" applyBorder="0" applyAlignment="0" applyProtection="0"/>
    <xf numFmtId="15" fontId="66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5" fontId="66" fillId="0" borderId="0" applyFont="0" applyFill="0" applyBorder="0" applyAlignment="0" applyProtection="0"/>
    <xf numFmtId="4" fontId="66" fillId="0" borderId="0" applyFont="0" applyFill="0" applyBorder="0" applyAlignment="0" applyProtection="0"/>
    <xf numFmtId="4" fontId="66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" fontId="66" fillId="0" borderId="0" applyFont="0" applyFill="0" applyBorder="0" applyAlignment="0" applyProtection="0"/>
    <xf numFmtId="0" fontId="107" fillId="0" borderId="31">
      <alignment horizontal="center"/>
    </xf>
    <xf numFmtId="0" fontId="107" fillId="0" borderId="31">
      <alignment horizontal="center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07" fillId="0" borderId="31">
      <alignment horizontal="center"/>
    </xf>
    <xf numFmtId="3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3" fontId="66" fillId="0" borderId="0" applyFont="0" applyFill="0" applyBorder="0" applyAlignment="0" applyProtection="0"/>
    <xf numFmtId="0" fontId="66" fillId="78" borderId="0" applyNumberFormat="0" applyFont="0" applyBorder="0" applyAlignment="0" applyProtection="0"/>
    <xf numFmtId="0" fontId="66" fillId="78" borderId="0" applyNumberFormat="0" applyFon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66" fillId="78" borderId="0" applyNumberFormat="0" applyFont="0" applyBorder="0" applyAlignment="0" applyProtection="0"/>
    <xf numFmtId="0" fontId="71" fillId="0" borderId="0"/>
    <xf numFmtId="0" fontId="72" fillId="0" borderId="0"/>
    <xf numFmtId="0" fontId="72" fillId="0" borderId="0"/>
    <xf numFmtId="0" fontId="71" fillId="0" borderId="0"/>
    <xf numFmtId="0" fontId="72" fillId="0" borderId="0"/>
    <xf numFmtId="3" fontId="108" fillId="0" borderId="0" applyFill="0" applyBorder="0" applyAlignment="0" applyProtection="0"/>
    <xf numFmtId="0" fontId="109" fillId="0" borderId="0"/>
    <xf numFmtId="0" fontId="110" fillId="0" borderId="0"/>
    <xf numFmtId="0" fontId="110" fillId="0" borderId="0"/>
    <xf numFmtId="0" fontId="109" fillId="0" borderId="0"/>
    <xf numFmtId="0" fontId="110" fillId="0" borderId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42" fontId="17" fillId="68" borderId="0"/>
    <xf numFmtId="0" fontId="70" fillId="79" borderId="0"/>
    <xf numFmtId="0" fontId="111" fillId="79" borderId="39"/>
    <xf numFmtId="0" fontId="112" fillId="80" borderId="46"/>
    <xf numFmtId="0" fontId="113" fillId="79" borderId="47"/>
    <xf numFmtId="42" fontId="17" fillId="68" borderId="0"/>
    <xf numFmtId="170" fontId="53" fillId="0" borderId="0">
      <alignment horizontal="left" wrapText="1"/>
    </xf>
    <xf numFmtId="42" fontId="17" fillId="68" borderId="0"/>
    <xf numFmtId="170" fontId="53" fillId="0" borderId="0">
      <alignment horizontal="left" wrapText="1"/>
    </xf>
    <xf numFmtId="42" fontId="17" fillId="68" borderId="0"/>
    <xf numFmtId="42" fontId="17" fillId="68" borderId="0"/>
    <xf numFmtId="42" fontId="17" fillId="68" borderId="48">
      <alignment vertical="center"/>
    </xf>
    <xf numFmtId="42" fontId="17" fillId="68" borderId="48">
      <alignment vertical="center"/>
    </xf>
    <xf numFmtId="170" fontId="53" fillId="0" borderId="0">
      <alignment horizontal="left" wrapText="1"/>
    </xf>
    <xf numFmtId="42" fontId="17" fillId="68" borderId="48">
      <alignment vertical="center"/>
    </xf>
    <xf numFmtId="170" fontId="53" fillId="0" borderId="0">
      <alignment horizontal="left" wrapText="1"/>
    </xf>
    <xf numFmtId="42" fontId="17" fillId="68" borderId="48">
      <alignment vertical="center"/>
    </xf>
    <xf numFmtId="170" fontId="53" fillId="0" borderId="0">
      <alignment horizontal="left" wrapText="1"/>
    </xf>
    <xf numFmtId="0" fontId="45" fillId="68" borderId="9" applyNumberFormat="0">
      <alignment horizontal="center" vertical="center" wrapText="1"/>
    </xf>
    <xf numFmtId="0" fontId="45" fillId="68" borderId="9" applyNumberFormat="0">
      <alignment horizontal="center" vertical="center" wrapText="1"/>
    </xf>
    <xf numFmtId="0" fontId="45" fillId="68" borderId="9" applyNumberFormat="0">
      <alignment horizontal="center" vertical="center" wrapText="1"/>
    </xf>
    <xf numFmtId="170" fontId="53" fillId="0" borderId="0">
      <alignment horizontal="left" wrapText="1"/>
    </xf>
    <xf numFmtId="10" fontId="17" fillId="68" borderId="0"/>
    <xf numFmtId="10" fontId="17" fillId="68" borderId="0"/>
    <xf numFmtId="10" fontId="17" fillId="68" borderId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68" borderId="0"/>
    <xf numFmtId="10" fontId="17" fillId="68" borderId="0"/>
    <xf numFmtId="170" fontId="53" fillId="0" borderId="0">
      <alignment horizontal="left" wrapText="1"/>
    </xf>
    <xf numFmtId="10" fontId="17" fillId="68" borderId="0"/>
    <xf numFmtId="170" fontId="53" fillId="0" borderId="0">
      <alignment horizontal="left" wrapText="1"/>
    </xf>
    <xf numFmtId="10" fontId="17" fillId="68" borderId="0"/>
    <xf numFmtId="170" fontId="53" fillId="0" borderId="0">
      <alignment horizontal="left" wrapText="1"/>
    </xf>
    <xf numFmtId="10" fontId="17" fillId="68" borderId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68" borderId="0"/>
    <xf numFmtId="10" fontId="17" fillId="68" borderId="0"/>
    <xf numFmtId="10" fontId="17" fillId="68" borderId="0"/>
    <xf numFmtId="201" fontId="17" fillId="68" borderId="0"/>
    <xf numFmtId="201" fontId="17" fillId="68" borderId="0"/>
    <xf numFmtId="201" fontId="17" fillId="68" borderId="0"/>
    <xf numFmtId="170" fontId="53" fillId="0" borderId="0">
      <alignment horizontal="left" wrapText="1"/>
    </xf>
    <xf numFmtId="170" fontId="53" fillId="0" borderId="0">
      <alignment horizontal="left" wrapText="1"/>
    </xf>
    <xf numFmtId="201" fontId="17" fillId="68" borderId="0"/>
    <xf numFmtId="201" fontId="17" fillId="68" borderId="0"/>
    <xf numFmtId="170" fontId="53" fillId="0" borderId="0">
      <alignment horizontal="left" wrapText="1"/>
    </xf>
    <xf numFmtId="201" fontId="17" fillId="68" borderId="0"/>
    <xf numFmtId="170" fontId="53" fillId="0" borderId="0">
      <alignment horizontal="left" wrapText="1"/>
    </xf>
    <xf numFmtId="201" fontId="17" fillId="68" borderId="0"/>
    <xf numFmtId="170" fontId="53" fillId="0" borderId="0">
      <alignment horizontal="left" wrapText="1"/>
    </xf>
    <xf numFmtId="201" fontId="17" fillId="68" borderId="0"/>
    <xf numFmtId="170" fontId="53" fillId="0" borderId="0">
      <alignment horizontal="left" wrapText="1"/>
    </xf>
    <xf numFmtId="170" fontId="53" fillId="0" borderId="0">
      <alignment horizontal="left" wrapText="1"/>
    </xf>
    <xf numFmtId="201" fontId="17" fillId="68" borderId="0"/>
    <xf numFmtId="201" fontId="17" fillId="68" borderId="0"/>
    <xf numFmtId="201" fontId="17" fillId="68" borderId="0"/>
    <xf numFmtId="42" fontId="17" fillId="68" borderId="0"/>
    <xf numFmtId="168" fontId="94" fillId="0" borderId="0" applyBorder="0" applyAlignment="0"/>
    <xf numFmtId="168" fontId="94" fillId="0" borderId="0" applyBorder="0" applyAlignment="0"/>
    <xf numFmtId="168" fontId="94" fillId="0" borderId="0" applyBorder="0" applyAlignment="0"/>
    <xf numFmtId="42" fontId="17" fillId="68" borderId="3">
      <alignment horizontal="left"/>
    </xf>
    <xf numFmtId="42" fontId="17" fillId="68" borderId="3">
      <alignment horizontal="left"/>
    </xf>
    <xf numFmtId="170" fontId="53" fillId="0" borderId="0">
      <alignment horizontal="left" wrapText="1"/>
    </xf>
    <xf numFmtId="42" fontId="17" fillId="68" borderId="3">
      <alignment horizontal="left"/>
    </xf>
    <xf numFmtId="170" fontId="53" fillId="0" borderId="0">
      <alignment horizontal="left" wrapText="1"/>
    </xf>
    <xf numFmtId="42" fontId="17" fillId="68" borderId="3">
      <alignment horizontal="left"/>
    </xf>
    <xf numFmtId="170" fontId="53" fillId="0" borderId="0">
      <alignment horizontal="left" wrapText="1"/>
    </xf>
    <xf numFmtId="201" fontId="114" fillId="68" borderId="3">
      <alignment horizontal="left"/>
    </xf>
    <xf numFmtId="170" fontId="53" fillId="0" borderId="0">
      <alignment horizontal="left" wrapText="1"/>
    </xf>
    <xf numFmtId="201" fontId="114" fillId="68" borderId="3">
      <alignment horizontal="left"/>
    </xf>
    <xf numFmtId="168" fontId="94" fillId="0" borderId="0" applyBorder="0" applyAlignment="0"/>
    <xf numFmtId="14" fontId="53" fillId="0" borderId="0" applyNumberFormat="0" applyFill="0" applyBorder="0" applyAlignment="0" applyProtection="0">
      <alignment horizontal="left"/>
    </xf>
    <xf numFmtId="14" fontId="53" fillId="0" borderId="0" applyNumberFormat="0" applyFill="0" applyBorder="0" applyAlignment="0" applyProtection="0">
      <alignment horizontal="left"/>
    </xf>
    <xf numFmtId="202" fontId="17" fillId="0" borderId="0" applyFont="0" applyFill="0" applyAlignment="0">
      <alignment horizontal="right"/>
    </xf>
    <xf numFmtId="202" fontId="17" fillId="0" borderId="0" applyFont="0" applyFill="0" applyAlignment="0">
      <alignment horizontal="right"/>
    </xf>
    <xf numFmtId="202" fontId="17" fillId="0" borderId="0" applyFont="0" applyFill="0" applyAlignment="0">
      <alignment horizontal="right"/>
    </xf>
    <xf numFmtId="170" fontId="53" fillId="0" borderId="0">
      <alignment horizontal="left" wrapText="1"/>
    </xf>
    <xf numFmtId="170" fontId="53" fillId="0" borderId="0">
      <alignment horizontal="left" wrapText="1"/>
    </xf>
    <xf numFmtId="202" fontId="17" fillId="0" borderId="0" applyFont="0" applyFill="0" applyAlignment="0">
      <alignment horizontal="right"/>
    </xf>
    <xf numFmtId="202" fontId="17" fillId="0" borderId="0" applyFont="0" applyFill="0" applyAlignment="0">
      <alignment horizontal="right"/>
    </xf>
    <xf numFmtId="170" fontId="53" fillId="0" borderId="0">
      <alignment horizontal="left" wrapText="1"/>
    </xf>
    <xf numFmtId="202" fontId="17" fillId="0" borderId="0" applyFont="0" applyFill="0" applyAlignment="0">
      <alignment horizontal="right"/>
    </xf>
    <xf numFmtId="170" fontId="53" fillId="0" borderId="0">
      <alignment horizontal="left" wrapText="1"/>
    </xf>
    <xf numFmtId="202" fontId="17" fillId="0" borderId="0" applyFont="0" applyFill="0" applyAlignment="0">
      <alignment horizontal="right"/>
    </xf>
    <xf numFmtId="170" fontId="53" fillId="0" borderId="0">
      <alignment horizontal="left" wrapText="1"/>
    </xf>
    <xf numFmtId="202" fontId="17" fillId="0" borderId="0" applyFont="0" applyFill="0" applyAlignment="0">
      <alignment horizontal="right"/>
    </xf>
    <xf numFmtId="170" fontId="53" fillId="0" borderId="0">
      <alignment horizontal="left" wrapText="1"/>
    </xf>
    <xf numFmtId="170" fontId="53" fillId="0" borderId="0">
      <alignment horizontal="left" wrapText="1"/>
    </xf>
    <xf numFmtId="202" fontId="17" fillId="0" borderId="0" applyFont="0" applyFill="0" applyAlignment="0">
      <alignment horizontal="right"/>
    </xf>
    <xf numFmtId="202" fontId="17" fillId="0" borderId="0" applyFont="0" applyFill="0" applyAlignment="0">
      <alignment horizontal="right"/>
    </xf>
    <xf numFmtId="4" fontId="115" fillId="76" borderId="45" applyNumberFormat="0" applyProtection="0">
      <alignment vertical="center"/>
    </xf>
    <xf numFmtId="170" fontId="53" fillId="0" borderId="0">
      <alignment horizontal="left" wrapText="1"/>
    </xf>
    <xf numFmtId="4" fontId="115" fillId="76" borderId="45" applyNumberFormat="0" applyProtection="0">
      <alignment vertical="center"/>
    </xf>
    <xf numFmtId="4" fontId="116" fillId="76" borderId="45" applyNumberFormat="0" applyProtection="0">
      <alignment vertical="center"/>
    </xf>
    <xf numFmtId="170" fontId="53" fillId="0" borderId="0">
      <alignment horizontal="left" wrapText="1"/>
    </xf>
    <xf numFmtId="4" fontId="116" fillId="76" borderId="45" applyNumberFormat="0" applyProtection="0">
      <alignment vertical="center"/>
    </xf>
    <xf numFmtId="4" fontId="115" fillId="76" borderId="45" applyNumberFormat="0" applyProtection="0">
      <alignment horizontal="left" vertical="center" indent="1"/>
    </xf>
    <xf numFmtId="170" fontId="53" fillId="0" borderId="0">
      <alignment horizontal="left" wrapTex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170" fontId="53" fillId="0" borderId="0">
      <alignment horizontal="left" wrapText="1"/>
    </xf>
    <xf numFmtId="4" fontId="115" fillId="7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2" borderId="0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83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3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4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5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6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7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8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9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90" borderId="45" applyNumberFormat="0" applyProtection="0">
      <alignment horizontal="right" vertical="center"/>
    </xf>
    <xf numFmtId="4" fontId="115" fillId="91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91" borderId="45" applyNumberFormat="0" applyProtection="0">
      <alignment horizontal="right" vertical="center"/>
    </xf>
    <xf numFmtId="4" fontId="117" fillId="92" borderId="45" applyNumberFormat="0" applyProtection="0">
      <alignment horizontal="left" vertical="center" indent="1"/>
    </xf>
    <xf numFmtId="4" fontId="117" fillId="93" borderId="0" applyNumberFormat="0" applyProtection="0">
      <alignment horizontal="left" vertical="center" indent="1"/>
    </xf>
    <xf numFmtId="4" fontId="117" fillId="93" borderId="0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4" fontId="115" fillId="94" borderId="49" applyNumberFormat="0" applyProtection="0">
      <alignment horizontal="left" vertical="center" indent="1"/>
    </xf>
    <xf numFmtId="4" fontId="115" fillId="94" borderId="0" applyNumberFormat="0" applyProtection="0">
      <alignment horizontal="left" vertical="center" indent="1"/>
    </xf>
    <xf numFmtId="4" fontId="115" fillId="94" borderId="0" applyNumberFormat="0" applyProtection="0">
      <alignment horizontal="left" vertical="center" indent="1"/>
    </xf>
    <xf numFmtId="4" fontId="118" fillId="95" borderId="0" applyNumberFormat="0" applyProtection="0">
      <alignment horizontal="left" vertical="center" indent="1"/>
    </xf>
    <xf numFmtId="4" fontId="118" fillId="95" borderId="0" applyNumberFormat="0" applyProtection="0">
      <alignment horizontal="left" vertical="center" indent="1"/>
    </xf>
    <xf numFmtId="4" fontId="118" fillId="95" borderId="0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9" fillId="0" borderId="0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9" fillId="0" borderId="0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70" borderId="15" applyNumberFormat="0">
      <protection locked="0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94" fillId="65" borderId="50" applyBorder="0"/>
    <xf numFmtId="4" fontId="115" fillId="98" borderId="45" applyNumberFormat="0" applyProtection="0">
      <alignment vertical="center"/>
    </xf>
    <xf numFmtId="170" fontId="53" fillId="0" borderId="0">
      <alignment horizontal="left" wrapText="1"/>
    </xf>
    <xf numFmtId="4" fontId="115" fillId="98" borderId="45" applyNumberFormat="0" applyProtection="0">
      <alignment vertical="center"/>
    </xf>
    <xf numFmtId="4" fontId="116" fillId="98" borderId="45" applyNumberFormat="0" applyProtection="0">
      <alignment vertical="center"/>
    </xf>
    <xf numFmtId="170" fontId="53" fillId="0" borderId="0">
      <alignment horizontal="left" wrapText="1"/>
    </xf>
    <xf numFmtId="4" fontId="116" fillId="98" borderId="45" applyNumberFormat="0" applyProtection="0">
      <alignment vertical="center"/>
    </xf>
    <xf numFmtId="4" fontId="115" fillId="98" borderId="45" applyNumberFormat="0" applyProtection="0">
      <alignment horizontal="left" vertical="center" indent="1"/>
    </xf>
    <xf numFmtId="170" fontId="53" fillId="0" borderId="0">
      <alignment horizontal="left" wrapTex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170" fontId="53" fillId="0" borderId="0">
      <alignment horizontal="left" wrapText="1"/>
    </xf>
    <xf numFmtId="4" fontId="115" fillId="98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170" fontId="53" fillId="0" borderId="0">
      <alignment horizontal="left" wrapText="1"/>
    </xf>
    <xf numFmtId="4" fontId="116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20" fillId="0" borderId="0"/>
    <xf numFmtId="0" fontId="120" fillId="0" borderId="0"/>
    <xf numFmtId="0" fontId="121" fillId="0" borderId="0" applyNumberFormat="0" applyProtection="0">
      <alignment horizontal="left" indent="5"/>
    </xf>
    <xf numFmtId="0" fontId="48" fillId="99" borderId="15"/>
    <xf numFmtId="4" fontId="122" fillId="94" borderId="45" applyNumberFormat="0" applyProtection="0">
      <alignment horizontal="right" vertical="center"/>
    </xf>
    <xf numFmtId="170" fontId="53" fillId="0" borderId="0">
      <alignment horizontal="left" wrapText="1"/>
    </xf>
    <xf numFmtId="4" fontId="122" fillId="94" borderId="45" applyNumberFormat="0" applyProtection="0">
      <alignment horizontal="right" vertical="center"/>
    </xf>
    <xf numFmtId="39" fontId="17" fillId="100" borderId="0"/>
    <xf numFmtId="39" fontId="17" fillId="100" borderId="0"/>
    <xf numFmtId="39" fontId="17" fillId="100" borderId="0"/>
    <xf numFmtId="170" fontId="53" fillId="0" borderId="0">
      <alignment horizontal="left" wrapText="1"/>
    </xf>
    <xf numFmtId="170" fontId="53" fillId="0" borderId="0">
      <alignment horizontal="left" wrapText="1"/>
    </xf>
    <xf numFmtId="39" fontId="17" fillId="100" borderId="0"/>
    <xf numFmtId="39" fontId="17" fillId="100" borderId="0"/>
    <xf numFmtId="170" fontId="53" fillId="0" borderId="0">
      <alignment horizontal="left" wrapText="1"/>
    </xf>
    <xf numFmtId="39" fontId="17" fillId="100" borderId="0"/>
    <xf numFmtId="170" fontId="53" fillId="0" borderId="0">
      <alignment horizontal="left" wrapText="1"/>
    </xf>
    <xf numFmtId="39" fontId="17" fillId="100" borderId="0"/>
    <xf numFmtId="170" fontId="53" fillId="0" borderId="0">
      <alignment horizontal="left" wrapText="1"/>
    </xf>
    <xf numFmtId="39" fontId="17" fillId="100" borderId="0"/>
    <xf numFmtId="170" fontId="53" fillId="0" borderId="0">
      <alignment horizontal="left" wrapText="1"/>
    </xf>
    <xf numFmtId="170" fontId="53" fillId="0" borderId="0">
      <alignment horizontal="left" wrapText="1"/>
    </xf>
    <xf numFmtId="39" fontId="17" fillId="100" borderId="0"/>
    <xf numFmtId="39" fontId="17" fillId="100" borderId="0"/>
    <xf numFmtId="39" fontId="17" fillId="100" borderId="0"/>
    <xf numFmtId="0" fontId="123" fillId="0" borderId="0" applyNumberFormat="0" applyFill="0" applyBorder="0" applyAlignment="0" applyProtection="0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170" fontId="53" fillId="0" borderId="0">
      <alignment horizontal="left" wrapText="1"/>
    </xf>
    <xf numFmtId="38" fontId="48" fillId="0" borderId="51"/>
    <xf numFmtId="0" fontId="48" fillId="0" borderId="51"/>
    <xf numFmtId="38" fontId="48" fillId="0" borderId="51"/>
    <xf numFmtId="38" fontId="48" fillId="0" borderId="51"/>
    <xf numFmtId="38" fontId="48" fillId="0" borderId="51"/>
    <xf numFmtId="38" fontId="94" fillId="0" borderId="3"/>
    <xf numFmtId="38" fontId="94" fillId="0" borderId="3"/>
    <xf numFmtId="38" fontId="94" fillId="0" borderId="3"/>
    <xf numFmtId="38" fontId="94" fillId="0" borderId="3"/>
    <xf numFmtId="170" fontId="53" fillId="0" borderId="0">
      <alignment horizontal="left" wrapText="1"/>
    </xf>
    <xf numFmtId="0" fontId="94" fillId="0" borderId="3"/>
    <xf numFmtId="0" fontId="94" fillId="0" borderId="3"/>
    <xf numFmtId="0" fontId="94" fillId="0" borderId="3"/>
    <xf numFmtId="38" fontId="94" fillId="0" borderId="3"/>
    <xf numFmtId="38" fontId="94" fillId="0" borderId="3"/>
    <xf numFmtId="38" fontId="94" fillId="0" borderId="3"/>
    <xf numFmtId="38" fontId="94" fillId="0" borderId="3"/>
    <xf numFmtId="39" fontId="53" fillId="101" borderId="0"/>
    <xf numFmtId="39" fontId="53" fillId="101" borderId="0"/>
    <xf numFmtId="170" fontId="17" fillId="0" borderId="0">
      <alignment horizontal="left" wrapText="1"/>
    </xf>
    <xf numFmtId="174" fontId="17" fillId="0" borderId="0">
      <alignment horizontal="left" wrapText="1"/>
    </xf>
    <xf numFmtId="197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201" fontId="17" fillId="0" borderId="0">
      <alignment horizontal="left" wrapText="1"/>
    </xf>
    <xf numFmtId="201" fontId="17" fillId="0" borderId="0">
      <alignment horizontal="left" wrapText="1"/>
    </xf>
    <xf numFmtId="201" fontId="17" fillId="0" borderId="0">
      <alignment horizontal="left" wrapText="1"/>
    </xf>
    <xf numFmtId="171" fontId="17" fillId="0" borderId="0">
      <alignment horizontal="left" wrapText="1"/>
    </xf>
    <xf numFmtId="201" fontId="17" fillId="0" borderId="0">
      <alignment horizontal="left" wrapText="1"/>
    </xf>
    <xf numFmtId="201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5" fontId="17" fillId="0" borderId="0">
      <alignment horizontal="left" wrapText="1"/>
    </xf>
    <xf numFmtId="175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5" fontId="17" fillId="0" borderId="0">
      <alignment horizontal="left" wrapText="1"/>
    </xf>
    <xf numFmtId="174" fontId="17" fillId="0" borderId="0">
      <alignment horizontal="left" wrapText="1"/>
    </xf>
    <xf numFmtId="174" fontId="17" fillId="0" borderId="0">
      <alignment horizontal="left" wrapText="1"/>
    </xf>
    <xf numFmtId="170" fontId="53" fillId="0" borderId="0">
      <alignment horizontal="left" wrapText="1"/>
    </xf>
    <xf numFmtId="198" fontId="17" fillId="0" borderId="0">
      <alignment horizontal="left" wrapText="1"/>
    </xf>
    <xf numFmtId="198" fontId="17" fillId="0" borderId="0">
      <alignment horizontal="left" wrapText="1"/>
    </xf>
    <xf numFmtId="198" fontId="17" fillId="0" borderId="0">
      <alignment horizontal="left" wrapText="1"/>
    </xf>
    <xf numFmtId="198" fontId="17" fillId="0" borderId="0">
      <alignment horizontal="left" wrapText="1"/>
    </xf>
    <xf numFmtId="198" fontId="17" fillId="0" borderId="0">
      <alignment horizontal="left" wrapText="1"/>
    </xf>
    <xf numFmtId="171" fontId="17" fillId="0" borderId="0">
      <alignment horizontal="left" wrapText="1"/>
    </xf>
    <xf numFmtId="171" fontId="17" fillId="0" borderId="0">
      <alignment horizontal="left" wrapText="1"/>
    </xf>
    <xf numFmtId="198" fontId="17" fillId="0" borderId="0">
      <alignment horizontal="left" wrapText="1"/>
    </xf>
    <xf numFmtId="170" fontId="17" fillId="0" borderId="0">
      <alignment horizontal="left" wrapText="1"/>
    </xf>
    <xf numFmtId="171" fontId="17" fillId="0" borderId="0">
      <alignment horizontal="left" wrapText="1"/>
    </xf>
    <xf numFmtId="170" fontId="17" fillId="0" borderId="0">
      <alignment horizontal="left" wrapText="1"/>
    </xf>
    <xf numFmtId="0" fontId="17" fillId="0" borderId="0">
      <alignment horizontal="left" wrapText="1"/>
    </xf>
    <xf numFmtId="0" fontId="115" fillId="0" borderId="0" applyNumberFormat="0" applyBorder="0" applyAlignment="0"/>
    <xf numFmtId="0" fontId="124" fillId="0" borderId="0" applyNumberFormat="0" applyBorder="0" applyAlignment="0"/>
    <xf numFmtId="0" fontId="117" fillId="0" borderId="0" applyNumberFormat="0" applyBorder="0" applyAlignment="0"/>
    <xf numFmtId="0" fontId="125" fillId="0" borderId="0"/>
    <xf numFmtId="0" fontId="85" fillId="0" borderId="47"/>
    <xf numFmtId="40" fontId="126" fillId="0" borderId="0" applyBorder="0">
      <alignment horizontal="right"/>
    </xf>
    <xf numFmtId="41" fontId="127" fillId="68" borderId="0">
      <alignment horizontal="left"/>
    </xf>
    <xf numFmtId="40" fontId="126" fillId="0" borderId="0" applyBorder="0">
      <alignment horizontal="right"/>
    </xf>
    <xf numFmtId="41" fontId="127" fillId="68" borderId="0">
      <alignment horizontal="left"/>
    </xf>
    <xf numFmtId="40" fontId="126" fillId="0" borderId="0" applyBorder="0">
      <alignment horizontal="right"/>
    </xf>
    <xf numFmtId="41" fontId="127" fillId="68" borderId="0">
      <alignment horizontal="left"/>
    </xf>
    <xf numFmtId="0" fontId="128" fillId="0" borderId="0"/>
    <xf numFmtId="0" fontId="17" fillId="0" borderId="0" applyNumberFormat="0" applyBorder="0" applyAlignment="0"/>
    <xf numFmtId="0" fontId="129" fillId="0" borderId="0" applyFill="0" applyBorder="0" applyProtection="0">
      <alignment horizontal="left" vertical="top"/>
    </xf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70" fillId="0" borderId="0"/>
    <xf numFmtId="0" fontId="111" fillId="79" borderId="0"/>
    <xf numFmtId="165" fontId="131" fillId="68" borderId="0">
      <alignment horizontal="left" vertical="center"/>
    </xf>
    <xf numFmtId="165" fontId="132" fillId="0" borderId="0">
      <alignment horizontal="left" vertical="center"/>
    </xf>
    <xf numFmtId="165" fontId="132" fillId="0" borderId="0">
      <alignment horizontal="left" vertical="center"/>
    </xf>
    <xf numFmtId="0" fontId="45" fillId="68" borderId="0">
      <alignment horizontal="left" wrapText="1"/>
    </xf>
    <xf numFmtId="0" fontId="45" fillId="68" borderId="0">
      <alignment horizontal="left" wrapText="1"/>
    </xf>
    <xf numFmtId="0" fontId="45" fillId="68" borderId="0">
      <alignment horizontal="left" wrapText="1"/>
    </xf>
    <xf numFmtId="170" fontId="53" fillId="0" borderId="0">
      <alignment horizontal="left" wrapText="1"/>
    </xf>
    <xf numFmtId="0" fontId="133" fillId="0" borderId="0">
      <alignment horizontal="left" vertical="center"/>
    </xf>
    <xf numFmtId="0" fontId="133" fillId="0" borderId="0">
      <alignment horizontal="left" vertical="center"/>
    </xf>
    <xf numFmtId="0" fontId="73" fillId="0" borderId="52" applyNumberFormat="0" applyFon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27" applyNumberFormat="0" applyFill="0" applyAlignment="0" applyProtection="0"/>
    <xf numFmtId="0" fontId="18" fillId="0" borderId="54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18" fillId="0" borderId="54" applyNumberFormat="0" applyFill="0" applyAlignment="0" applyProtection="0"/>
    <xf numFmtId="0" fontId="18" fillId="0" borderId="27" applyNumberFormat="0" applyFill="0" applyAlignment="0" applyProtection="0"/>
    <xf numFmtId="0" fontId="18" fillId="0" borderId="54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1" fontId="45" fillId="68" borderId="0">
      <alignment horizontal="left"/>
    </xf>
    <xf numFmtId="170" fontId="53" fillId="0" borderId="0">
      <alignment horizontal="left" wrapText="1"/>
    </xf>
    <xf numFmtId="170" fontId="53" fillId="0" borderId="0">
      <alignment horizontal="left" wrapText="1"/>
    </xf>
    <xf numFmtId="41" fontId="45" fillId="68" borderId="0">
      <alignment horizontal="left"/>
    </xf>
    <xf numFmtId="0" fontId="18" fillId="0" borderId="54" applyNumberFormat="0" applyFill="0" applyAlignment="0" applyProtection="0"/>
    <xf numFmtId="0" fontId="18" fillId="0" borderId="27" applyNumberFormat="0" applyFill="0" applyAlignment="0" applyProtection="0"/>
    <xf numFmtId="0" fontId="71" fillId="0" borderId="55"/>
    <xf numFmtId="0" fontId="72" fillId="0" borderId="55"/>
    <xf numFmtId="0" fontId="72" fillId="0" borderId="55"/>
    <xf numFmtId="0" fontId="71" fillId="0" borderId="55"/>
    <xf numFmtId="0" fontId="72" fillId="0" borderId="55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70" fontId="53" fillId="0" borderId="0">
      <alignment horizontal="left" wrapText="1"/>
    </xf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45" fillId="68" borderId="9" applyNumberFormat="0">
      <alignment horizontal="center" vertical="center" wrapText="1"/>
    </xf>
    <xf numFmtId="0" fontId="17" fillId="0" borderId="0">
      <alignment readingOrder="1"/>
    </xf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>
      <alignment readingOrder="1"/>
    </xf>
    <xf numFmtId="0" fontId="17" fillId="0" borderId="0">
      <alignment readingOrder="1"/>
    </xf>
    <xf numFmtId="43" fontId="17" fillId="0" borderId="0" applyFont="0" applyFill="0" applyBorder="0" applyAlignment="0" applyProtection="0"/>
    <xf numFmtId="3" fontId="16" fillId="0" borderId="0"/>
    <xf numFmtId="9" fontId="17" fillId="0" borderId="0" applyFont="0" applyFill="0" applyBorder="0" applyAlignment="0" applyProtection="0"/>
    <xf numFmtId="0" fontId="17" fillId="89" borderId="0" applyNumberFormat="0" applyFont="0" applyFill="0" applyBorder="0" applyAlignment="0" applyProtection="0"/>
    <xf numFmtId="168" fontId="68" fillId="76" borderId="0" applyFont="0" applyFill="0" applyBorder="0" applyAlignment="0" applyProtection="0">
      <alignment wrapText="1"/>
    </xf>
    <xf numFmtId="3" fontId="16" fillId="0" borderId="0"/>
    <xf numFmtId="0" fontId="17" fillId="0" borderId="0">
      <alignment readingOrder="1"/>
    </xf>
    <xf numFmtId="38" fontId="136" fillId="0" borderId="0" applyNumberFormat="0" applyFont="0" applyFill="0" applyBorder="0">
      <alignment horizontal="left" indent="4"/>
      <protection locked="0"/>
    </xf>
    <xf numFmtId="9" fontId="6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35" fillId="0" borderId="0"/>
    <xf numFmtId="0" fontId="68" fillId="0" borderId="0"/>
    <xf numFmtId="0" fontId="31" fillId="0" borderId="0"/>
    <xf numFmtId="0" fontId="31" fillId="0" borderId="0"/>
    <xf numFmtId="44" fontId="31" fillId="0" borderId="0" applyFont="0" applyFill="0" applyBorder="0" applyAlignment="0" applyProtection="0"/>
    <xf numFmtId="44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134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17" fillId="0" borderId="0"/>
    <xf numFmtId="9" fontId="17" fillId="0" borderId="0" applyFont="0" applyFill="0" applyBorder="0" applyAlignment="0" applyProtection="0"/>
    <xf numFmtId="0" fontId="52" fillId="0" borderId="0"/>
    <xf numFmtId="0" fontId="138" fillId="77" borderId="0"/>
    <xf numFmtId="0" fontId="137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70" borderId="15" applyNumberFormat="0">
      <protection locked="0"/>
    </xf>
    <xf numFmtId="0" fontId="17" fillId="70" borderId="15" applyNumberFormat="0">
      <protection locked="0"/>
    </xf>
    <xf numFmtId="0" fontId="48" fillId="99" borderId="15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0" fontId="48" fillId="68" borderId="56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" fontId="117" fillId="92" borderId="45" applyNumberFormat="0" applyProtection="0">
      <alignment horizontal="left" vertical="center" indent="1"/>
    </xf>
    <xf numFmtId="38" fontId="94" fillId="0" borderId="3"/>
    <xf numFmtId="38" fontId="94" fillId="0" borderId="3"/>
    <xf numFmtId="4" fontId="117" fillId="92" borderId="45" applyNumberFormat="0" applyProtection="0">
      <alignment horizontal="left" vertical="center" indent="1"/>
    </xf>
    <xf numFmtId="4" fontId="115" fillId="91" borderId="45" applyNumberFormat="0" applyProtection="0">
      <alignment horizontal="right" vertical="center"/>
    </xf>
    <xf numFmtId="38" fontId="94" fillId="0" borderId="3"/>
    <xf numFmtId="4" fontId="115" fillId="91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38" fontId="94" fillId="0" borderId="3"/>
    <xf numFmtId="4" fontId="115" fillId="90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4" fontId="115" fillId="87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4" fontId="115" fillId="86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4" fontId="115" fillId="85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5" fillId="76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201" fontId="114" fillId="68" borderId="3">
      <alignment horizontal="left"/>
    </xf>
    <xf numFmtId="4" fontId="122" fillId="94" borderId="45" applyNumberFormat="0" applyProtection="0">
      <alignment horizontal="right" vertical="center"/>
    </xf>
    <xf numFmtId="201" fontId="114" fillId="68" borderId="3">
      <alignment horizontal="left"/>
    </xf>
    <xf numFmtId="42" fontId="17" fillId="68" borderId="3">
      <alignment horizontal="left"/>
    </xf>
    <xf numFmtId="4" fontId="122" fillId="94" borderId="45" applyNumberFormat="0" applyProtection="0">
      <alignment horizontal="right" vertical="center"/>
    </xf>
    <xf numFmtId="42" fontId="17" fillId="68" borderId="3">
      <alignment horizontal="left"/>
    </xf>
    <xf numFmtId="0" fontId="48" fillId="99" borderId="15"/>
    <xf numFmtId="42" fontId="17" fillId="68" borderId="3">
      <alignment horizontal="left"/>
    </xf>
    <xf numFmtId="42" fontId="17" fillId="68" borderId="3">
      <alignment horizontal="left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6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6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8" borderId="45" applyNumberFormat="0" applyProtection="0">
      <alignment horizontal="left" vertical="center" indent="1"/>
    </xf>
    <xf numFmtId="0" fontId="17" fillId="70" borderId="15" applyNumberFormat="0">
      <protection locked="0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70" borderId="15" applyNumberFormat="0">
      <protection locked="0"/>
    </xf>
    <xf numFmtId="4" fontId="116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6" fillId="98" borderId="45" applyNumberFormat="0" applyProtection="0">
      <alignment vertical="center"/>
    </xf>
    <xf numFmtId="4" fontId="115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vertical="center"/>
    </xf>
    <xf numFmtId="0" fontId="113" fillId="79" borderId="47"/>
    <xf numFmtId="0" fontId="112" fillId="80" borderId="46"/>
    <xf numFmtId="0" fontId="94" fillId="65" borderId="50" applyBorder="0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70" borderId="15" applyNumberFormat="0">
      <protection locked="0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81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4" fontId="115" fillId="91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91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90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87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85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83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38" fontId="94" fillId="0" borderId="3"/>
    <xf numFmtId="4" fontId="116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0" fontId="17" fillId="96" borderId="45" applyNumberFormat="0" applyProtection="0">
      <alignment horizontal="left" vertical="center" indent="1"/>
    </xf>
    <xf numFmtId="4" fontId="115" fillId="76" borderId="45" applyNumberFormat="0" applyProtection="0">
      <alignment vertical="center"/>
    </xf>
    <xf numFmtId="4" fontId="115" fillId="96" borderId="45" applyNumberFormat="0" applyProtection="0">
      <alignment horizontal="left" vertical="center" indent="1"/>
    </xf>
    <xf numFmtId="38" fontId="94" fillId="0" borderId="3"/>
    <xf numFmtId="4" fontId="115" fillId="96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38" fontId="94" fillId="0" borderId="3"/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94" fillId="0" borderId="3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94" fillId="0" borderId="3"/>
    <xf numFmtId="0" fontId="94" fillId="0" borderId="3"/>
    <xf numFmtId="38" fontId="94" fillId="0" borderId="3"/>
    <xf numFmtId="38" fontId="94" fillId="0" borderId="3"/>
    <xf numFmtId="38" fontId="94" fillId="0" borderId="3"/>
    <xf numFmtId="201" fontId="114" fillId="68" borderId="3">
      <alignment horizontal="left"/>
    </xf>
    <xf numFmtId="4" fontId="117" fillId="92" borderId="45" applyNumberFormat="0" applyProtection="0">
      <alignment horizontal="left" vertical="center" indent="1"/>
    </xf>
    <xf numFmtId="38" fontId="94" fillId="0" borderId="3"/>
    <xf numFmtId="42" fontId="17" fillId="68" borderId="3">
      <alignment horizontal="left"/>
    </xf>
    <xf numFmtId="42" fontId="17" fillId="68" borderId="3">
      <alignment horizontal="left"/>
    </xf>
    <xf numFmtId="4" fontId="117" fillId="92" borderId="45" applyNumberFormat="0" applyProtection="0">
      <alignment horizontal="left" vertical="center" indent="1"/>
    </xf>
    <xf numFmtId="42" fontId="17" fillId="68" borderId="3">
      <alignment horizontal="left"/>
    </xf>
    <xf numFmtId="42" fontId="17" fillId="68" borderId="3">
      <alignment horizontal="left"/>
    </xf>
    <xf numFmtId="4" fontId="115" fillId="91" borderId="45" applyNumberFormat="0" applyProtection="0">
      <alignment horizontal="right" vertical="center"/>
    </xf>
    <xf numFmtId="4" fontId="115" fillId="91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0" fontId="113" fillId="79" borderId="47"/>
    <xf numFmtId="0" fontId="112" fillId="80" borderId="46"/>
    <xf numFmtId="4" fontId="122" fillId="94" borderId="45" applyNumberFormat="0" applyProtection="0">
      <alignment horizontal="right" vertical="center"/>
    </xf>
    <xf numFmtId="4" fontId="122" fillId="94" borderId="45" applyNumberFormat="0" applyProtection="0">
      <alignment horizontal="right" vertical="center"/>
    </xf>
    <xf numFmtId="201" fontId="114" fillId="68" borderId="3">
      <alignment horizontal="left"/>
    </xf>
    <xf numFmtId="0" fontId="48" fillId="99" borderId="15"/>
    <xf numFmtId="201" fontId="114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6" fillId="98" borderId="45" applyNumberFormat="0" applyProtection="0">
      <alignment vertical="center"/>
    </xf>
    <xf numFmtId="4" fontId="116" fillId="98" borderId="45" applyNumberFormat="0" applyProtection="0">
      <alignment vertical="center"/>
    </xf>
    <xf numFmtId="4" fontId="115" fillId="98" borderId="45" applyNumberFormat="0" applyProtection="0">
      <alignment vertical="center"/>
    </xf>
    <xf numFmtId="4" fontId="115" fillId="98" borderId="45" applyNumberFormat="0" applyProtection="0">
      <alignment vertical="center"/>
    </xf>
    <xf numFmtId="0" fontId="17" fillId="70" borderId="15" applyNumberFormat="0">
      <protection locked="0"/>
    </xf>
    <xf numFmtId="0" fontId="17" fillId="70" borderId="15" applyNumberFormat="0">
      <protection locked="0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4" fontId="115" fillId="91" borderId="45" applyNumberFormat="0" applyProtection="0">
      <alignment horizontal="right" vertical="center"/>
    </xf>
    <xf numFmtId="4" fontId="115" fillId="91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06" fillId="70" borderId="45" applyNumberFormat="0" applyAlignment="0" applyProtection="0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7" fillId="81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4" fontId="115" fillId="76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4" fontId="115" fillId="76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4" fontId="115" fillId="76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4" fontId="116" fillId="76" borderId="45" applyNumberFormat="0" applyProtection="0">
      <alignment vertical="center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4" fontId="116" fillId="76" borderId="45" applyNumberFormat="0" applyProtection="0">
      <alignment vertical="center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3" fillId="40" borderId="44" applyNumberFormat="0" applyFont="0" applyAlignment="0" applyProtection="0"/>
    <xf numFmtId="4" fontId="115" fillId="76" borderId="45" applyNumberFormat="0" applyProtection="0">
      <alignment vertical="center"/>
    </xf>
    <xf numFmtId="0" fontId="17" fillId="40" borderId="44" applyNumberFormat="0" applyFont="0" applyAlignment="0" applyProtection="0"/>
    <xf numFmtId="0" fontId="17" fillId="40" borderId="44" applyNumberFormat="0" applyFont="0" applyAlignment="0" applyProtection="0"/>
    <xf numFmtId="0" fontId="17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201" fontId="114" fillId="68" borderId="3">
      <alignment horizontal="left"/>
    </xf>
    <xf numFmtId="201" fontId="114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0" fontId="106" fillId="70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3" fillId="40" borderId="44" applyNumberFormat="0" applyFont="0" applyAlignment="0" applyProtection="0"/>
    <xf numFmtId="0" fontId="17" fillId="40" borderId="44" applyNumberFormat="0" applyFont="0" applyAlignment="0" applyProtection="0"/>
    <xf numFmtId="0" fontId="17" fillId="40" borderId="44" applyNumberFormat="0" applyFont="0" applyAlignment="0" applyProtection="0"/>
    <xf numFmtId="0" fontId="17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06" fillId="70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95" fillId="42" borderId="29" applyNumberFormat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95" fillId="42" borderId="29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70" borderId="45" applyNumberFormat="0" applyAlignment="0" applyProtection="0"/>
    <xf numFmtId="0" fontId="58" fillId="40" borderId="44" applyNumberFormat="0" applyFont="0" applyAlignment="0" applyProtection="0"/>
    <xf numFmtId="0" fontId="17" fillId="40" borderId="44" applyNumberFormat="0" applyFont="0" applyAlignment="0" applyProtection="0"/>
    <xf numFmtId="0" fontId="53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9" fontId="11" fillId="0" borderId="0" applyFont="0" applyFill="0" applyBorder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9" fontId="11" fillId="0" borderId="0" applyFont="0" applyFill="0" applyBorder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70" borderId="45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2" fillId="80" borderId="46"/>
    <xf numFmtId="0" fontId="113" fillId="79" borderId="47"/>
    <xf numFmtId="4" fontId="115" fillId="94" borderId="49" applyNumberFormat="0" applyProtection="0">
      <alignment horizontal="left" vertical="center" indent="1"/>
    </xf>
    <xf numFmtId="4" fontId="115" fillId="94" borderId="49" applyNumberFormat="0" applyProtection="0">
      <alignment horizontal="left" vertical="center" indent="1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201" fontId="114" fillId="68" borderId="3">
      <alignment horizontal="left"/>
    </xf>
    <xf numFmtId="201" fontId="114" fillId="68" borderId="3">
      <alignment horizontal="left"/>
    </xf>
    <xf numFmtId="4" fontId="115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4" fontId="116" fillId="76" borderId="45" applyNumberFormat="0" applyProtection="0">
      <alignment vertical="center"/>
    </xf>
    <xf numFmtId="4" fontId="116" fillId="76" borderId="45" applyNumberFormat="0" applyProtection="0">
      <alignment vertical="center"/>
    </xf>
    <xf numFmtId="4" fontId="115" fillId="76" borderId="45" applyNumberFormat="0" applyProtection="0">
      <alignment horizontal="left" vertical="center" indent="1"/>
    </xf>
    <xf numFmtId="4" fontId="115" fillId="94" borderId="49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94" fillId="65" borderId="50" applyBorder="0"/>
    <xf numFmtId="0" fontId="94" fillId="65" borderId="50" applyBorder="0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83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0" fontId="112" fillId="80" borderId="46"/>
    <xf numFmtId="0" fontId="113" fillId="79" borderId="47"/>
    <xf numFmtId="4" fontId="115" fillId="85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94" borderId="49" applyNumberFormat="0" applyProtection="0">
      <alignment horizontal="left" vertical="center" indent="1"/>
    </xf>
    <xf numFmtId="4" fontId="115" fillId="89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5" fillId="91" borderId="45" applyNumberFormat="0" applyProtection="0">
      <alignment horizontal="right" vertical="center"/>
    </xf>
    <xf numFmtId="4" fontId="117" fillId="92" borderId="45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4" fontId="115" fillId="94" borderId="49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94" fillId="65" borderId="50" applyBorder="0"/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0" fontId="17" fillId="96" borderId="45" applyNumberFormat="0" applyProtection="0">
      <alignment horizontal="left" vertical="center" indent="1"/>
    </xf>
    <xf numFmtId="201" fontId="114" fillId="68" borderId="3">
      <alignment horizontal="left"/>
    </xf>
    <xf numFmtId="0" fontId="17" fillId="96" borderId="45" applyNumberFormat="0" applyProtection="0">
      <alignment horizontal="left" vertical="center" indent="1"/>
    </xf>
    <xf numFmtId="201" fontId="114" fillId="68" borderId="3">
      <alignment horizontal="left"/>
    </xf>
    <xf numFmtId="0" fontId="17" fillId="96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94" fillId="65" borderId="50" applyBorder="0"/>
    <xf numFmtId="4" fontId="115" fillId="76" borderId="45" applyNumberFormat="0" applyProtection="0">
      <alignment vertical="center"/>
    </xf>
    <xf numFmtId="0" fontId="17" fillId="34" borderId="45" applyNumberFormat="0" applyProtection="0">
      <alignment horizontal="left" vertical="center" indent="1"/>
    </xf>
    <xf numFmtId="4" fontId="115" fillId="76" borderId="45" applyNumberFormat="0" applyProtection="0">
      <alignment vertical="center"/>
    </xf>
    <xf numFmtId="4" fontId="116" fillId="76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4" fontId="115" fillId="7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70" borderId="15" applyNumberFormat="0">
      <protection locked="0"/>
    </xf>
    <xf numFmtId="4" fontId="115" fillId="7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83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0" fontId="94" fillId="65" borderId="50" applyBorder="0"/>
    <xf numFmtId="4" fontId="115" fillId="86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98" borderId="45" applyNumberFormat="0" applyProtection="0">
      <alignment vertical="center"/>
    </xf>
    <xf numFmtId="4" fontId="115" fillId="87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98" borderId="45" applyNumberFormat="0" applyProtection="0">
      <alignment vertical="center"/>
    </xf>
    <xf numFmtId="4" fontId="115" fillId="89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6" fillId="98" borderId="45" applyNumberFormat="0" applyProtection="0">
      <alignment vertical="center"/>
    </xf>
    <xf numFmtId="4" fontId="115" fillId="90" borderId="45" applyNumberFormat="0" applyProtection="0">
      <alignment horizontal="right" vertical="center"/>
    </xf>
    <xf numFmtId="4" fontId="115" fillId="91" borderId="45" applyNumberFormat="0" applyProtection="0">
      <alignment horizontal="right" vertical="center"/>
    </xf>
    <xf numFmtId="4" fontId="116" fillId="98" borderId="45" applyNumberFormat="0" applyProtection="0">
      <alignment vertical="center"/>
    </xf>
    <xf numFmtId="4" fontId="115" fillId="91" borderId="45" applyNumberFormat="0" applyProtection="0">
      <alignment horizontal="right" vertical="center"/>
    </xf>
    <xf numFmtId="4" fontId="117" fillId="92" borderId="45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48" fillId="99" borderId="15"/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4" fontId="115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54" applyNumberFormat="0" applyFill="0" applyAlignment="0" applyProtection="0"/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8" fillId="0" borderId="54" applyNumberFormat="0" applyFill="0" applyAlignment="0" applyProtection="0"/>
    <xf numFmtId="0" fontId="17" fillId="96" borderId="45" applyNumberFormat="0" applyProtection="0">
      <alignment horizontal="left" vertical="center" indent="1"/>
    </xf>
    <xf numFmtId="0" fontId="18" fillId="0" borderId="54" applyNumberFormat="0" applyFill="0" applyAlignment="0" applyProtection="0"/>
    <xf numFmtId="0" fontId="17" fillId="96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8" fillId="0" borderId="54" applyNumberFormat="0" applyFill="0" applyAlignment="0" applyProtection="0"/>
    <xf numFmtId="0" fontId="17" fillId="97" borderId="45" applyNumberFormat="0" applyProtection="0">
      <alignment horizontal="left" vertical="center" indent="1"/>
    </xf>
    <xf numFmtId="10" fontId="48" fillId="68" borderId="15" applyNumberFormat="0" applyBorder="0" applyAlignment="0" applyProtection="0"/>
    <xf numFmtId="4" fontId="115" fillId="83" borderId="45" applyNumberFormat="0" applyProtection="0">
      <alignment horizontal="right" vertical="center"/>
    </xf>
    <xf numFmtId="0" fontId="58" fillId="40" borderId="44" applyNumberFormat="0" applyFon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10" fontId="48" fillId="68" borderId="56" applyNumberFormat="0" applyBorder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7" fillId="81" borderId="45" applyNumberFormat="0" applyProtection="0">
      <alignment horizontal="left" vertical="center" indent="1"/>
    </xf>
    <xf numFmtId="0" fontId="17" fillId="40" borderId="44" applyNumberFormat="0" applyFont="0" applyAlignment="0" applyProtection="0"/>
    <xf numFmtId="0" fontId="62" fillId="69" borderId="29" applyNumberFormat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94" fillId="0" borderId="3"/>
    <xf numFmtId="0" fontId="94" fillId="0" borderId="3"/>
    <xf numFmtId="0" fontId="94" fillId="0" borderId="3"/>
    <xf numFmtId="38" fontId="94" fillId="0" borderId="3"/>
    <xf numFmtId="38" fontId="94" fillId="0" borderId="3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38" fontId="94" fillId="0" borderId="3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0" fontId="48" fillId="99" borderId="15"/>
    <xf numFmtId="4" fontId="115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22" fillId="94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22" fillId="94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70" borderId="15" applyNumberFormat="0">
      <protection locked="0"/>
    </xf>
    <xf numFmtId="0" fontId="17" fillId="70" borderId="56" applyNumberFormat="0">
      <protection locked="0"/>
    </xf>
    <xf numFmtId="4" fontId="115" fillId="98" borderId="45" applyNumberFormat="0" applyProtection="0">
      <alignment vertical="center"/>
    </xf>
    <xf numFmtId="0" fontId="17" fillId="70" borderId="56" applyNumberFormat="0">
      <protection locked="0"/>
    </xf>
    <xf numFmtId="4" fontId="115" fillId="98" borderId="45" applyNumberFormat="0" applyProtection="0">
      <alignment vertical="center"/>
    </xf>
    <xf numFmtId="4" fontId="116" fillId="98" borderId="45" applyNumberFormat="0" applyProtection="0">
      <alignment vertical="center"/>
    </xf>
    <xf numFmtId="4" fontId="116" fillId="98" borderId="45" applyNumberFormat="0" applyProtection="0">
      <alignment vertical="center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48" fillId="99" borderId="15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48" fillId="99" borderId="15"/>
    <xf numFmtId="4" fontId="122" fillId="94" borderId="45" applyNumberFormat="0" applyProtection="0">
      <alignment horizontal="right" vertical="center"/>
    </xf>
    <xf numFmtId="38" fontId="94" fillId="0" borderId="3"/>
    <xf numFmtId="4" fontId="122" fillId="94" borderId="45" applyNumberFormat="0" applyProtection="0">
      <alignment horizontal="right" vertical="center"/>
    </xf>
    <xf numFmtId="38" fontId="94" fillId="0" borderId="3"/>
    <xf numFmtId="38" fontId="94" fillId="0" borderId="3"/>
    <xf numFmtId="0" fontId="94" fillId="0" borderId="3"/>
    <xf numFmtId="0" fontId="94" fillId="0" borderId="3"/>
    <xf numFmtId="0" fontId="85" fillId="0" borderId="47"/>
    <xf numFmtId="0" fontId="94" fillId="0" borderId="3"/>
    <xf numFmtId="38" fontId="94" fillId="0" borderId="3"/>
    <xf numFmtId="38" fontId="94" fillId="0" borderId="3"/>
    <xf numFmtId="38" fontId="94" fillId="0" borderId="3"/>
    <xf numFmtId="0" fontId="81" fillId="0" borderId="53" applyNumberFormat="0" applyFill="0" applyAlignment="0" applyProtection="0"/>
    <xf numFmtId="38" fontId="94" fillId="0" borderId="3"/>
    <xf numFmtId="38" fontId="94" fillId="0" borderId="3"/>
    <xf numFmtId="38" fontId="94" fillId="0" borderId="3"/>
    <xf numFmtId="38" fontId="94" fillId="0" borderId="3"/>
    <xf numFmtId="0" fontId="81" fillId="0" borderId="53" applyNumberFormat="0" applyFill="0" applyAlignment="0" applyProtection="0"/>
    <xf numFmtId="0" fontId="94" fillId="0" borderId="3"/>
    <xf numFmtId="0" fontId="94" fillId="0" borderId="3"/>
    <xf numFmtId="0" fontId="94" fillId="0" borderId="3"/>
    <xf numFmtId="38" fontId="94" fillId="0" borderId="3"/>
    <xf numFmtId="38" fontId="94" fillId="0" borderId="3"/>
    <xf numFmtId="38" fontId="94" fillId="0" borderId="3"/>
    <xf numFmtId="0" fontId="81" fillId="0" borderId="53" applyNumberFormat="0" applyFill="0" applyAlignment="0" applyProtection="0"/>
    <xf numFmtId="0" fontId="48" fillId="99" borderId="56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58" fillId="40" borderId="44" applyNumberFormat="0" applyFont="0" applyAlignment="0" applyProtection="0"/>
    <xf numFmtId="4" fontId="117" fillId="92" borderId="45" applyNumberFormat="0" applyProtection="0">
      <alignment horizontal="left" vertical="center" indent="1"/>
    </xf>
    <xf numFmtId="4" fontId="115" fillId="76" borderId="45" applyNumberFormat="0" applyProtection="0">
      <alignment vertical="center"/>
    </xf>
    <xf numFmtId="0" fontId="85" fillId="0" borderId="47"/>
    <xf numFmtId="0" fontId="62" fillId="69" borderId="29" applyNumberFormat="0" applyAlignment="0" applyProtection="0"/>
    <xf numFmtId="0" fontId="62" fillId="69" borderId="29" applyNumberFormat="0" applyAlignment="0" applyProtection="0"/>
    <xf numFmtId="0" fontId="58" fillId="40" borderId="44" applyNumberFormat="0" applyFont="0" applyAlignment="0" applyProtection="0"/>
    <xf numFmtId="0" fontId="106" fillId="69" borderId="45" applyNumberFormat="0" applyAlignment="0" applyProtection="0"/>
    <xf numFmtId="4" fontId="116" fillId="94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201" fontId="114" fillId="68" borderId="3">
      <alignment horizontal="left"/>
    </xf>
    <xf numFmtId="4" fontId="115" fillId="76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106" fillId="70" borderId="45" applyNumberFormat="0" applyAlignment="0" applyProtection="0"/>
    <xf numFmtId="0" fontId="17" fillId="97" borderId="45" applyNumberFormat="0" applyProtection="0">
      <alignment horizontal="left" vertical="center" indent="1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0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10" fontId="48" fillId="68" borderId="15" applyNumberFormat="0" applyBorder="0" applyAlignment="0" applyProtection="0"/>
    <xf numFmtId="0" fontId="17" fillId="81" borderId="45" applyNumberFormat="0" applyProtection="0">
      <alignment horizontal="left" vertical="center" indent="1"/>
    </xf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42" fontId="17" fillId="68" borderId="3">
      <alignment horizontal="left"/>
    </xf>
    <xf numFmtId="0" fontId="106" fillId="69" borderId="45" applyNumberFormat="0" applyAlignment="0" applyProtection="0"/>
    <xf numFmtId="0" fontId="17" fillId="81" borderId="45" applyNumberFormat="0" applyProtection="0">
      <alignment horizontal="left" vertical="center" indent="1"/>
    </xf>
    <xf numFmtId="0" fontId="106" fillId="69" borderId="45" applyNumberFormat="0" applyAlignment="0" applyProtection="0"/>
    <xf numFmtId="10" fontId="48" fillId="68" borderId="56" applyNumberFormat="0" applyBorder="0" applyAlignment="0" applyProtection="0"/>
    <xf numFmtId="38" fontId="94" fillId="0" borderId="3"/>
    <xf numFmtId="0" fontId="17" fillId="3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56" applyNumberFormat="0">
      <protection locked="0"/>
    </xf>
    <xf numFmtId="0" fontId="17" fillId="70" borderId="56" applyNumberFormat="0">
      <protection locked="0"/>
    </xf>
    <xf numFmtId="0" fontId="17" fillId="81" borderId="45" applyNumberFormat="0" applyProtection="0">
      <alignment horizontal="left" vertical="center" indent="1"/>
    </xf>
    <xf numFmtId="0" fontId="94" fillId="65" borderId="50" applyBorder="0"/>
    <xf numFmtId="4" fontId="115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vertical="center"/>
    </xf>
    <xf numFmtId="4" fontId="116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6" fillId="98" borderId="45" applyNumberFormat="0" applyProtection="0">
      <alignment vertical="center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48" fillId="99" borderId="56"/>
    <xf numFmtId="0" fontId="18" fillId="0" borderId="54" applyNumberFormat="0" applyFill="0" applyAlignment="0" applyProtection="0"/>
    <xf numFmtId="4" fontId="122" fillId="94" borderId="45" applyNumberFormat="0" applyProtection="0">
      <alignment horizontal="right" vertical="center"/>
    </xf>
    <xf numFmtId="4" fontId="122" fillId="94" borderId="45" applyNumberFormat="0" applyProtection="0">
      <alignment horizontal="right" vertical="center"/>
    </xf>
    <xf numFmtId="0" fontId="18" fillId="0" borderId="54" applyNumberFormat="0" applyFill="0" applyAlignment="0" applyProtection="0"/>
    <xf numFmtId="4" fontId="122" fillId="94" borderId="45" applyNumberFormat="0" applyProtection="0">
      <alignment horizontal="right" vertical="center"/>
    </xf>
    <xf numFmtId="0" fontId="18" fillId="0" borderId="54" applyNumberFormat="0" applyFill="0" applyAlignment="0" applyProtection="0"/>
    <xf numFmtId="4" fontId="122" fillId="94" borderId="45" applyNumberFormat="0" applyProtection="0">
      <alignment horizontal="right" vertical="center"/>
    </xf>
    <xf numFmtId="0" fontId="18" fillId="0" borderId="54" applyNumberFormat="0" applyFill="0" applyAlignment="0" applyProtection="0"/>
    <xf numFmtId="0" fontId="106" fillId="69" borderId="45" applyNumberFormat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40" borderId="44" applyNumberFormat="0" applyFon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81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38" fontId="94" fillId="0" borderId="3"/>
    <xf numFmtId="38" fontId="94" fillId="0" borderId="3"/>
    <xf numFmtId="38" fontId="94" fillId="0" borderId="3"/>
    <xf numFmtId="38" fontId="94" fillId="0" borderId="3"/>
    <xf numFmtId="0" fontId="94" fillId="0" borderId="3"/>
    <xf numFmtId="0" fontId="94" fillId="0" borderId="3"/>
    <xf numFmtId="0" fontId="94" fillId="0" borderId="3"/>
    <xf numFmtId="38" fontId="94" fillId="0" borderId="3"/>
    <xf numFmtId="38" fontId="94" fillId="0" borderId="3"/>
    <xf numFmtId="38" fontId="94" fillId="0" borderId="3"/>
    <xf numFmtId="0" fontId="18" fillId="0" borderId="54" applyNumberFormat="0" applyFill="0" applyAlignment="0" applyProtection="0"/>
    <xf numFmtId="0" fontId="17" fillId="40" borderId="44" applyNumberFormat="0" applyFont="0" applyAlignment="0" applyProtection="0"/>
    <xf numFmtId="0" fontId="85" fillId="0" borderId="47"/>
    <xf numFmtId="0" fontId="17" fillId="40" borderId="44" applyNumberFormat="0" applyFont="0" applyAlignment="0" applyProtection="0"/>
    <xf numFmtId="0" fontId="17" fillId="40" borderId="44" applyNumberFormat="0" applyFont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8" fillId="0" borderId="54" applyNumberFormat="0" applyFill="0" applyAlignment="0" applyProtection="0"/>
    <xf numFmtId="10" fontId="48" fillId="68" borderId="15" applyNumberFormat="0" applyBorder="0" applyAlignment="0" applyProtection="0"/>
    <xf numFmtId="4" fontId="115" fillId="91" borderId="45" applyNumberFormat="0" applyProtection="0">
      <alignment horizontal="right" vertical="center"/>
    </xf>
    <xf numFmtId="0" fontId="62" fillId="69" borderId="29" applyNumberFormat="0" applyAlignment="0" applyProtection="0"/>
    <xf numFmtId="0" fontId="62" fillId="69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0" fontId="106" fillId="69" borderId="45" applyNumberFormat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4" fontId="115" fillId="98" borderId="45" applyNumberFormat="0" applyProtection="0">
      <alignment horizontal="left" vertical="center" indent="1"/>
    </xf>
    <xf numFmtId="4" fontId="115" fillId="90" borderId="45" applyNumberFormat="0" applyProtection="0">
      <alignment horizontal="right" vertical="center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96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3" fillId="40" borderId="44" applyNumberFormat="0" applyFont="0" applyAlignment="0" applyProtection="0"/>
    <xf numFmtId="38" fontId="94" fillId="0" borderId="3"/>
    <xf numFmtId="38" fontId="94" fillId="0" borderId="3"/>
    <xf numFmtId="38" fontId="94" fillId="0" borderId="3"/>
    <xf numFmtId="38" fontId="94" fillId="0" borderId="3"/>
    <xf numFmtId="0" fontId="94" fillId="0" borderId="3"/>
    <xf numFmtId="0" fontId="94" fillId="0" borderId="3"/>
    <xf numFmtId="0" fontId="94" fillId="0" borderId="3"/>
    <xf numFmtId="38" fontId="94" fillId="0" borderId="3"/>
    <xf numFmtId="38" fontId="94" fillId="0" borderId="3"/>
    <xf numFmtId="38" fontId="94" fillId="0" borderId="3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96" borderId="45" applyNumberFormat="0" applyProtection="0">
      <alignment horizontal="left" vertical="center" indent="1"/>
    </xf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85" fillId="0" borderId="47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3" fillId="0" borderId="0">
      <alignment readingOrder="1"/>
    </xf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3" fillId="0" borderId="0">
      <alignment readingOrder="1"/>
    </xf>
    <xf numFmtId="0" fontId="43" fillId="0" borderId="0">
      <alignment readingOrder="1"/>
    </xf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39" fillId="0" borderId="0">
      <alignment readingOrder="1"/>
    </xf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86" fillId="0" borderId="57">
      <alignment horizontal="left"/>
    </xf>
    <xf numFmtId="0" fontId="86" fillId="0" borderId="57">
      <alignment horizontal="left"/>
    </xf>
    <xf numFmtId="0" fontId="86" fillId="0" borderId="57">
      <alignment horizontal="left"/>
    </xf>
    <xf numFmtId="0" fontId="86" fillId="0" borderId="57">
      <alignment horizontal="left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31" fillId="0" borderId="0"/>
  </cellStyleXfs>
  <cellXfs count="188">
    <xf numFmtId="0" fontId="0" fillId="0" borderId="0" xfId="0"/>
    <xf numFmtId="0" fontId="15" fillId="0" borderId="0" xfId="0" applyFont="1"/>
    <xf numFmtId="0" fontId="18" fillId="0" borderId="0" xfId="0" applyFont="1"/>
    <xf numFmtId="0" fontId="19" fillId="0" borderId="2" xfId="0" applyFont="1" applyBorder="1"/>
    <xf numFmtId="0" fontId="19" fillId="0" borderId="3" xfId="0" applyFont="1" applyBorder="1"/>
    <xf numFmtId="0" fontId="19" fillId="0" borderId="4" xfId="0" applyFont="1" applyBorder="1"/>
    <xf numFmtId="0" fontId="19" fillId="0" borderId="5" xfId="0" applyFont="1" applyBorder="1"/>
    <xf numFmtId="0" fontId="19" fillId="0" borderId="6" xfId="0" applyFont="1" applyBorder="1"/>
    <xf numFmtId="0" fontId="19" fillId="0" borderId="0" xfId="0" applyFont="1"/>
    <xf numFmtId="0" fontId="19" fillId="0" borderId="7" xfId="4" applyFont="1" applyBorder="1" applyAlignment="1">
      <alignment horizontal="center"/>
    </xf>
    <xf numFmtId="0" fontId="19" fillId="0" borderId="8" xfId="4" applyFont="1" applyBorder="1" applyAlignment="1">
      <alignment horizontal="center"/>
    </xf>
    <xf numFmtId="0" fontId="19" fillId="0" borderId="8" xfId="0" applyFont="1" applyBorder="1"/>
    <xf numFmtId="0" fontId="19" fillId="0" borderId="9" xfId="4" applyFont="1" applyBorder="1" applyAlignment="1">
      <alignment horizontal="center"/>
    </xf>
    <xf numFmtId="0" fontId="19" fillId="0" borderId="10" xfId="4" applyFont="1" applyBorder="1" applyAlignment="1">
      <alignment horizontal="center"/>
    </xf>
    <xf numFmtId="0" fontId="19" fillId="0" borderId="12" xfId="4" applyFont="1" applyBorder="1" applyAlignment="1">
      <alignment horizontal="center"/>
    </xf>
    <xf numFmtId="0" fontId="19" fillId="0" borderId="13" xfId="4" applyFont="1" applyBorder="1" applyAlignment="1">
      <alignment horizontal="center" wrapText="1"/>
    </xf>
    <xf numFmtId="0" fontId="19" fillId="0" borderId="14" xfId="4" applyFont="1" applyBorder="1" applyAlignment="1">
      <alignment horizontal="center"/>
    </xf>
    <xf numFmtId="0" fontId="19" fillId="0" borderId="15" xfId="4" applyFont="1" applyBorder="1" applyAlignment="1">
      <alignment horizontal="center"/>
    </xf>
    <xf numFmtId="0" fontId="19" fillId="0" borderId="16" xfId="4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0" fillId="0" borderId="0" xfId="0" applyFont="1"/>
    <xf numFmtId="10" fontId="19" fillId="0" borderId="7" xfId="0" applyNumberFormat="1" applyFont="1" applyBorder="1"/>
    <xf numFmtId="49" fontId="18" fillId="0" borderId="8" xfId="0" applyNumberFormat="1" applyFont="1" applyBorder="1" applyAlignment="1">
      <alignment horizontal="center"/>
    </xf>
    <xf numFmtId="37" fontId="19" fillId="0" borderId="7" xfId="5" applyNumberFormat="1" applyFont="1" applyBorder="1"/>
    <xf numFmtId="0" fontId="19" fillId="0" borderId="7" xfId="0" applyFont="1" applyBorder="1"/>
    <xf numFmtId="37" fontId="19" fillId="0" borderId="7" xfId="6" applyNumberFormat="1" applyFont="1" applyBorder="1"/>
    <xf numFmtId="167" fontId="19" fillId="0" borderId="7" xfId="0" applyNumberFormat="1" applyFont="1" applyBorder="1"/>
    <xf numFmtId="166" fontId="19" fillId="0" borderId="11" xfId="0" applyNumberFormat="1" applyFont="1" applyBorder="1"/>
    <xf numFmtId="166" fontId="19" fillId="0" borderId="10" xfId="0" applyNumberFormat="1" applyFont="1" applyBorder="1"/>
    <xf numFmtId="0" fontId="19" fillId="0" borderId="10" xfId="0" applyFont="1" applyBorder="1"/>
    <xf numFmtId="0" fontId="19" fillId="0" borderId="0" xfId="0" applyFont="1" applyAlignment="1">
      <alignment horizontal="center"/>
    </xf>
    <xf numFmtId="171" fontId="15" fillId="0" borderId="0" xfId="3" applyNumberFormat="1" applyFont="1"/>
    <xf numFmtId="44" fontId="15" fillId="0" borderId="0" xfId="2" applyFont="1"/>
    <xf numFmtId="44" fontId="15" fillId="0" borderId="0" xfId="0" applyNumberFormat="1" applyFont="1"/>
    <xf numFmtId="0" fontId="21" fillId="0" borderId="0" xfId="0" applyFont="1"/>
    <xf numFmtId="17" fontId="15" fillId="0" borderId="0" xfId="0" applyNumberFormat="1" applyFont="1" applyAlignment="1">
      <alignment horizontal="center"/>
    </xf>
    <xf numFmtId="168" fontId="15" fillId="0" borderId="0" xfId="0" applyNumberFormat="1" applyFont="1"/>
    <xf numFmtId="168" fontId="15" fillId="0" borderId="3" xfId="0" applyNumberFormat="1" applyFont="1" applyBorder="1"/>
    <xf numFmtId="172" fontId="15" fillId="0" borderId="0" xfId="0" applyNumberFormat="1" applyFont="1"/>
    <xf numFmtId="10" fontId="15" fillId="0" borderId="0" xfId="0" applyNumberFormat="1" applyFont="1"/>
    <xf numFmtId="166" fontId="15" fillId="0" borderId="0" xfId="2" applyNumberFormat="1" applyFont="1"/>
    <xf numFmtId="166" fontId="15" fillId="0" borderId="0" xfId="0" applyNumberFormat="1" applyFont="1"/>
    <xf numFmtId="166" fontId="15" fillId="0" borderId="9" xfId="2" applyNumberFormat="1" applyFont="1" applyBorder="1"/>
    <xf numFmtId="0" fontId="19" fillId="0" borderId="11" xfId="0" applyFont="1" applyBorder="1" applyAlignment="1">
      <alignment horizontal="center"/>
    </xf>
    <xf numFmtId="0" fontId="19" fillId="0" borderId="12" xfId="0" applyFont="1" applyBorder="1"/>
    <xf numFmtId="166" fontId="19" fillId="0" borderId="7" xfId="2" applyNumberFormat="1" applyFont="1" applyFill="1" applyBorder="1"/>
    <xf numFmtId="44" fontId="19" fillId="0" borderId="7" xfId="2" applyFont="1" applyFill="1" applyBorder="1"/>
    <xf numFmtId="0" fontId="14" fillId="0" borderId="0" xfId="0" applyFont="1"/>
    <xf numFmtId="169" fontId="22" fillId="0" borderId="0" xfId="0" applyNumberFormat="1" applyFont="1" applyAlignment="1">
      <alignment readingOrder="1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left" indent="1" readingOrder="1"/>
    </xf>
    <xf numFmtId="168" fontId="14" fillId="0" borderId="0" xfId="0" applyNumberFormat="1" applyFont="1"/>
    <xf numFmtId="168" fontId="19" fillId="0" borderId="0" xfId="0" applyNumberFormat="1" applyFont="1"/>
    <xf numFmtId="0" fontId="22" fillId="0" borderId="0" xfId="5" applyFont="1"/>
    <xf numFmtId="170" fontId="19" fillId="0" borderId="0" xfId="5" applyNumberFormat="1" applyFont="1"/>
    <xf numFmtId="0" fontId="19" fillId="0" borderId="0" xfId="5" applyFont="1"/>
    <xf numFmtId="0" fontId="25" fillId="0" borderId="0" xfId="5" applyFont="1"/>
    <xf numFmtId="44" fontId="19" fillId="0" borderId="0" xfId="2" applyFont="1"/>
    <xf numFmtId="167" fontId="15" fillId="0" borderId="0" xfId="2" applyNumberFormat="1" applyFont="1"/>
    <xf numFmtId="167" fontId="19" fillId="0" borderId="0" xfId="2" applyNumberFormat="1" applyFont="1"/>
    <xf numFmtId="0" fontId="24" fillId="0" borderId="0" xfId="0" applyFont="1"/>
    <xf numFmtId="0" fontId="24" fillId="0" borderId="0" xfId="5" applyFont="1"/>
    <xf numFmtId="0" fontId="27" fillId="0" borderId="0" xfId="0" applyFont="1"/>
    <xf numFmtId="0" fontId="27" fillId="0" borderId="0" xfId="5" applyFont="1"/>
    <xf numFmtId="168" fontId="14" fillId="0" borderId="0" xfId="1" applyNumberFormat="1" applyFont="1"/>
    <xf numFmtId="168" fontId="23" fillId="0" borderId="0" xfId="1" applyNumberFormat="1" applyFont="1" applyFill="1"/>
    <xf numFmtId="2" fontId="14" fillId="0" borderId="0" xfId="0" applyNumberFormat="1" applyFont="1"/>
    <xf numFmtId="3" fontId="23" fillId="0" borderId="0" xfId="4" applyNumberFormat="1" applyFont="1"/>
    <xf numFmtId="167" fontId="22" fillId="0" borderId="15" xfId="2" applyNumberFormat="1" applyFont="1" applyFill="1" applyBorder="1"/>
    <xf numFmtId="0" fontId="15" fillId="0" borderId="0" xfId="0" applyFont="1" applyAlignment="1">
      <alignment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/>
    <xf numFmtId="44" fontId="28" fillId="0" borderId="0" xfId="2" applyFont="1"/>
    <xf numFmtId="10" fontId="19" fillId="0" borderId="0" xfId="5" applyNumberFormat="1" applyFont="1"/>
    <xf numFmtId="10" fontId="19" fillId="0" borderId="7" xfId="3" applyNumberFormat="1" applyFont="1" applyFill="1" applyBorder="1"/>
    <xf numFmtId="0" fontId="30" fillId="0" borderId="0" xfId="0" applyFont="1"/>
    <xf numFmtId="0" fontId="30" fillId="0" borderId="0" xfId="0" applyFont="1" applyAlignment="1">
      <alignment wrapText="1"/>
    </xf>
    <xf numFmtId="170" fontId="15" fillId="0" borderId="0" xfId="0" applyNumberFormat="1" applyFont="1"/>
    <xf numFmtId="170" fontId="26" fillId="0" borderId="18" xfId="5" applyNumberFormat="1" applyFont="1" applyBorder="1"/>
    <xf numFmtId="170" fontId="22" fillId="0" borderId="0" xfId="5" applyNumberFormat="1" applyFont="1"/>
    <xf numFmtId="0" fontId="30" fillId="2" borderId="6" xfId="0" quotePrefix="1" applyFont="1" applyFill="1" applyBorder="1" applyAlignment="1">
      <alignment horizontal="center"/>
    </xf>
    <xf numFmtId="0" fontId="30" fillId="2" borderId="0" xfId="0" applyFont="1" applyFill="1"/>
    <xf numFmtId="0" fontId="31" fillId="2" borderId="13" xfId="0" applyFont="1" applyFill="1" applyBorder="1"/>
    <xf numFmtId="0" fontId="32" fillId="2" borderId="14" xfId="0" applyFont="1" applyFill="1" applyBorder="1"/>
    <xf numFmtId="0" fontId="12" fillId="0" borderId="0" xfId="0" applyFont="1"/>
    <xf numFmtId="3" fontId="14" fillId="0" borderId="0" xfId="0" applyNumberFormat="1" applyFont="1"/>
    <xf numFmtId="0" fontId="10" fillId="0" borderId="0" xfId="0" applyFont="1"/>
    <xf numFmtId="175" fontId="15" fillId="0" borderId="0" xfId="0" applyNumberFormat="1" applyFont="1"/>
    <xf numFmtId="14" fontId="22" fillId="0" borderId="0" xfId="5" applyNumberFormat="1" applyFont="1"/>
    <xf numFmtId="170" fontId="19" fillId="0" borderId="14" xfId="5" applyNumberFormat="1" applyFont="1" applyBorder="1"/>
    <xf numFmtId="4" fontId="26" fillId="0" borderId="0" xfId="5" applyNumberFormat="1" applyFont="1" applyAlignment="1">
      <alignment horizontal="left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6" fontId="19" fillId="0" borderId="0" xfId="0" quotePrefix="1" applyNumberFormat="1" applyFont="1" applyAlignment="1">
      <alignment horizontal="center"/>
    </xf>
    <xf numFmtId="171" fontId="19" fillId="0" borderId="0" xfId="0" applyNumberFormat="1" applyFont="1"/>
    <xf numFmtId="0" fontId="19" fillId="0" borderId="0" xfId="0" quotePrefix="1" applyFont="1" applyAlignment="1">
      <alignment horizontal="center"/>
    </xf>
    <xf numFmtId="0" fontId="30" fillId="2" borderId="14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2" fillId="2" borderId="0" xfId="0" applyFont="1" applyFill="1"/>
    <xf numFmtId="0" fontId="31" fillId="2" borderId="0" xfId="0" applyFont="1" applyFill="1"/>
    <xf numFmtId="171" fontId="32" fillId="2" borderId="0" xfId="0" applyNumberFormat="1" applyFont="1" applyFill="1"/>
    <xf numFmtId="0" fontId="9" fillId="0" borderId="0" xfId="0" applyFont="1"/>
    <xf numFmtId="166" fontId="15" fillId="0" borderId="48" xfId="2" applyNumberFormat="1" applyFont="1" applyBorder="1"/>
    <xf numFmtId="0" fontId="18" fillId="102" borderId="9" xfId="8436" applyFont="1" applyFill="1" applyBorder="1" applyAlignment="1">
      <alignment horizontal="center" wrapText="1"/>
    </xf>
    <xf numFmtId="17" fontId="18" fillId="0" borderId="0" xfId="8436" applyNumberFormat="1" applyFont="1"/>
    <xf numFmtId="43" fontId="0" fillId="0" borderId="0" xfId="7203" applyFont="1"/>
    <xf numFmtId="43" fontId="0" fillId="0" borderId="0" xfId="0" applyNumberFormat="1"/>
    <xf numFmtId="17" fontId="18" fillId="0" borderId="0" xfId="8436" applyNumberFormat="1" applyFont="1" applyAlignment="1">
      <alignment horizontal="right"/>
    </xf>
    <xf numFmtId="166" fontId="15" fillId="0" borderId="0" xfId="2" applyNumberFormat="1" applyFont="1" applyBorder="1"/>
    <xf numFmtId="0" fontId="8" fillId="0" borderId="0" xfId="0" applyFont="1"/>
    <xf numFmtId="0" fontId="141" fillId="0" borderId="0" xfId="0" applyFont="1"/>
    <xf numFmtId="0" fontId="141" fillId="0" borderId="9" xfId="0" applyFont="1" applyBorder="1"/>
    <xf numFmtId="166" fontId="141" fillId="0" borderId="0" xfId="2" applyNumberFormat="1" applyFont="1"/>
    <xf numFmtId="166" fontId="141" fillId="0" borderId="0" xfId="2" applyNumberFormat="1" applyFont="1" applyBorder="1"/>
    <xf numFmtId="166" fontId="141" fillId="0" borderId="0" xfId="0" applyNumberFormat="1" applyFont="1"/>
    <xf numFmtId="166" fontId="141" fillId="0" borderId="0" xfId="2" applyNumberFormat="1" applyFont="1" applyFill="1"/>
    <xf numFmtId="166" fontId="141" fillId="0" borderId="0" xfId="2" applyNumberFormat="1" applyFont="1" applyFill="1" applyBorder="1"/>
    <xf numFmtId="166" fontId="142" fillId="0" borderId="0" xfId="2" applyNumberFormat="1" applyFont="1" applyFill="1"/>
    <xf numFmtId="10" fontId="141" fillId="0" borderId="0" xfId="3" applyNumberFormat="1" applyFont="1"/>
    <xf numFmtId="203" fontId="141" fillId="0" borderId="0" xfId="3" applyNumberFormat="1" applyFont="1"/>
    <xf numFmtId="166" fontId="141" fillId="0" borderId="9" xfId="2" applyNumberFormat="1" applyFont="1" applyFill="1" applyBorder="1"/>
    <xf numFmtId="172" fontId="141" fillId="0" borderId="9" xfId="0" applyNumberFormat="1" applyFont="1" applyBorder="1"/>
    <xf numFmtId="0" fontId="141" fillId="0" borderId="0" xfId="0" applyFont="1" applyAlignment="1">
      <alignment horizontal="center" wrapText="1"/>
    </xf>
    <xf numFmtId="0" fontId="141" fillId="0" borderId="0" xfId="0" applyFont="1" applyAlignment="1">
      <alignment horizontal="center"/>
    </xf>
    <xf numFmtId="166" fontId="141" fillId="0" borderId="0" xfId="2" applyNumberFormat="1" applyFont="1" applyAlignment="1">
      <alignment horizontal="center" wrapText="1"/>
    </xf>
    <xf numFmtId="10" fontId="142" fillId="0" borderId="0" xfId="0" applyNumberFormat="1" applyFont="1" applyAlignment="1">
      <alignment horizontal="center" wrapText="1"/>
    </xf>
    <xf numFmtId="17" fontId="142" fillId="0" borderId="0" xfId="0" applyNumberFormat="1" applyFont="1"/>
    <xf numFmtId="5" fontId="141" fillId="0" borderId="0" xfId="0" applyNumberFormat="1" applyFont="1"/>
    <xf numFmtId="17" fontId="141" fillId="0" borderId="0" xfId="0" applyNumberFormat="1" applyFont="1"/>
    <xf numFmtId="168" fontId="141" fillId="0" borderId="0" xfId="1" applyNumberFormat="1" applyFont="1" applyFill="1" applyBorder="1"/>
    <xf numFmtId="168" fontId="141" fillId="0" borderId="0" xfId="0" applyNumberFormat="1" applyFont="1"/>
    <xf numFmtId="0" fontId="19" fillId="0" borderId="6" xfId="0" quotePrefix="1" applyFont="1" applyBorder="1" applyAlignment="1">
      <alignment horizontal="center"/>
    </xf>
    <xf numFmtId="0" fontId="7" fillId="0" borderId="0" xfId="0" applyFont="1"/>
    <xf numFmtId="43" fontId="0" fillId="0" borderId="0" xfId="1" applyFont="1"/>
    <xf numFmtId="0" fontId="143" fillId="0" borderId="0" xfId="0" applyFont="1" applyAlignment="1">
      <alignment horizontal="center"/>
    </xf>
    <xf numFmtId="0" fontId="6" fillId="0" borderId="0" xfId="0" applyFont="1"/>
    <xf numFmtId="166" fontId="19" fillId="0" borderId="0" xfId="2" applyNumberFormat="1" applyFont="1"/>
    <xf numFmtId="44" fontId="141" fillId="0" borderId="0" xfId="0" applyNumberFormat="1" applyFont="1"/>
    <xf numFmtId="198" fontId="141" fillId="0" borderId="56" xfId="8693" applyNumberFormat="1" applyFont="1" applyBorder="1"/>
    <xf numFmtId="0" fontId="0" fillId="0" borderId="56" xfId="0" applyBorder="1" applyAlignment="1">
      <alignment wrapText="1"/>
    </xf>
    <xf numFmtId="174" fontId="144" fillId="0" borderId="56" xfId="8693" applyNumberFormat="1" applyFont="1" applyFill="1" applyBorder="1"/>
    <xf numFmtId="10" fontId="141" fillId="0" borderId="58" xfId="3" applyNumberFormat="1" applyFont="1" applyFill="1" applyBorder="1"/>
    <xf numFmtId="203" fontId="141" fillId="0" borderId="57" xfId="3" applyNumberFormat="1" applyFont="1" applyBorder="1"/>
    <xf numFmtId="3" fontId="23" fillId="0" borderId="0" xfId="4" applyNumberFormat="1" applyFont="1" applyFill="1"/>
    <xf numFmtId="0" fontId="5" fillId="0" borderId="0" xfId="0" applyFont="1"/>
    <xf numFmtId="167" fontId="23" fillId="0" borderId="7" xfId="0" applyNumberFormat="1" applyFont="1" applyFill="1" applyBorder="1"/>
    <xf numFmtId="44" fontId="23" fillId="0" borderId="0" xfId="2" applyFont="1"/>
    <xf numFmtId="167" fontId="23" fillId="0" borderId="0" xfId="2" applyNumberFormat="1" applyFont="1" applyFill="1"/>
    <xf numFmtId="0" fontId="0" fillId="0" borderId="0" xfId="0"/>
    <xf numFmtId="0" fontId="0" fillId="0" borderId="0" xfId="0" applyAlignment="1">
      <alignment horizontal="left" vertical="top" wrapText="1"/>
    </xf>
    <xf numFmtId="0" fontId="4" fillId="0" borderId="0" xfId="0" applyFont="1"/>
    <xf numFmtId="0" fontId="27" fillId="0" borderId="0" xfId="0" applyFont="1" applyAlignment="1">
      <alignment horizontal="center"/>
    </xf>
    <xf numFmtId="4" fontId="0" fillId="0" borderId="0" xfId="0" applyNumberFormat="1"/>
    <xf numFmtId="0" fontId="27" fillId="0" borderId="0" xfId="12490" applyFont="1"/>
    <xf numFmtId="0" fontId="19" fillId="0" borderId="0" xfId="12490" applyFont="1"/>
    <xf numFmtId="43" fontId="0" fillId="0" borderId="48" xfId="1" applyFont="1" applyBorder="1"/>
    <xf numFmtId="0" fontId="26" fillId="0" borderId="0" xfId="0" applyFont="1" applyAlignment="1">
      <alignment horizontal="right" vertical="top"/>
    </xf>
    <xf numFmtId="0" fontId="26" fillId="0" borderId="0" xfId="0" applyFont="1" applyAlignment="1">
      <alignment horizontal="right" vertical="top" wrapText="1"/>
    </xf>
    <xf numFmtId="43" fontId="0" fillId="103" borderId="0" xfId="0" applyNumberFormat="1" applyFill="1"/>
    <xf numFmtId="0" fontId="19" fillId="0" borderId="0" xfId="12490" applyFont="1" applyAlignment="1">
      <alignment horizontal="right"/>
    </xf>
    <xf numFmtId="43" fontId="18" fillId="0" borderId="0" xfId="1" applyFont="1"/>
    <xf numFmtId="0" fontId="0" fillId="0" borderId="0" xfId="0" applyAlignment="1">
      <alignment horizontal="left" wrapText="1"/>
    </xf>
    <xf numFmtId="166" fontId="21" fillId="0" borderId="17" xfId="2" applyNumberFormat="1" applyFont="1" applyFill="1" applyBorder="1"/>
    <xf numFmtId="0" fontId="3" fillId="0" borderId="0" xfId="0" applyFont="1" applyFill="1"/>
    <xf numFmtId="0" fontId="15" fillId="0" borderId="0" xfId="0" applyFont="1" applyFill="1"/>
    <xf numFmtId="204" fontId="23" fillId="0" borderId="0" xfId="2" applyNumberFormat="1" applyFont="1" applyFill="1"/>
    <xf numFmtId="0" fontId="3" fillId="0" borderId="0" xfId="0" applyFont="1"/>
    <xf numFmtId="166" fontId="142" fillId="0" borderId="0" xfId="0" applyNumberFormat="1" applyFont="1" applyFill="1"/>
    <xf numFmtId="205" fontId="23" fillId="0" borderId="7" xfId="0" applyNumberFormat="1" applyFont="1" applyFill="1" applyBorder="1"/>
    <xf numFmtId="166" fontId="23" fillId="0" borderId="0" xfId="2" applyNumberFormat="1" applyFont="1" applyFill="1"/>
    <xf numFmtId="0" fontId="2" fillId="0" borderId="0" xfId="0" applyFont="1"/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4" fontId="15" fillId="0" borderId="0" xfId="3" applyNumberFormat="1" applyFont="1"/>
    <xf numFmtId="174" fontId="13" fillId="0" borderId="0" xfId="3" applyNumberFormat="1" applyFont="1"/>
    <xf numFmtId="175" fontId="15" fillId="0" borderId="0" xfId="2" applyNumberFormat="1" applyFont="1"/>
    <xf numFmtId="174" fontId="30" fillId="2" borderId="8" xfId="3" applyNumberFormat="1" applyFont="1" applyFill="1" applyBorder="1"/>
    <xf numFmtId="174" fontId="32" fillId="2" borderId="16" xfId="0" applyNumberFormat="1" applyFont="1" applyFill="1" applyBorder="1"/>
    <xf numFmtId="0" fontId="0" fillId="0" borderId="0" xfId="0" applyAlignment="1">
      <alignment horizontal="left" vertical="top" wrapText="1"/>
    </xf>
    <xf numFmtId="0" fontId="17" fillId="0" borderId="0" xfId="8436" applyAlignment="1">
      <alignment horizontal="left" vertical="top" wrapText="1"/>
    </xf>
    <xf numFmtId="0" fontId="0" fillId="0" borderId="0" xfId="0" applyAlignment="1">
      <alignment horizontal="left" wrapText="1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40" fillId="2" borderId="9" xfId="0" applyFont="1" applyFill="1" applyBorder="1" applyAlignment="1">
      <alignment horizontal="center" vertical="center"/>
    </xf>
    <xf numFmtId="0" fontId="1" fillId="0" borderId="0" xfId="0" applyFont="1"/>
  </cellXfs>
  <cellStyles count="12491">
    <cellStyle name="_x0013_" xfId="22" xr:uid="{E6D9899E-22BC-4725-831C-D5BEB150996F}"/>
    <cellStyle name=" 1" xfId="23" xr:uid="{54365E86-63D9-4193-8ABB-988847A7B911}"/>
    <cellStyle name=" 1 2" xfId="24" xr:uid="{F8DC67BC-5F39-4063-915E-C4BAD962E4E3}"/>
    <cellStyle name=" 1 3" xfId="25" xr:uid="{3DB65D81-097D-41D4-A5AF-793719E8D94C}"/>
    <cellStyle name="_x0013_ 10" xfId="26" xr:uid="{4624CEA2-1E9C-4CE7-81D3-18FDF5334BAD}"/>
    <cellStyle name="_x0013_ 11" xfId="27" xr:uid="{73D5A717-D746-499B-9CB1-BA0CBB7231E6}"/>
    <cellStyle name="_x0013_ 2" xfId="28" xr:uid="{4BA654A3-FB0A-494D-ADD7-4D8B5BEB13B9}"/>
    <cellStyle name="_x0013_ 2 2" xfId="29" xr:uid="{D23899BD-AE23-4B53-8AFD-1C5990B80CDE}"/>
    <cellStyle name="_x0013_ 3" xfId="30" xr:uid="{D7732AAF-E1AC-46B2-AB83-A331AE92DFA4}"/>
    <cellStyle name="_x0013_ 4" xfId="31" xr:uid="{ABFC4A6D-786C-422B-912C-675B71BC9715}"/>
    <cellStyle name="_x0013_ 5" xfId="32" xr:uid="{2BE3287E-8C80-4954-924D-263859C9CF28}"/>
    <cellStyle name="_x0013_ 6" xfId="33" xr:uid="{F742C508-CF08-47D1-82C1-83F0E1CF2DF5}"/>
    <cellStyle name="_x0013_ 7" xfId="34" xr:uid="{29F1AE41-2F66-4C12-9BB2-F6D29CB0B6BF}"/>
    <cellStyle name="_x0013_ 8" xfId="35" xr:uid="{BDBCCDEB-9A1D-4152-8E17-0191CB101A88}"/>
    <cellStyle name="_x0013_ 9" xfId="36" xr:uid="{14D6252C-4B4F-4C18-ADB6-86CC56EF152D}"/>
    <cellStyle name="_(C) 2007 CB Weather Adjust" xfId="37" xr:uid="{12D765A4-031E-4732-BF1F-397281597D7A}"/>
    <cellStyle name="_(C) 2007 CB Weather Adjust (2)" xfId="38" xr:uid="{986261B0-4CBC-492F-B8FC-4B6FDA85921C}"/>
    <cellStyle name="_09GRC Gas Transport For Review" xfId="39" xr:uid="{5D350519-2C6F-45BF-9BA4-8DE3C46AEC47}"/>
    <cellStyle name="_09GRC Gas Transport For Review 2" xfId="40" xr:uid="{645B22DE-0F48-4614-AF0E-0C005DB36431}"/>
    <cellStyle name="_09GRC Gas Transport For Review 2 2" xfId="41" xr:uid="{9351DCC5-DE0F-4B5F-9CA7-51C8A92EFC58}"/>
    <cellStyle name="_09GRC Gas Transport For Review 3" xfId="42" xr:uid="{A0E435DF-B7C9-4657-AF1D-6B7455D261A4}"/>
    <cellStyle name="_09GRC Gas Transport For Review_Book4" xfId="43" xr:uid="{F3A61C5C-7845-4988-AD22-9C96FBC3F2EE}"/>
    <cellStyle name="_09GRC Gas Transport For Review_Book4 2" xfId="44" xr:uid="{3B75F470-5E0D-4270-80C4-B709D5101715}"/>
    <cellStyle name="_09GRC Gas Transport For Review_Book4 2 2" xfId="45" xr:uid="{163F4A9E-6182-46F8-8F57-2054365FFF90}"/>
    <cellStyle name="_09GRC Gas Transport For Review_Book4 3" xfId="46" xr:uid="{AA486D79-0240-4201-B1E5-0BD63F962AA4}"/>
    <cellStyle name="_x0013__16.07E Wild Horse Wind Expansionwrkingfile" xfId="47" xr:uid="{C989DF76-27DF-4C38-8235-1A1B085A85DC}"/>
    <cellStyle name="_x0013__16.07E Wild Horse Wind Expansionwrkingfile 2" xfId="48" xr:uid="{7EAD98BF-9913-4FF1-B01C-407440246E5A}"/>
    <cellStyle name="_x0013__16.07E Wild Horse Wind Expansionwrkingfile 2 2" xfId="49" xr:uid="{30D967BC-6173-493A-B81F-940208E8BAB2}"/>
    <cellStyle name="_x0013__16.07E Wild Horse Wind Expansionwrkingfile 3" xfId="50" xr:uid="{E7AE4852-7995-4789-A49E-A37D41682AAD}"/>
    <cellStyle name="_x0013__16.07E Wild Horse Wind Expansionwrkingfile SF" xfId="51" xr:uid="{2D39DD77-3481-4FC7-99C5-4B6C1B650C3C}"/>
    <cellStyle name="_x0013__16.07E Wild Horse Wind Expansionwrkingfile SF 2" xfId="52" xr:uid="{12165888-226E-40AD-97E5-06EEC28D5ACA}"/>
    <cellStyle name="_x0013__16.07E Wild Horse Wind Expansionwrkingfile SF 2 2" xfId="53" xr:uid="{37F9F26C-C409-4E82-95FF-BCD9E205D0BD}"/>
    <cellStyle name="_x0013__16.07E Wild Horse Wind Expansionwrkingfile SF 3" xfId="54" xr:uid="{7FE86E44-62F7-43B9-BCEC-35CCB05C82EA}"/>
    <cellStyle name="_x0013__16.37E Wild Horse Expansion DeferralRevwrkingfile SF" xfId="55" xr:uid="{5BAF3EDF-2CF8-4D92-9CA2-AA9676340030}"/>
    <cellStyle name="_x0013__16.37E Wild Horse Expansion DeferralRevwrkingfile SF 2" xfId="56" xr:uid="{F16D7F47-FE51-4EC9-A7B5-1290516545F3}"/>
    <cellStyle name="_x0013__16.37E Wild Horse Expansion DeferralRevwrkingfile SF 2 2" xfId="57" xr:uid="{1E6A9877-12E8-483F-A866-BCBC90ABEF5B}"/>
    <cellStyle name="_x0013__16.37E Wild Horse Expansion DeferralRevwrkingfile SF 3" xfId="58" xr:uid="{B0FBE13C-0B59-43D6-875C-825F04928EE1}"/>
    <cellStyle name="_2.01G Temp Normalization(C)" xfId="59" xr:uid="{4919354D-A91C-4357-BE2F-DCD7E332AAFF}"/>
    <cellStyle name="_2.05G Pass-Through Revenue and Expenses" xfId="60" xr:uid="{916E45C7-9273-4CF3-BFC7-BBBB2FF5D0D8}"/>
    <cellStyle name="_2.11G Interest on Customer Deposits" xfId="61" xr:uid="{C17E3747-3C81-4ED0-B7F0-29D497CDF8D1}"/>
    <cellStyle name="_2008 Strat Plan Power Costs Forecast V2 (2009 Update)" xfId="62" xr:uid="{1121795A-558F-4A63-A6DF-BF2570CE28EB}"/>
    <cellStyle name="_2008 Strat Plan Power Costs Forecast V2 (2009 Update) 2" xfId="63" xr:uid="{93CF93C3-9CC1-427C-A07C-817991D729F5}"/>
    <cellStyle name="_2008 Strat Plan Power Costs Forecast V2 (2009 Update)_NIM Summary" xfId="64" xr:uid="{21CEDE72-1E8D-4AD2-AF93-C3DAA7B56217}"/>
    <cellStyle name="_2008 Strat Plan Power Costs Forecast V2 (2009 Update)_NIM Summary 2" xfId="65" xr:uid="{72A335DF-E5FF-4AC7-983B-17CAAE213CC2}"/>
    <cellStyle name="_4.01E Temp Normalization" xfId="66" xr:uid="{CE357792-41CC-4D5D-B632-CE6CC5F031A2}"/>
    <cellStyle name="_4.03G Lease Everett Delta" xfId="67" xr:uid="{3E41F1D7-D9B7-4E08-82A4-AE9C7F43A595}"/>
    <cellStyle name="_4.04G Pass-Through Revenue and ExpensesWFMI" xfId="68" xr:uid="{577C04E1-E85D-43B9-A1AE-87D49190EDB7}"/>
    <cellStyle name="_4.06E Pass Throughs" xfId="69" xr:uid="{0140FEE3-51F6-4082-88C7-D322DB33DA08}"/>
    <cellStyle name="_4.06E Pass Throughs 2" xfId="70" xr:uid="{5338CCB1-6304-4E44-9092-743156D5C4F2}"/>
    <cellStyle name="_4.06E Pass Throughs 2 2" xfId="71" xr:uid="{4DCF59AE-741E-495B-92C5-A54B611DBAD0}"/>
    <cellStyle name="_4.06E Pass Throughs 2 2 2" xfId="72" xr:uid="{142BE19E-3F3D-440E-ABCA-56098E585150}"/>
    <cellStyle name="_4.06E Pass Throughs 2 3" xfId="73" xr:uid="{1DAA7141-9228-4999-86BF-9D53702E6B49}"/>
    <cellStyle name="_4.06E Pass Throughs 3" xfId="74" xr:uid="{5DCDF21C-EA77-4E2A-9473-96A9D784B6CC}"/>
    <cellStyle name="_4.06E Pass Throughs 3 2" xfId="75" xr:uid="{98A75DD8-7F87-41C4-BBE9-E647AD56BDFA}"/>
    <cellStyle name="_4.06E Pass Throughs 3 2 2" xfId="76" xr:uid="{3E3B0D8E-EE1B-46E6-9B4B-D9586268B282}"/>
    <cellStyle name="_4.06E Pass Throughs 3 3" xfId="77" xr:uid="{4FEE8964-2DDF-447E-A923-FA2929990364}"/>
    <cellStyle name="_4.06E Pass Throughs 3 3 2" xfId="78" xr:uid="{0F15E97D-6615-478A-A79B-1F9C410499FA}"/>
    <cellStyle name="_4.06E Pass Throughs 3 4" xfId="79" xr:uid="{8F8E27FF-6299-42DA-B01F-36D5399F98DB}"/>
    <cellStyle name="_4.06E Pass Throughs 3 4 2" xfId="80" xr:uid="{6B06B2A9-B03C-44EA-99AF-758B0491A8D6}"/>
    <cellStyle name="_4.06E Pass Throughs 4" xfId="81" xr:uid="{329B65C0-BB64-4F1C-A35A-8F566B81E812}"/>
    <cellStyle name="_4.06E Pass Throughs 4 2" xfId="82" xr:uid="{2285A9B4-7C69-43EF-A47D-F770FC880168}"/>
    <cellStyle name="_4.06E Pass Throughs 5" xfId="83" xr:uid="{DB921950-ADFE-4CB5-B789-3EAE5F0E3D09}"/>
    <cellStyle name="_4.06E Pass Throughs 6" xfId="84" xr:uid="{AF49F500-19EF-4D7B-B2A4-A517CF75DFFC}"/>
    <cellStyle name="_4.06E Pass Throughs 7" xfId="85" xr:uid="{683BDAF1-07D3-4EFE-90A5-105AF06E2C12}"/>
    <cellStyle name="_4.06E Pass Throughs_04 07E Wild Horse Wind Expansion (C) (2)" xfId="86" xr:uid="{5F50520F-B4AF-4306-A63F-DBD4CC92B7D0}"/>
    <cellStyle name="_4.06E Pass Throughs_04 07E Wild Horse Wind Expansion (C) (2) 2" xfId="87" xr:uid="{FA11D71E-0ACC-4B31-B424-7CECD58EDCA2}"/>
    <cellStyle name="_4.06E Pass Throughs_04 07E Wild Horse Wind Expansion (C) (2) 2 2" xfId="88" xr:uid="{DCA153F1-56FA-4DF4-97BD-2C444470B9CE}"/>
    <cellStyle name="_4.06E Pass Throughs_04 07E Wild Horse Wind Expansion (C) (2) 3" xfId="89" xr:uid="{799EE312-1B59-4766-B07F-480DAE9845B6}"/>
    <cellStyle name="_4.06E Pass Throughs_04 07E Wild Horse Wind Expansion (C) (2)_Adj Bench DR 3 for Initial Briefs (Electric)" xfId="90" xr:uid="{34389887-8C79-4EBF-95C4-6D86A6F813D0}"/>
    <cellStyle name="_4.06E Pass Throughs_04 07E Wild Horse Wind Expansion (C) (2)_Adj Bench DR 3 for Initial Briefs (Electric) 2" xfId="91" xr:uid="{A8ED7ADB-E28A-4311-8B82-EE62D80222BF}"/>
    <cellStyle name="_4.06E Pass Throughs_04 07E Wild Horse Wind Expansion (C) (2)_Adj Bench DR 3 for Initial Briefs (Electric) 2 2" xfId="92" xr:uid="{801D2771-F7CD-4BBE-A820-61806888FD9C}"/>
    <cellStyle name="_4.06E Pass Throughs_04 07E Wild Horse Wind Expansion (C) (2)_Adj Bench DR 3 for Initial Briefs (Electric) 3" xfId="93" xr:uid="{B3BE9BB8-1210-4072-8749-3E062760D9E0}"/>
    <cellStyle name="_4.06E Pass Throughs_04 07E Wild Horse Wind Expansion (C) (2)_Book1" xfId="94" xr:uid="{28E2C21D-4A19-4E88-A2BA-60116A7605B4}"/>
    <cellStyle name="_4.06E Pass Throughs_04 07E Wild Horse Wind Expansion (C) (2)_Electric Rev Req Model (2009 GRC) " xfId="95" xr:uid="{89EA4524-22DC-4A53-9C79-FCC5BEBCE0DA}"/>
    <cellStyle name="_4.06E Pass Throughs_04 07E Wild Horse Wind Expansion (C) (2)_Electric Rev Req Model (2009 GRC)  2" xfId="96" xr:uid="{7AA97A2C-C6BD-48EE-83E4-B7748FFAD489}"/>
    <cellStyle name="_4.06E Pass Throughs_04 07E Wild Horse Wind Expansion (C) (2)_Electric Rev Req Model (2009 GRC)  2 2" xfId="97" xr:uid="{3C651C36-076B-48CB-93EA-D9E3A7E2D816}"/>
    <cellStyle name="_4.06E Pass Throughs_04 07E Wild Horse Wind Expansion (C) (2)_Electric Rev Req Model (2009 GRC)  3" xfId="98" xr:uid="{06A5659A-4F34-4316-835D-AA279FFF8BC7}"/>
    <cellStyle name="_4.06E Pass Throughs_04 07E Wild Horse Wind Expansion (C) (2)_Electric Rev Req Model (2009 GRC) Rebuttal" xfId="99" xr:uid="{D025B749-5E71-42B1-8BC4-6AD02C281D5E}"/>
    <cellStyle name="_4.06E Pass Throughs_04 07E Wild Horse Wind Expansion (C) (2)_Electric Rev Req Model (2009 GRC) Rebuttal 2" xfId="100" xr:uid="{7A800FEC-5E5F-4709-9D80-14C993FB188C}"/>
    <cellStyle name="_4.06E Pass Throughs_04 07E Wild Horse Wind Expansion (C) (2)_Electric Rev Req Model (2009 GRC) Rebuttal 2 2" xfId="101" xr:uid="{BAC48C7A-401F-433C-90C6-91B87F040EBC}"/>
    <cellStyle name="_4.06E Pass Throughs_04 07E Wild Horse Wind Expansion (C) (2)_Electric Rev Req Model (2009 GRC) Rebuttal 3" xfId="102" xr:uid="{856EC83D-9EF6-4C98-930A-A2744B34C8D7}"/>
    <cellStyle name="_4.06E Pass Throughs_04 07E Wild Horse Wind Expansion (C) (2)_Electric Rev Req Model (2009 GRC) Rebuttal REmoval of New  WH Solar AdjustMI" xfId="103" xr:uid="{0F6D3726-CA13-49F6-94D0-B88B598FED10}"/>
    <cellStyle name="_4.06E Pass Throughs_04 07E Wild Horse Wind Expansion (C) (2)_Electric Rev Req Model (2009 GRC) Rebuttal REmoval of New  WH Solar AdjustMI 2" xfId="104" xr:uid="{BB73575E-0604-45B2-AAFE-6E0360F13CE9}"/>
    <cellStyle name="_4.06E Pass Throughs_04 07E Wild Horse Wind Expansion (C) (2)_Electric Rev Req Model (2009 GRC) Rebuttal REmoval of New  WH Solar AdjustMI 2 2" xfId="105" xr:uid="{86CCAA4D-35D1-48DA-A2D6-45D0B196BBFA}"/>
    <cellStyle name="_4.06E Pass Throughs_04 07E Wild Horse Wind Expansion (C) (2)_Electric Rev Req Model (2009 GRC) Rebuttal REmoval of New  WH Solar AdjustMI 3" xfId="106" xr:uid="{025633CB-F31F-4FE1-9102-68FCEEB1381F}"/>
    <cellStyle name="_4.06E Pass Throughs_04 07E Wild Horse Wind Expansion (C) (2)_Electric Rev Req Model (2009 GRC) Revised 01-18-2010" xfId="107" xr:uid="{25EE3E5E-5AB1-4EA7-9C4E-F2C1E328ED80}"/>
    <cellStyle name="_4.06E Pass Throughs_04 07E Wild Horse Wind Expansion (C) (2)_Electric Rev Req Model (2009 GRC) Revised 01-18-2010 2" xfId="108" xr:uid="{E925FBDB-57C1-42D7-81A1-6F440169C727}"/>
    <cellStyle name="_4.06E Pass Throughs_04 07E Wild Horse Wind Expansion (C) (2)_Electric Rev Req Model (2009 GRC) Revised 01-18-2010 2 2" xfId="109" xr:uid="{23E3363F-C999-4C45-A8B2-763377151193}"/>
    <cellStyle name="_4.06E Pass Throughs_04 07E Wild Horse Wind Expansion (C) (2)_Electric Rev Req Model (2009 GRC) Revised 01-18-2010 3" xfId="110" xr:uid="{FFC75B95-62D7-4F29-AA27-AC7F66D5F446}"/>
    <cellStyle name="_4.06E Pass Throughs_04 07E Wild Horse Wind Expansion (C) (2)_Electric Rev Req Model (2010 GRC)" xfId="111" xr:uid="{CF6F9C31-AAB8-4824-81E3-368A3DF3A91A}"/>
    <cellStyle name="_4.06E Pass Throughs_04 07E Wild Horse Wind Expansion (C) (2)_Electric Rev Req Model (2010 GRC) SF" xfId="112" xr:uid="{A16DC03B-0531-4E2E-BF77-61E224D723AE}"/>
    <cellStyle name="_4.06E Pass Throughs_04 07E Wild Horse Wind Expansion (C) (2)_Final Order Electric EXHIBIT A-1" xfId="113" xr:uid="{44BFC443-8B61-442F-BFB9-1EC56F0D4112}"/>
    <cellStyle name="_4.06E Pass Throughs_04 07E Wild Horse Wind Expansion (C) (2)_Final Order Electric EXHIBIT A-1 2" xfId="114" xr:uid="{542C07E3-6A11-4166-BBCF-BBD11F3D40D9}"/>
    <cellStyle name="_4.06E Pass Throughs_04 07E Wild Horse Wind Expansion (C) (2)_Final Order Electric EXHIBIT A-1 2 2" xfId="115" xr:uid="{3215BA94-21FC-4CDB-80DB-B38FB07811ED}"/>
    <cellStyle name="_4.06E Pass Throughs_04 07E Wild Horse Wind Expansion (C) (2)_Final Order Electric EXHIBIT A-1 3" xfId="116" xr:uid="{F231C43F-4D1C-4573-AAF4-DDA33FB6B17B}"/>
    <cellStyle name="_4.06E Pass Throughs_04 07E Wild Horse Wind Expansion (C) (2)_TENASKA REGULATORY ASSET" xfId="117" xr:uid="{32EEE3A9-7E72-41E5-8D49-77E8768F73BD}"/>
    <cellStyle name="_4.06E Pass Throughs_04 07E Wild Horse Wind Expansion (C) (2)_TENASKA REGULATORY ASSET 2" xfId="118" xr:uid="{7694F4B4-16EF-45BA-ABB9-4C33491D3695}"/>
    <cellStyle name="_4.06E Pass Throughs_04 07E Wild Horse Wind Expansion (C) (2)_TENASKA REGULATORY ASSET 2 2" xfId="119" xr:uid="{94733E67-94BA-47E5-A117-9259893B8357}"/>
    <cellStyle name="_4.06E Pass Throughs_04 07E Wild Horse Wind Expansion (C) (2)_TENASKA REGULATORY ASSET 3" xfId="120" xr:uid="{64B6E49C-03A2-49A4-8BD4-1848C8C79252}"/>
    <cellStyle name="_4.06E Pass Throughs_16.37E Wild Horse Expansion DeferralRevwrkingfile SF" xfId="121" xr:uid="{FD6AE013-8D2C-4BD6-B705-93B93092F647}"/>
    <cellStyle name="_4.06E Pass Throughs_16.37E Wild Horse Expansion DeferralRevwrkingfile SF 2" xfId="122" xr:uid="{FD74B499-3126-46C1-B7AB-C752333A9C7B}"/>
    <cellStyle name="_4.06E Pass Throughs_16.37E Wild Horse Expansion DeferralRevwrkingfile SF 2 2" xfId="123" xr:uid="{D1551EF0-489E-4BCC-8B1C-58D136C821A5}"/>
    <cellStyle name="_4.06E Pass Throughs_16.37E Wild Horse Expansion DeferralRevwrkingfile SF 3" xfId="124" xr:uid="{48A1F289-1DCE-4349-84DE-C32EBE9815C8}"/>
    <cellStyle name="_4.06E Pass Throughs_2009 Compliance Filing PCA Exhibits for GRC" xfId="125" xr:uid="{776662FF-53C2-47E6-AADA-517B3EDEB1E6}"/>
    <cellStyle name="_4.06E Pass Throughs_2009 GRC Compl Filing - Exhibit D" xfId="126" xr:uid="{0694A21B-9359-4CFB-AB4A-E8BF4FFB102D}"/>
    <cellStyle name="_4.06E Pass Throughs_2009 GRC Compl Filing - Exhibit D 2" xfId="127" xr:uid="{4FE84234-C99A-4D00-A1B7-9F09B0F14158}"/>
    <cellStyle name="_4.06E Pass Throughs_3.01 Income Statement" xfId="128" xr:uid="{57B7B2EB-6554-43EB-B4D3-AD2340E333BC}"/>
    <cellStyle name="_4.06E Pass Throughs_4 31 Regulatory Assets and Liabilities  7 06- Exhibit D" xfId="129" xr:uid="{FD8435AE-4CE6-47DA-8AE9-9F97A29838C3}"/>
    <cellStyle name="_4.06E Pass Throughs_4 31 Regulatory Assets and Liabilities  7 06- Exhibit D 2" xfId="130" xr:uid="{0D40B28D-1D3F-4572-B083-626C7D83C588}"/>
    <cellStyle name="_4.06E Pass Throughs_4 31 Regulatory Assets and Liabilities  7 06- Exhibit D 2 2" xfId="131" xr:uid="{7E25DFF4-C976-4985-AE77-45C5A2911F0E}"/>
    <cellStyle name="_4.06E Pass Throughs_4 31 Regulatory Assets and Liabilities  7 06- Exhibit D 3" xfId="132" xr:uid="{35E7ACD9-EF5B-4999-B00B-7B52FB46E813}"/>
    <cellStyle name="_4.06E Pass Throughs_4 31 Regulatory Assets and Liabilities  7 06- Exhibit D_NIM Summary" xfId="133" xr:uid="{896CF182-6462-46F8-9AD1-5297AA198455}"/>
    <cellStyle name="_4.06E Pass Throughs_4 31 Regulatory Assets and Liabilities  7 06- Exhibit D_NIM Summary 2" xfId="134" xr:uid="{39E7B56F-082B-4C0C-B0EC-35F0D54E718F}"/>
    <cellStyle name="_4.06E Pass Throughs_4 32 Regulatory Assets and Liabilities  7 06- Exhibit D" xfId="135" xr:uid="{F34B9962-53EE-47DC-8C7B-1F2353AE3902}"/>
    <cellStyle name="_4.06E Pass Throughs_4 32 Regulatory Assets and Liabilities  7 06- Exhibit D 2" xfId="136" xr:uid="{554B8E56-BEAF-4A35-9BEF-AF3E1D85F87F}"/>
    <cellStyle name="_4.06E Pass Throughs_4 32 Regulatory Assets and Liabilities  7 06- Exhibit D 2 2" xfId="137" xr:uid="{D797C9C4-CA35-4A35-96EE-32ED5FFE2B84}"/>
    <cellStyle name="_4.06E Pass Throughs_4 32 Regulatory Assets and Liabilities  7 06- Exhibit D 3" xfId="138" xr:uid="{D3C41196-FBE6-409B-8E80-DDE08AE69A79}"/>
    <cellStyle name="_4.06E Pass Throughs_4 32 Regulatory Assets and Liabilities  7 06- Exhibit D_NIM Summary" xfId="139" xr:uid="{D411EE8A-8C62-4DAE-AC51-2858367643AD}"/>
    <cellStyle name="_4.06E Pass Throughs_4 32 Regulatory Assets and Liabilities  7 06- Exhibit D_NIM Summary 2" xfId="140" xr:uid="{EABBD0FA-88BB-4BAB-B243-DF6A4B52F940}"/>
    <cellStyle name="_4.06E Pass Throughs_AURORA Total New" xfId="141" xr:uid="{AEE91BF8-7F6C-4333-944D-D1CC26E6E5A5}"/>
    <cellStyle name="_4.06E Pass Throughs_AURORA Total New 2" xfId="142" xr:uid="{B2278D14-1A14-432A-ABDF-F83BD18FE355}"/>
    <cellStyle name="_4.06E Pass Throughs_Book2" xfId="143" xr:uid="{A08C2D7B-4EF0-4164-A4EF-92A8B2C0690A}"/>
    <cellStyle name="_4.06E Pass Throughs_Book2 2" xfId="144" xr:uid="{205FEB8B-CED9-4FD3-B294-578BDBBEBABB}"/>
    <cellStyle name="_4.06E Pass Throughs_Book2 2 2" xfId="145" xr:uid="{3E3C3024-BD52-4D92-8B77-81B02B86E9A1}"/>
    <cellStyle name="_4.06E Pass Throughs_Book2 3" xfId="146" xr:uid="{4DFEDBDA-8F1A-49A3-93FA-B633A83DAE07}"/>
    <cellStyle name="_4.06E Pass Throughs_Book2_Adj Bench DR 3 for Initial Briefs (Electric)" xfId="147" xr:uid="{D94C63B1-63FF-4866-8CC4-2E72EEB109DB}"/>
    <cellStyle name="_4.06E Pass Throughs_Book2_Adj Bench DR 3 for Initial Briefs (Electric) 2" xfId="148" xr:uid="{ADC3AA8E-46CC-44FF-9492-A8DB1B15A29D}"/>
    <cellStyle name="_4.06E Pass Throughs_Book2_Adj Bench DR 3 for Initial Briefs (Electric) 2 2" xfId="149" xr:uid="{9FD65239-FE8F-4D53-936E-4BFCDC350BED}"/>
    <cellStyle name="_4.06E Pass Throughs_Book2_Adj Bench DR 3 for Initial Briefs (Electric) 3" xfId="150" xr:uid="{7C032B21-C7F4-4076-9821-7B552BD4D0DC}"/>
    <cellStyle name="_4.06E Pass Throughs_Book2_Electric Rev Req Model (2009 GRC) Rebuttal" xfId="151" xr:uid="{DC749117-FC80-4B41-8716-DD62684DFE51}"/>
    <cellStyle name="_4.06E Pass Throughs_Book2_Electric Rev Req Model (2009 GRC) Rebuttal 2" xfId="152" xr:uid="{06600005-9B01-4120-A380-4B3B80F361C9}"/>
    <cellStyle name="_4.06E Pass Throughs_Book2_Electric Rev Req Model (2009 GRC) Rebuttal 2 2" xfId="153" xr:uid="{15C6EB30-1338-49CA-AB2E-A062EBC44D16}"/>
    <cellStyle name="_4.06E Pass Throughs_Book2_Electric Rev Req Model (2009 GRC) Rebuttal 3" xfId="154" xr:uid="{64E970F3-3C30-4E59-B86B-DDFF5379E1C6}"/>
    <cellStyle name="_4.06E Pass Throughs_Book2_Electric Rev Req Model (2009 GRC) Rebuttal REmoval of New  WH Solar AdjustMI" xfId="155" xr:uid="{EF1DFCDC-D766-4136-8811-6C7792783010}"/>
    <cellStyle name="_4.06E Pass Throughs_Book2_Electric Rev Req Model (2009 GRC) Rebuttal REmoval of New  WH Solar AdjustMI 2" xfId="156" xr:uid="{3DB1FB8D-58E6-4AD9-8DDC-AD6AB98AE83C}"/>
    <cellStyle name="_4.06E Pass Throughs_Book2_Electric Rev Req Model (2009 GRC) Rebuttal REmoval of New  WH Solar AdjustMI 2 2" xfId="157" xr:uid="{22174AD8-5282-41A5-A174-019FF475035D}"/>
    <cellStyle name="_4.06E Pass Throughs_Book2_Electric Rev Req Model (2009 GRC) Rebuttal REmoval of New  WH Solar AdjustMI 3" xfId="158" xr:uid="{CC26A225-97C6-43E2-AD45-94D3D97C1A57}"/>
    <cellStyle name="_4.06E Pass Throughs_Book2_Electric Rev Req Model (2009 GRC) Revised 01-18-2010" xfId="159" xr:uid="{841BDB2E-47F4-4384-A714-C9960E8B8196}"/>
    <cellStyle name="_4.06E Pass Throughs_Book2_Electric Rev Req Model (2009 GRC) Revised 01-18-2010 2" xfId="160" xr:uid="{BA9C9D17-B901-432D-A2ED-92C73DB96C88}"/>
    <cellStyle name="_4.06E Pass Throughs_Book2_Electric Rev Req Model (2009 GRC) Revised 01-18-2010 2 2" xfId="161" xr:uid="{D29BE84E-FC94-463B-9403-1AC9A1961E40}"/>
    <cellStyle name="_4.06E Pass Throughs_Book2_Electric Rev Req Model (2009 GRC) Revised 01-18-2010 3" xfId="162" xr:uid="{38BDA6AC-D872-45AF-A247-0337841FCCF4}"/>
    <cellStyle name="_4.06E Pass Throughs_Book2_Final Order Electric EXHIBIT A-1" xfId="163" xr:uid="{4E76E42C-2213-4473-BA30-DEEC229F6BF7}"/>
    <cellStyle name="_4.06E Pass Throughs_Book2_Final Order Electric EXHIBIT A-1 2" xfId="164" xr:uid="{5E64D2E1-32F4-4CBA-9F82-CA6BFEE2811B}"/>
    <cellStyle name="_4.06E Pass Throughs_Book2_Final Order Electric EXHIBIT A-1 2 2" xfId="165" xr:uid="{1EEE81E2-176F-4BD4-BAA1-4FDC09C58C0C}"/>
    <cellStyle name="_4.06E Pass Throughs_Book2_Final Order Electric EXHIBIT A-1 3" xfId="166" xr:uid="{8A22A75E-F27C-483B-9266-B3CAA6837BB5}"/>
    <cellStyle name="_4.06E Pass Throughs_Book4" xfId="167" xr:uid="{23E84594-18A5-4EA7-A226-2AD569F826A8}"/>
    <cellStyle name="_4.06E Pass Throughs_Book4 2" xfId="168" xr:uid="{3781E555-0AB6-4142-AF24-AC392F858D15}"/>
    <cellStyle name="_4.06E Pass Throughs_Book4 2 2" xfId="169" xr:uid="{681112A8-7B5D-49D1-9440-F32FFAE1D69D}"/>
    <cellStyle name="_4.06E Pass Throughs_Book4 3" xfId="170" xr:uid="{5BD03532-1431-4DEE-85CE-C28D0E7FE34A}"/>
    <cellStyle name="_4.06E Pass Throughs_Book9" xfId="171" xr:uid="{B076ECE5-97F7-4F0B-8D96-D6A3C58AC463}"/>
    <cellStyle name="_4.06E Pass Throughs_Book9 2" xfId="172" xr:uid="{EFEFE3C5-CA44-4E8B-8410-29C7F50335A2}"/>
    <cellStyle name="_4.06E Pass Throughs_Book9 2 2" xfId="173" xr:uid="{9A00D586-1D0E-47DD-85E8-FE59BB48F310}"/>
    <cellStyle name="_4.06E Pass Throughs_Book9 3" xfId="174" xr:uid="{7E6034E8-FCBC-4F48-9D6B-4A940098FCBC}"/>
    <cellStyle name="_4.06E Pass Throughs_Chelan PUD Power Costs (8-10)" xfId="175" xr:uid="{D97918F1-28D6-42AE-8F7A-EE7FE3498CE2}"/>
    <cellStyle name="_4.06E Pass Throughs_INPUTS" xfId="176" xr:uid="{9C1657C0-7594-48BA-AB41-D60A80BCA45F}"/>
    <cellStyle name="_4.06E Pass Throughs_INPUTS 2" xfId="177" xr:uid="{B8E73EB9-76E9-48A5-8B6C-64AEAD1FE288}"/>
    <cellStyle name="_4.06E Pass Throughs_INPUTS 2 2" xfId="178" xr:uid="{57F73ED8-7DEE-43A0-B929-EC7F7B9B0C52}"/>
    <cellStyle name="_4.06E Pass Throughs_INPUTS 3" xfId="179" xr:uid="{D65FFF31-E7DF-4023-B4CD-3B46A095B195}"/>
    <cellStyle name="_4.06E Pass Throughs_NIM Summary" xfId="180" xr:uid="{3EC440EC-09AF-43D8-99E0-531926A86821}"/>
    <cellStyle name="_4.06E Pass Throughs_NIM Summary 09GRC" xfId="181" xr:uid="{2300BDD4-1348-4460-A5DC-621C4DC044BB}"/>
    <cellStyle name="_4.06E Pass Throughs_NIM Summary 09GRC 2" xfId="182" xr:uid="{61E59F56-B47F-492C-968E-A793752E290A}"/>
    <cellStyle name="_4.06E Pass Throughs_NIM Summary 2" xfId="183" xr:uid="{8EAA2FA5-0733-4635-9289-C237B0362098}"/>
    <cellStyle name="_4.06E Pass Throughs_NIM Summary 3" xfId="184" xr:uid="{0D2CE476-2FD5-41FD-8EEA-133ACDE050DB}"/>
    <cellStyle name="_4.06E Pass Throughs_NIM Summary 4" xfId="185" xr:uid="{D68FC390-2386-4438-A6B5-EB82EA402499}"/>
    <cellStyle name="_4.06E Pass Throughs_NIM Summary 5" xfId="186" xr:uid="{DDCA12A8-5347-46C3-8F33-FA1E9BCFAB1F}"/>
    <cellStyle name="_4.06E Pass Throughs_NIM Summary 6" xfId="187" xr:uid="{DF75DED2-EE44-4206-BA58-BE608CACECB3}"/>
    <cellStyle name="_4.06E Pass Throughs_NIM Summary 7" xfId="188" xr:uid="{E2844F47-BF7B-4DB1-84A6-ED51FFF6B4D5}"/>
    <cellStyle name="_4.06E Pass Throughs_NIM Summary 8" xfId="189" xr:uid="{D29DECE5-8C74-4D98-8803-19618C5B8D25}"/>
    <cellStyle name="_4.06E Pass Throughs_NIM Summary 9" xfId="190" xr:uid="{544604F8-BD60-4FBD-99C7-D0BEE35B9A59}"/>
    <cellStyle name="_4.06E Pass Throughs_PCA 10 -  Exhibit D from A Kellogg Jan 2011" xfId="191" xr:uid="{EC33F324-56F4-4FC8-819D-10997547D58C}"/>
    <cellStyle name="_4.06E Pass Throughs_PCA 10 -  Exhibit D from A Kellogg July 2011" xfId="192" xr:uid="{052140A7-F9F9-48B8-9A09-BF48321F6238}"/>
    <cellStyle name="_4.06E Pass Throughs_PCA 10 -  Exhibit D from S Free Rcv'd 12-11" xfId="193" xr:uid="{828F4A03-760A-4C88-8767-4D193AF66D9C}"/>
    <cellStyle name="_4.06E Pass Throughs_PCA 9 -  Exhibit D April 2010" xfId="194" xr:uid="{EC7F3B15-7700-434B-8CFD-9C073BC6D769}"/>
    <cellStyle name="_4.06E Pass Throughs_PCA 9 -  Exhibit D April 2010 (3)" xfId="195" xr:uid="{0E32219D-2996-4D3C-8120-08EAE6D505ED}"/>
    <cellStyle name="_4.06E Pass Throughs_PCA 9 -  Exhibit D April 2010 (3) 2" xfId="196" xr:uid="{4843801B-678D-407C-9CDB-BB506052EE9D}"/>
    <cellStyle name="_4.06E Pass Throughs_PCA 9 -  Exhibit D Nov 2010" xfId="197" xr:uid="{55718A94-75B3-41CC-80E7-78095F39E35F}"/>
    <cellStyle name="_4.06E Pass Throughs_PCA 9 - Exhibit D at August 2010" xfId="198" xr:uid="{43CD6880-06A2-4C4B-83F8-FEADCF8C1901}"/>
    <cellStyle name="_4.06E Pass Throughs_PCA 9 - Exhibit D June 2010 GRC" xfId="199" xr:uid="{E60D7B2D-7D11-4DFD-BBDD-0F0435AD85A9}"/>
    <cellStyle name="_4.06E Pass Throughs_Power Costs - Comparison bx Rbtl-Staff-Jt-PC" xfId="200" xr:uid="{68F07525-D7AC-4D23-B1B4-C7D5C870AE50}"/>
    <cellStyle name="_4.06E Pass Throughs_Power Costs - Comparison bx Rbtl-Staff-Jt-PC 2" xfId="201" xr:uid="{3F96F55C-B656-4AF2-A4AA-D1E4EFA0FAED}"/>
    <cellStyle name="_4.06E Pass Throughs_Power Costs - Comparison bx Rbtl-Staff-Jt-PC 2 2" xfId="202" xr:uid="{FB775D61-F458-47F7-9ED2-1CB0BD3B4159}"/>
    <cellStyle name="_4.06E Pass Throughs_Power Costs - Comparison bx Rbtl-Staff-Jt-PC 3" xfId="203" xr:uid="{7F56D141-DF8B-41AB-9838-EEA000D2AFF6}"/>
    <cellStyle name="_4.06E Pass Throughs_Power Costs - Comparison bx Rbtl-Staff-Jt-PC_Adj Bench DR 3 for Initial Briefs (Electric)" xfId="204" xr:uid="{12B8576B-B445-4E77-A9CE-8569870C16D7}"/>
    <cellStyle name="_4.06E Pass Throughs_Power Costs - Comparison bx Rbtl-Staff-Jt-PC_Adj Bench DR 3 for Initial Briefs (Electric) 2" xfId="205" xr:uid="{C777B86D-E29F-4476-8500-D1CF5110BCF8}"/>
    <cellStyle name="_4.06E Pass Throughs_Power Costs - Comparison bx Rbtl-Staff-Jt-PC_Adj Bench DR 3 for Initial Briefs (Electric) 2 2" xfId="206" xr:uid="{5BF03567-D4F9-4C0B-87AB-205FE793E89A}"/>
    <cellStyle name="_4.06E Pass Throughs_Power Costs - Comparison bx Rbtl-Staff-Jt-PC_Adj Bench DR 3 for Initial Briefs (Electric) 3" xfId="207" xr:uid="{A927B2AC-E08D-4FBF-8994-D4F70B6D36CE}"/>
    <cellStyle name="_4.06E Pass Throughs_Power Costs - Comparison bx Rbtl-Staff-Jt-PC_Electric Rev Req Model (2009 GRC) Rebuttal" xfId="208" xr:uid="{E6950472-8936-4B63-BCDC-9BA87DCACFAB}"/>
    <cellStyle name="_4.06E Pass Throughs_Power Costs - Comparison bx Rbtl-Staff-Jt-PC_Electric Rev Req Model (2009 GRC) Rebuttal 2" xfId="209" xr:uid="{66AD923A-9E05-456C-8538-CB82FB7ADFFC}"/>
    <cellStyle name="_4.06E Pass Throughs_Power Costs - Comparison bx Rbtl-Staff-Jt-PC_Electric Rev Req Model (2009 GRC) Rebuttal 2 2" xfId="210" xr:uid="{21BC8EF8-9704-4167-BB88-745AA73E2FCC}"/>
    <cellStyle name="_4.06E Pass Throughs_Power Costs - Comparison bx Rbtl-Staff-Jt-PC_Electric Rev Req Model (2009 GRC) Rebuttal 3" xfId="211" xr:uid="{39D82611-45D9-4BC4-9A37-9D2633B9811E}"/>
    <cellStyle name="_4.06E Pass Throughs_Power Costs - Comparison bx Rbtl-Staff-Jt-PC_Electric Rev Req Model (2009 GRC) Rebuttal REmoval of New  WH Solar AdjustMI" xfId="212" xr:uid="{2B4F9CFB-C92E-49EC-8FC6-159412A12EAF}"/>
    <cellStyle name="_4.06E Pass Throughs_Power Costs - Comparison bx Rbtl-Staff-Jt-PC_Electric Rev Req Model (2009 GRC) Rebuttal REmoval of New  WH Solar AdjustMI 2" xfId="213" xr:uid="{FD89183D-4576-4DCD-94D7-87E9C2CFC00A}"/>
    <cellStyle name="_4.06E Pass Throughs_Power Costs - Comparison bx Rbtl-Staff-Jt-PC_Electric Rev Req Model (2009 GRC) Rebuttal REmoval of New  WH Solar AdjustMI 2 2" xfId="214" xr:uid="{1B98DA02-72F3-4D0A-93A0-BFE511EC3153}"/>
    <cellStyle name="_4.06E Pass Throughs_Power Costs - Comparison bx Rbtl-Staff-Jt-PC_Electric Rev Req Model (2009 GRC) Rebuttal REmoval of New  WH Solar AdjustMI 3" xfId="215" xr:uid="{C82CFA6A-FD80-48DC-B874-51F885D7BBA9}"/>
    <cellStyle name="_4.06E Pass Throughs_Power Costs - Comparison bx Rbtl-Staff-Jt-PC_Electric Rev Req Model (2009 GRC) Revised 01-18-2010" xfId="216" xr:uid="{7D4BB314-9CED-4617-A0DE-B99174F74310}"/>
    <cellStyle name="_4.06E Pass Throughs_Power Costs - Comparison bx Rbtl-Staff-Jt-PC_Electric Rev Req Model (2009 GRC) Revised 01-18-2010 2" xfId="217" xr:uid="{4B50145F-FDAE-4B4D-9623-F402CF3937B6}"/>
    <cellStyle name="_4.06E Pass Throughs_Power Costs - Comparison bx Rbtl-Staff-Jt-PC_Electric Rev Req Model (2009 GRC) Revised 01-18-2010 2 2" xfId="218" xr:uid="{05484C00-56C8-42B0-B4D7-B8A6095D76C2}"/>
    <cellStyle name="_4.06E Pass Throughs_Power Costs - Comparison bx Rbtl-Staff-Jt-PC_Electric Rev Req Model (2009 GRC) Revised 01-18-2010 3" xfId="219" xr:uid="{1BAF2E25-74E3-433E-A769-4A1D1CAAEB1E}"/>
    <cellStyle name="_4.06E Pass Throughs_Power Costs - Comparison bx Rbtl-Staff-Jt-PC_Final Order Electric EXHIBIT A-1" xfId="220" xr:uid="{CB818319-1144-4873-A434-29D02F55F83F}"/>
    <cellStyle name="_4.06E Pass Throughs_Power Costs - Comparison bx Rbtl-Staff-Jt-PC_Final Order Electric EXHIBIT A-1 2" xfId="221" xr:uid="{29AE6DA3-0CD0-48ED-A5C6-F68A2A9DC9F2}"/>
    <cellStyle name="_4.06E Pass Throughs_Power Costs - Comparison bx Rbtl-Staff-Jt-PC_Final Order Electric EXHIBIT A-1 2 2" xfId="222" xr:uid="{6A1D0647-B5AC-4EF3-AFD3-6231A125B351}"/>
    <cellStyle name="_4.06E Pass Throughs_Power Costs - Comparison bx Rbtl-Staff-Jt-PC_Final Order Electric EXHIBIT A-1 3" xfId="223" xr:uid="{2ECA277E-9968-4DC2-8695-923432CE754E}"/>
    <cellStyle name="_4.06E Pass Throughs_Production Adj 4.37" xfId="224" xr:uid="{3C352704-113A-4B8F-AE10-70B5A773C5F1}"/>
    <cellStyle name="_4.06E Pass Throughs_Production Adj 4.37 2" xfId="225" xr:uid="{D8AFF8E4-9586-4CF1-9AD1-9C0CA38EC99E}"/>
    <cellStyle name="_4.06E Pass Throughs_Production Adj 4.37 2 2" xfId="226" xr:uid="{B5041CBA-BDB4-4DD2-86CF-318B16DEADAF}"/>
    <cellStyle name="_4.06E Pass Throughs_Production Adj 4.37 3" xfId="227" xr:uid="{D82AB136-5182-49DC-BA33-E58722E34DDC}"/>
    <cellStyle name="_4.06E Pass Throughs_Purchased Power Adj 4.03" xfId="228" xr:uid="{89B0AB0C-82D5-48CE-BC90-587164BAA2C5}"/>
    <cellStyle name="_4.06E Pass Throughs_Purchased Power Adj 4.03 2" xfId="229" xr:uid="{93959625-4A33-4219-B204-73EB78B06C2E}"/>
    <cellStyle name="_4.06E Pass Throughs_Purchased Power Adj 4.03 2 2" xfId="230" xr:uid="{FA9FDFA5-117F-493B-B77D-D2F9F3A1177A}"/>
    <cellStyle name="_4.06E Pass Throughs_Purchased Power Adj 4.03 3" xfId="231" xr:uid="{5E05A005-AAA9-4724-91A4-A51D88FB023A}"/>
    <cellStyle name="_4.06E Pass Throughs_Rebuttal Power Costs" xfId="232" xr:uid="{F7FB9381-1E76-4384-AAD5-33D27A501BD3}"/>
    <cellStyle name="_4.06E Pass Throughs_Rebuttal Power Costs 2" xfId="233" xr:uid="{C827CC7C-E634-45AA-BE4F-CDA9D3D2EC44}"/>
    <cellStyle name="_4.06E Pass Throughs_Rebuttal Power Costs 2 2" xfId="234" xr:uid="{167E2866-5D0E-4546-A39D-B57F55347339}"/>
    <cellStyle name="_4.06E Pass Throughs_Rebuttal Power Costs 3" xfId="235" xr:uid="{B35C9AB8-00DB-48E2-A3D4-DCC1967557BB}"/>
    <cellStyle name="_4.06E Pass Throughs_Rebuttal Power Costs_Adj Bench DR 3 for Initial Briefs (Electric)" xfId="236" xr:uid="{5AED2052-EBCC-4325-A13A-C764CF1C7EFE}"/>
    <cellStyle name="_4.06E Pass Throughs_Rebuttal Power Costs_Adj Bench DR 3 for Initial Briefs (Electric) 2" xfId="237" xr:uid="{2FB0C4CB-101B-4DDA-91F8-B6C63B656351}"/>
    <cellStyle name="_4.06E Pass Throughs_Rebuttal Power Costs_Adj Bench DR 3 for Initial Briefs (Electric) 2 2" xfId="238" xr:uid="{5DD5DCFD-B4DD-4BDF-8364-39C25E289DBB}"/>
    <cellStyle name="_4.06E Pass Throughs_Rebuttal Power Costs_Adj Bench DR 3 for Initial Briefs (Electric) 3" xfId="239" xr:uid="{C277FE92-78E3-4E5C-9B9A-08209EE9A0F7}"/>
    <cellStyle name="_4.06E Pass Throughs_Rebuttal Power Costs_Electric Rev Req Model (2009 GRC) Rebuttal" xfId="240" xr:uid="{83F3F7AA-415D-467A-B9AF-EB31FF5F7845}"/>
    <cellStyle name="_4.06E Pass Throughs_Rebuttal Power Costs_Electric Rev Req Model (2009 GRC) Rebuttal 2" xfId="241" xr:uid="{63C7E153-EB30-4447-9A7A-CCDD132200BA}"/>
    <cellStyle name="_4.06E Pass Throughs_Rebuttal Power Costs_Electric Rev Req Model (2009 GRC) Rebuttal 2 2" xfId="242" xr:uid="{32D666BC-E2D6-44E2-90E7-FA8B26E48A85}"/>
    <cellStyle name="_4.06E Pass Throughs_Rebuttal Power Costs_Electric Rev Req Model (2009 GRC) Rebuttal 3" xfId="243" xr:uid="{E492240E-3504-4896-A142-53375D9ADA72}"/>
    <cellStyle name="_4.06E Pass Throughs_Rebuttal Power Costs_Electric Rev Req Model (2009 GRC) Rebuttal REmoval of New  WH Solar AdjustMI" xfId="244" xr:uid="{1C0CA1D4-0746-44C6-B6B0-11B53DC66CFA}"/>
    <cellStyle name="_4.06E Pass Throughs_Rebuttal Power Costs_Electric Rev Req Model (2009 GRC) Rebuttal REmoval of New  WH Solar AdjustMI 2" xfId="245" xr:uid="{4A0D3F3C-C61C-4575-BC89-CB8239AAD4D4}"/>
    <cellStyle name="_4.06E Pass Throughs_Rebuttal Power Costs_Electric Rev Req Model (2009 GRC) Rebuttal REmoval of New  WH Solar AdjustMI 2 2" xfId="246" xr:uid="{39D11252-D1F8-486E-820E-542615F1F8D8}"/>
    <cellStyle name="_4.06E Pass Throughs_Rebuttal Power Costs_Electric Rev Req Model (2009 GRC) Rebuttal REmoval of New  WH Solar AdjustMI 3" xfId="247" xr:uid="{F772F6CA-63B7-489E-9185-BC0A977AC4D6}"/>
    <cellStyle name="_4.06E Pass Throughs_Rebuttal Power Costs_Electric Rev Req Model (2009 GRC) Revised 01-18-2010" xfId="248" xr:uid="{5EF12760-55F6-41B7-BE8F-70889DB981E2}"/>
    <cellStyle name="_4.06E Pass Throughs_Rebuttal Power Costs_Electric Rev Req Model (2009 GRC) Revised 01-18-2010 2" xfId="249" xr:uid="{BD85E2BA-9B82-471F-B01C-1CE5BA6D2D84}"/>
    <cellStyle name="_4.06E Pass Throughs_Rebuttal Power Costs_Electric Rev Req Model (2009 GRC) Revised 01-18-2010 2 2" xfId="250" xr:uid="{BF8AF15B-4D84-45A0-82A1-76D513BBDD62}"/>
    <cellStyle name="_4.06E Pass Throughs_Rebuttal Power Costs_Electric Rev Req Model (2009 GRC) Revised 01-18-2010 3" xfId="251" xr:uid="{804F7892-61AD-47EF-8515-E63159E99E96}"/>
    <cellStyle name="_4.06E Pass Throughs_Rebuttal Power Costs_Final Order Electric EXHIBIT A-1" xfId="252" xr:uid="{0E01F4C8-D25F-4D74-BB3B-B992F666BA82}"/>
    <cellStyle name="_4.06E Pass Throughs_Rebuttal Power Costs_Final Order Electric EXHIBIT A-1 2" xfId="253" xr:uid="{FF855E99-4B19-4492-9AA5-B4E5EABD1524}"/>
    <cellStyle name="_4.06E Pass Throughs_Rebuttal Power Costs_Final Order Electric EXHIBIT A-1 2 2" xfId="254" xr:uid="{4BF204FC-8D6B-4C7B-93FC-0E5CB76331F1}"/>
    <cellStyle name="_4.06E Pass Throughs_Rebuttal Power Costs_Final Order Electric EXHIBIT A-1 3" xfId="255" xr:uid="{BEEE7662-52FC-4226-8890-B9D5B879FCD7}"/>
    <cellStyle name="_4.06E Pass Throughs_ROR &amp; CONV FACTOR" xfId="256" xr:uid="{5F8DD862-A160-4D97-9E3C-8E87D181D912}"/>
    <cellStyle name="_4.06E Pass Throughs_ROR &amp; CONV FACTOR 2" xfId="257" xr:uid="{571B066C-63C8-4702-98CE-2A4F7F5D69DE}"/>
    <cellStyle name="_4.06E Pass Throughs_ROR &amp; CONV FACTOR 2 2" xfId="258" xr:uid="{8B3E7A60-B9EB-4EAC-BFAA-855FAA821BFC}"/>
    <cellStyle name="_4.06E Pass Throughs_ROR &amp; CONV FACTOR 3" xfId="259" xr:uid="{47E201E1-7F4F-43DC-A0D5-9EA2FE1BAADC}"/>
    <cellStyle name="_4.06E Pass Throughs_ROR 5.02" xfId="260" xr:uid="{987B752D-28E1-476B-A012-E30046C90729}"/>
    <cellStyle name="_4.06E Pass Throughs_ROR 5.02 2" xfId="261" xr:uid="{29C4C8D9-AE5D-4F49-A6AF-DB98EC51DCB1}"/>
    <cellStyle name="_4.06E Pass Throughs_ROR 5.02 2 2" xfId="262" xr:uid="{098964ED-5C3F-41F4-AA4C-A12CB8C2DE36}"/>
    <cellStyle name="_4.06E Pass Throughs_ROR 5.02 3" xfId="263" xr:uid="{041D921F-F5FB-4154-9DF8-8659051B047C}"/>
    <cellStyle name="_4.06E Pass Throughs_Wind Integration 10GRC" xfId="264" xr:uid="{632F2B23-EF71-42AD-B654-15FF4EA9D913}"/>
    <cellStyle name="_4.06E Pass Throughs_Wind Integration 10GRC 2" xfId="265" xr:uid="{6C3D8742-64A2-43A3-81B1-603CCF5D708F}"/>
    <cellStyle name="_4.13E Montana Energy Tax" xfId="266" xr:uid="{67DD750E-629C-4015-831D-8A1B0278DED8}"/>
    <cellStyle name="_4.13E Montana Energy Tax 2" xfId="267" xr:uid="{650263BB-F497-4711-BC6F-F9AC4BF326F8}"/>
    <cellStyle name="_4.13E Montana Energy Tax 2 2" xfId="268" xr:uid="{27C257B7-EEAD-42DF-8A1E-21966ECB7DA1}"/>
    <cellStyle name="_4.13E Montana Energy Tax 2 2 2" xfId="269" xr:uid="{5330C114-B72D-48B0-857D-97228EABA136}"/>
    <cellStyle name="_4.13E Montana Energy Tax 2 3" xfId="270" xr:uid="{7104B269-B766-40C7-B829-364B71DA352E}"/>
    <cellStyle name="_4.13E Montana Energy Tax 3" xfId="271" xr:uid="{4318077B-1366-411F-AD0C-61800D253065}"/>
    <cellStyle name="_4.13E Montana Energy Tax 3 2" xfId="272" xr:uid="{F36610B9-2E2A-47BB-A2E1-CF57BF51CBC8}"/>
    <cellStyle name="_4.13E Montana Energy Tax 3 2 2" xfId="273" xr:uid="{4787A0E9-116F-44EE-953B-F4F0074166FC}"/>
    <cellStyle name="_4.13E Montana Energy Tax 3 3" xfId="274" xr:uid="{011665BC-A381-4C00-B44F-4E0B6DE915F0}"/>
    <cellStyle name="_4.13E Montana Energy Tax 3 3 2" xfId="275" xr:uid="{D3978A4D-A1F2-45EB-9E1E-DCB3C8505067}"/>
    <cellStyle name="_4.13E Montana Energy Tax 3 4" xfId="276" xr:uid="{336D9ABD-E252-4EE5-B9FA-80E9E855C498}"/>
    <cellStyle name="_4.13E Montana Energy Tax 3 4 2" xfId="277" xr:uid="{8DE00673-6199-4116-AEE5-5169D8DE535C}"/>
    <cellStyle name="_4.13E Montana Energy Tax 4" xfId="278" xr:uid="{27818361-6357-470E-82C1-3E5903D96E16}"/>
    <cellStyle name="_4.13E Montana Energy Tax 4 2" xfId="279" xr:uid="{4DFDA55D-718B-4999-AC70-F6954BEA706F}"/>
    <cellStyle name="_4.13E Montana Energy Tax 5" xfId="280" xr:uid="{E901D13B-2500-4039-8CEC-43ECFA973739}"/>
    <cellStyle name="_4.13E Montana Energy Tax 6" xfId="281" xr:uid="{11E00845-6866-4811-BA22-63314419058E}"/>
    <cellStyle name="_4.13E Montana Energy Tax 7" xfId="282" xr:uid="{852E0583-7C75-4D64-B444-5BE05260FC87}"/>
    <cellStyle name="_4.13E Montana Energy Tax_04 07E Wild Horse Wind Expansion (C) (2)" xfId="283" xr:uid="{9C99BE4F-AD12-4DB2-B468-96ABBC8329CB}"/>
    <cellStyle name="_4.13E Montana Energy Tax_04 07E Wild Horse Wind Expansion (C) (2) 2" xfId="284" xr:uid="{1E74FE8C-2717-4448-BCAA-0220345B6EF6}"/>
    <cellStyle name="_4.13E Montana Energy Tax_04 07E Wild Horse Wind Expansion (C) (2) 2 2" xfId="285" xr:uid="{3A066E56-C1A2-49C3-BE3E-EAAFFDE5B6A9}"/>
    <cellStyle name="_4.13E Montana Energy Tax_04 07E Wild Horse Wind Expansion (C) (2) 3" xfId="286" xr:uid="{E9A96AD1-193C-47D8-91AF-A8755A618620}"/>
    <cellStyle name="_4.13E Montana Energy Tax_04 07E Wild Horse Wind Expansion (C) (2)_Adj Bench DR 3 for Initial Briefs (Electric)" xfId="287" xr:uid="{26794C84-C972-4449-8295-1E69D77FC2E9}"/>
    <cellStyle name="_4.13E Montana Energy Tax_04 07E Wild Horse Wind Expansion (C) (2)_Adj Bench DR 3 for Initial Briefs (Electric) 2" xfId="288" xr:uid="{FDE480EC-48D2-4A87-BF8A-6A4C77DE00D4}"/>
    <cellStyle name="_4.13E Montana Energy Tax_04 07E Wild Horse Wind Expansion (C) (2)_Adj Bench DR 3 for Initial Briefs (Electric) 2 2" xfId="289" xr:uid="{722B475F-E7C4-4100-B59B-19B78A2E6B83}"/>
    <cellStyle name="_4.13E Montana Energy Tax_04 07E Wild Horse Wind Expansion (C) (2)_Adj Bench DR 3 for Initial Briefs (Electric) 3" xfId="290" xr:uid="{6DCB2A8B-B53B-4C9A-BA54-8031704D0040}"/>
    <cellStyle name="_4.13E Montana Energy Tax_04 07E Wild Horse Wind Expansion (C) (2)_Book1" xfId="291" xr:uid="{C5338128-E8A4-484C-8CDE-C695F5F8DD54}"/>
    <cellStyle name="_4.13E Montana Energy Tax_04 07E Wild Horse Wind Expansion (C) (2)_Electric Rev Req Model (2009 GRC) " xfId="292" xr:uid="{F0641F98-DB0F-4C7A-A9A6-70D8AF9EDC53}"/>
    <cellStyle name="_4.13E Montana Energy Tax_04 07E Wild Horse Wind Expansion (C) (2)_Electric Rev Req Model (2009 GRC)  2" xfId="293" xr:uid="{95F135D3-C06A-471A-A395-3F84074CD0CC}"/>
    <cellStyle name="_4.13E Montana Energy Tax_04 07E Wild Horse Wind Expansion (C) (2)_Electric Rev Req Model (2009 GRC)  2 2" xfId="294" xr:uid="{132F356A-FF4B-4CDF-A475-960861C701FE}"/>
    <cellStyle name="_4.13E Montana Energy Tax_04 07E Wild Horse Wind Expansion (C) (2)_Electric Rev Req Model (2009 GRC)  3" xfId="295" xr:uid="{4B28E3BB-7E0B-4C63-AE42-74437C09F5C4}"/>
    <cellStyle name="_4.13E Montana Energy Tax_04 07E Wild Horse Wind Expansion (C) (2)_Electric Rev Req Model (2009 GRC) Rebuttal" xfId="296" xr:uid="{F203BD6D-512E-409C-8015-14092DD5385D}"/>
    <cellStyle name="_4.13E Montana Energy Tax_04 07E Wild Horse Wind Expansion (C) (2)_Electric Rev Req Model (2009 GRC) Rebuttal 2" xfId="297" xr:uid="{8C03921B-A994-45CA-8655-82A0BC1212EC}"/>
    <cellStyle name="_4.13E Montana Energy Tax_04 07E Wild Horse Wind Expansion (C) (2)_Electric Rev Req Model (2009 GRC) Rebuttal 2 2" xfId="298" xr:uid="{5BAFC9FF-B0E3-4491-8629-CBCC15A67B18}"/>
    <cellStyle name="_4.13E Montana Energy Tax_04 07E Wild Horse Wind Expansion (C) (2)_Electric Rev Req Model (2009 GRC) Rebuttal 3" xfId="299" xr:uid="{FA4523D6-34A5-40DC-9B6F-4CAEE3C3EA8B}"/>
    <cellStyle name="_4.13E Montana Energy Tax_04 07E Wild Horse Wind Expansion (C) (2)_Electric Rev Req Model (2009 GRC) Rebuttal REmoval of New  WH Solar AdjustMI" xfId="300" xr:uid="{CBDCB750-F9C3-459F-961C-CAF7660C3F5B}"/>
    <cellStyle name="_4.13E Montana Energy Tax_04 07E Wild Horse Wind Expansion (C) (2)_Electric Rev Req Model (2009 GRC) Rebuttal REmoval of New  WH Solar AdjustMI 2" xfId="301" xr:uid="{227E3B11-D550-442D-BAC6-E2EE589C08C1}"/>
    <cellStyle name="_4.13E Montana Energy Tax_04 07E Wild Horse Wind Expansion (C) (2)_Electric Rev Req Model (2009 GRC) Rebuttal REmoval of New  WH Solar AdjustMI 2 2" xfId="302" xr:uid="{8CAE7CEF-05C1-4435-8939-63E82A22450F}"/>
    <cellStyle name="_4.13E Montana Energy Tax_04 07E Wild Horse Wind Expansion (C) (2)_Electric Rev Req Model (2009 GRC) Rebuttal REmoval of New  WH Solar AdjustMI 3" xfId="303" xr:uid="{DE1F60CA-033E-4EA5-8198-19F5672E7CBF}"/>
    <cellStyle name="_4.13E Montana Energy Tax_04 07E Wild Horse Wind Expansion (C) (2)_Electric Rev Req Model (2009 GRC) Revised 01-18-2010" xfId="304" xr:uid="{CF76C821-5DEC-4D12-A240-3AC39D9848C2}"/>
    <cellStyle name="_4.13E Montana Energy Tax_04 07E Wild Horse Wind Expansion (C) (2)_Electric Rev Req Model (2009 GRC) Revised 01-18-2010 2" xfId="305" xr:uid="{4788C4D5-8E85-4D1A-9B59-6113AD4DDDAC}"/>
    <cellStyle name="_4.13E Montana Energy Tax_04 07E Wild Horse Wind Expansion (C) (2)_Electric Rev Req Model (2009 GRC) Revised 01-18-2010 2 2" xfId="306" xr:uid="{CEA0365D-FDFA-4D39-BC3B-DC196EF5BC35}"/>
    <cellStyle name="_4.13E Montana Energy Tax_04 07E Wild Horse Wind Expansion (C) (2)_Electric Rev Req Model (2009 GRC) Revised 01-18-2010 3" xfId="307" xr:uid="{D0962D44-C93E-483F-A9CE-7BED6A400933}"/>
    <cellStyle name="_4.13E Montana Energy Tax_04 07E Wild Horse Wind Expansion (C) (2)_Electric Rev Req Model (2010 GRC)" xfId="308" xr:uid="{7B98F168-9404-48F4-A8A1-6AB5C9D15DA4}"/>
    <cellStyle name="_4.13E Montana Energy Tax_04 07E Wild Horse Wind Expansion (C) (2)_Electric Rev Req Model (2010 GRC) SF" xfId="309" xr:uid="{99253AEC-5B24-471E-ACC9-D99B270119B6}"/>
    <cellStyle name="_4.13E Montana Energy Tax_04 07E Wild Horse Wind Expansion (C) (2)_Final Order Electric EXHIBIT A-1" xfId="310" xr:uid="{ACF33020-8413-4B42-A6C1-40DC25D068EB}"/>
    <cellStyle name="_4.13E Montana Energy Tax_04 07E Wild Horse Wind Expansion (C) (2)_Final Order Electric EXHIBIT A-1 2" xfId="311" xr:uid="{FB9856CF-DD52-47B1-A3B3-169ED24E77F1}"/>
    <cellStyle name="_4.13E Montana Energy Tax_04 07E Wild Horse Wind Expansion (C) (2)_Final Order Electric EXHIBIT A-1 2 2" xfId="312" xr:uid="{5347B408-B62A-4F7C-AAF0-F938851CA8CD}"/>
    <cellStyle name="_4.13E Montana Energy Tax_04 07E Wild Horse Wind Expansion (C) (2)_Final Order Electric EXHIBIT A-1 3" xfId="313" xr:uid="{52408D97-42E0-4006-818E-AF918801ACFF}"/>
    <cellStyle name="_4.13E Montana Energy Tax_04 07E Wild Horse Wind Expansion (C) (2)_TENASKA REGULATORY ASSET" xfId="314" xr:uid="{A635EDBB-F125-4642-A5CA-5276AC9D0524}"/>
    <cellStyle name="_4.13E Montana Energy Tax_04 07E Wild Horse Wind Expansion (C) (2)_TENASKA REGULATORY ASSET 2" xfId="315" xr:uid="{F3424C34-716C-4752-8FA7-9193B33CB7E3}"/>
    <cellStyle name="_4.13E Montana Energy Tax_04 07E Wild Horse Wind Expansion (C) (2)_TENASKA REGULATORY ASSET 2 2" xfId="316" xr:uid="{F79F86EC-E2C8-4833-AF16-350BA772042E}"/>
    <cellStyle name="_4.13E Montana Energy Tax_04 07E Wild Horse Wind Expansion (C) (2)_TENASKA REGULATORY ASSET 3" xfId="317" xr:uid="{394B0AFD-422C-4C29-9C36-ED5C13976DBF}"/>
    <cellStyle name="_4.13E Montana Energy Tax_16.37E Wild Horse Expansion DeferralRevwrkingfile SF" xfId="318" xr:uid="{F9F7C267-C10D-4FC3-823D-E7624AD88083}"/>
    <cellStyle name="_4.13E Montana Energy Tax_16.37E Wild Horse Expansion DeferralRevwrkingfile SF 2" xfId="319" xr:uid="{7A8737F8-3928-41BF-8FC9-78A98BB34FA5}"/>
    <cellStyle name="_4.13E Montana Energy Tax_16.37E Wild Horse Expansion DeferralRevwrkingfile SF 2 2" xfId="320" xr:uid="{5950D17B-824A-4B88-A801-03DA9291E257}"/>
    <cellStyle name="_4.13E Montana Energy Tax_16.37E Wild Horse Expansion DeferralRevwrkingfile SF 3" xfId="321" xr:uid="{625ED007-2B40-4ADF-B10D-B7FF08BC1106}"/>
    <cellStyle name="_4.13E Montana Energy Tax_2009 Compliance Filing PCA Exhibits for GRC" xfId="322" xr:uid="{55D42701-6A2E-45E1-916A-E7BE5AC0E8C1}"/>
    <cellStyle name="_4.13E Montana Energy Tax_2009 GRC Compl Filing - Exhibit D" xfId="323" xr:uid="{ACA0CC4C-1AFB-4D99-AB64-F1F8EAD9A4E5}"/>
    <cellStyle name="_4.13E Montana Energy Tax_2009 GRC Compl Filing - Exhibit D 2" xfId="324" xr:uid="{40D451AB-6E9F-45EE-AA56-F2D34EB58D83}"/>
    <cellStyle name="_4.13E Montana Energy Tax_3.01 Income Statement" xfId="325" xr:uid="{8DAE8A05-6893-44A1-AE1A-ECF54B38C784}"/>
    <cellStyle name="_4.13E Montana Energy Tax_4 31 Regulatory Assets and Liabilities  7 06- Exhibit D" xfId="326" xr:uid="{BCD26584-438B-4CD2-9D9E-067C9BF0CEF5}"/>
    <cellStyle name="_4.13E Montana Energy Tax_4 31 Regulatory Assets and Liabilities  7 06- Exhibit D 2" xfId="327" xr:uid="{20AAF08B-25CD-428D-8172-BB79768DC94F}"/>
    <cellStyle name="_4.13E Montana Energy Tax_4 31 Regulatory Assets and Liabilities  7 06- Exhibit D 2 2" xfId="328" xr:uid="{6B6349B5-F191-4B15-A62C-D027B62464C6}"/>
    <cellStyle name="_4.13E Montana Energy Tax_4 31 Regulatory Assets and Liabilities  7 06- Exhibit D 3" xfId="329" xr:uid="{04BA9FD1-0EDE-496B-AEA5-4070B08718AE}"/>
    <cellStyle name="_4.13E Montana Energy Tax_4 31 Regulatory Assets and Liabilities  7 06- Exhibit D_NIM Summary" xfId="330" xr:uid="{18FE7B99-0F3F-42F3-B146-1733CF274EAA}"/>
    <cellStyle name="_4.13E Montana Energy Tax_4 31 Regulatory Assets and Liabilities  7 06- Exhibit D_NIM Summary 2" xfId="331" xr:uid="{C2F9D7E7-1A41-48C0-8FBA-083D18421DB9}"/>
    <cellStyle name="_4.13E Montana Energy Tax_4 32 Regulatory Assets and Liabilities  7 06- Exhibit D" xfId="332" xr:uid="{A199AFDB-C209-4F3B-85E7-B8A329F0FB88}"/>
    <cellStyle name="_4.13E Montana Energy Tax_4 32 Regulatory Assets and Liabilities  7 06- Exhibit D 2" xfId="333" xr:uid="{70D35521-D1A7-4F8E-A6EC-AB91281C3D22}"/>
    <cellStyle name="_4.13E Montana Energy Tax_4 32 Regulatory Assets and Liabilities  7 06- Exhibit D 2 2" xfId="334" xr:uid="{5EE687A7-D267-4F09-97F7-70E79A059CBE}"/>
    <cellStyle name="_4.13E Montana Energy Tax_4 32 Regulatory Assets and Liabilities  7 06- Exhibit D 3" xfId="335" xr:uid="{68D2D014-430E-49FC-B749-72211917073C}"/>
    <cellStyle name="_4.13E Montana Energy Tax_4 32 Regulatory Assets and Liabilities  7 06- Exhibit D_NIM Summary" xfId="336" xr:uid="{FB357E4B-98D5-432D-AA89-32B15D82AE6B}"/>
    <cellStyle name="_4.13E Montana Energy Tax_4 32 Regulatory Assets and Liabilities  7 06- Exhibit D_NIM Summary 2" xfId="337" xr:uid="{FE8976DB-3EEB-4743-885A-DCA6A6EB016E}"/>
    <cellStyle name="_4.13E Montana Energy Tax_AURORA Total New" xfId="338" xr:uid="{EAF58B77-837C-4A3A-AF54-B5FE6258ACE4}"/>
    <cellStyle name="_4.13E Montana Energy Tax_AURORA Total New 2" xfId="339" xr:uid="{477A13CC-E743-4876-AE13-B6E7C72672A0}"/>
    <cellStyle name="_4.13E Montana Energy Tax_Book2" xfId="340" xr:uid="{0BC122D7-1018-4B3B-B350-8DFDB484ACF0}"/>
    <cellStyle name="_4.13E Montana Energy Tax_Book2 2" xfId="341" xr:uid="{FC55D707-3967-4674-B9FD-7DECE4FA47E2}"/>
    <cellStyle name="_4.13E Montana Energy Tax_Book2 2 2" xfId="342" xr:uid="{41CDA518-671A-4476-BCD0-8AF4C263DB1B}"/>
    <cellStyle name="_4.13E Montana Energy Tax_Book2 3" xfId="343" xr:uid="{54A45C82-C505-495A-B02E-CEBD0E854E81}"/>
    <cellStyle name="_4.13E Montana Energy Tax_Book2_Adj Bench DR 3 for Initial Briefs (Electric)" xfId="344" xr:uid="{5E254492-0A14-4D90-A3F1-52ACC3B92A69}"/>
    <cellStyle name="_4.13E Montana Energy Tax_Book2_Adj Bench DR 3 for Initial Briefs (Electric) 2" xfId="345" xr:uid="{2EF0C85D-314B-4078-8A50-800689F9DE12}"/>
    <cellStyle name="_4.13E Montana Energy Tax_Book2_Adj Bench DR 3 for Initial Briefs (Electric) 2 2" xfId="346" xr:uid="{E2569805-36D7-446E-95C1-68F407ECA38F}"/>
    <cellStyle name="_4.13E Montana Energy Tax_Book2_Adj Bench DR 3 for Initial Briefs (Electric) 3" xfId="347" xr:uid="{9FDEF1C9-9176-45AD-A075-5A398DD309FE}"/>
    <cellStyle name="_4.13E Montana Energy Tax_Book2_Electric Rev Req Model (2009 GRC) Rebuttal" xfId="348" xr:uid="{CD344BCB-5465-4E7C-B139-696B87E75FA3}"/>
    <cellStyle name="_4.13E Montana Energy Tax_Book2_Electric Rev Req Model (2009 GRC) Rebuttal 2" xfId="349" xr:uid="{EBD623FF-3385-4046-939A-C494BE518FAB}"/>
    <cellStyle name="_4.13E Montana Energy Tax_Book2_Electric Rev Req Model (2009 GRC) Rebuttal 2 2" xfId="350" xr:uid="{DAD942AC-DDD2-4A13-A608-1D4C66A96C16}"/>
    <cellStyle name="_4.13E Montana Energy Tax_Book2_Electric Rev Req Model (2009 GRC) Rebuttal 3" xfId="351" xr:uid="{B7C75A94-D0CE-48F0-892F-29720EAB8617}"/>
    <cellStyle name="_4.13E Montana Energy Tax_Book2_Electric Rev Req Model (2009 GRC) Rebuttal REmoval of New  WH Solar AdjustMI" xfId="352" xr:uid="{559FB6A5-0F73-44E2-95F7-EFA80084CB96}"/>
    <cellStyle name="_4.13E Montana Energy Tax_Book2_Electric Rev Req Model (2009 GRC) Rebuttal REmoval of New  WH Solar AdjustMI 2" xfId="353" xr:uid="{816CD0E9-4A89-4894-9F3E-3241BE90B48A}"/>
    <cellStyle name="_4.13E Montana Energy Tax_Book2_Electric Rev Req Model (2009 GRC) Rebuttal REmoval of New  WH Solar AdjustMI 2 2" xfId="354" xr:uid="{569DD784-1857-4E82-B33E-15F7455F70B3}"/>
    <cellStyle name="_4.13E Montana Energy Tax_Book2_Electric Rev Req Model (2009 GRC) Rebuttal REmoval of New  WH Solar AdjustMI 3" xfId="355" xr:uid="{FB4FFCA1-8F73-4C69-95FC-3F2DACAF2FD4}"/>
    <cellStyle name="_4.13E Montana Energy Tax_Book2_Electric Rev Req Model (2009 GRC) Revised 01-18-2010" xfId="356" xr:uid="{B7389D23-A30B-4F9C-B404-95E40B2CB470}"/>
    <cellStyle name="_4.13E Montana Energy Tax_Book2_Electric Rev Req Model (2009 GRC) Revised 01-18-2010 2" xfId="357" xr:uid="{8D6874CE-7DF4-4A78-8CB4-FD3E6EB7A9C4}"/>
    <cellStyle name="_4.13E Montana Energy Tax_Book2_Electric Rev Req Model (2009 GRC) Revised 01-18-2010 2 2" xfId="358" xr:uid="{280FF0FF-9839-447C-839F-46F6811F398C}"/>
    <cellStyle name="_4.13E Montana Energy Tax_Book2_Electric Rev Req Model (2009 GRC) Revised 01-18-2010 3" xfId="359" xr:uid="{BCB1C5C6-E20B-484E-8FC1-868BD9B3393C}"/>
    <cellStyle name="_4.13E Montana Energy Tax_Book2_Final Order Electric EXHIBIT A-1" xfId="360" xr:uid="{D3C19D44-4C36-421D-8F44-2FC79E082DEC}"/>
    <cellStyle name="_4.13E Montana Energy Tax_Book2_Final Order Electric EXHIBIT A-1 2" xfId="361" xr:uid="{DE235D69-21E7-4BA6-9D0B-4E1F9576DF6F}"/>
    <cellStyle name="_4.13E Montana Energy Tax_Book2_Final Order Electric EXHIBIT A-1 2 2" xfId="362" xr:uid="{1A9C3FC5-7E34-4572-947E-D418C4054F8E}"/>
    <cellStyle name="_4.13E Montana Energy Tax_Book2_Final Order Electric EXHIBIT A-1 3" xfId="363" xr:uid="{0C076D3D-8DEB-4516-99D1-563C3242E59B}"/>
    <cellStyle name="_4.13E Montana Energy Tax_Book4" xfId="364" xr:uid="{BAFD92F3-2EE9-4AEA-B604-6DFD7E8CF1C0}"/>
    <cellStyle name="_4.13E Montana Energy Tax_Book4 2" xfId="365" xr:uid="{930201FD-58F7-4A25-85ED-C054012B689F}"/>
    <cellStyle name="_4.13E Montana Energy Tax_Book4 2 2" xfId="366" xr:uid="{2290B580-2EFF-490D-846F-A6F996CAC230}"/>
    <cellStyle name="_4.13E Montana Energy Tax_Book4 3" xfId="367" xr:uid="{63EBA21B-5691-4AB9-8F4C-535366996C5C}"/>
    <cellStyle name="_4.13E Montana Energy Tax_Book9" xfId="368" xr:uid="{FABF4B04-5F4F-4E15-B1EB-A6A6525A9AF1}"/>
    <cellStyle name="_4.13E Montana Energy Tax_Book9 2" xfId="369" xr:uid="{4E5B2099-3B38-4C7C-B355-0691DF1F3A21}"/>
    <cellStyle name="_4.13E Montana Energy Tax_Book9 2 2" xfId="370" xr:uid="{2ED7618A-E085-4197-A07F-174E292E61AE}"/>
    <cellStyle name="_4.13E Montana Energy Tax_Book9 3" xfId="371" xr:uid="{40D2A80D-1B4A-4BAE-B5FB-E78D7583BBA8}"/>
    <cellStyle name="_4.13E Montana Energy Tax_Chelan PUD Power Costs (8-10)" xfId="372" xr:uid="{EB93CBC9-B90A-4057-B245-EEC11C038122}"/>
    <cellStyle name="_4.13E Montana Energy Tax_INPUTS" xfId="373" xr:uid="{4AA299E5-0AEB-4911-90A7-0677C1A7C89A}"/>
    <cellStyle name="_4.13E Montana Energy Tax_INPUTS 2" xfId="374" xr:uid="{9470101D-645F-4805-9F2D-6CFC18593F35}"/>
    <cellStyle name="_4.13E Montana Energy Tax_INPUTS 2 2" xfId="375" xr:uid="{6238616D-09E4-469D-80E0-FE359864FDF3}"/>
    <cellStyle name="_4.13E Montana Energy Tax_INPUTS 3" xfId="376" xr:uid="{1B3B9E22-6404-48A9-80FD-0981B29EE9A5}"/>
    <cellStyle name="_4.13E Montana Energy Tax_NIM Summary" xfId="377" xr:uid="{5140C291-45E0-492E-9B49-53FF8DC37E11}"/>
    <cellStyle name="_4.13E Montana Energy Tax_NIM Summary 09GRC" xfId="378" xr:uid="{FC5C1C51-8C30-4E68-8EFA-5D734E80E4C6}"/>
    <cellStyle name="_4.13E Montana Energy Tax_NIM Summary 09GRC 2" xfId="379" xr:uid="{1AFF7BBD-4AAF-4723-8600-3AB99510C61B}"/>
    <cellStyle name="_4.13E Montana Energy Tax_NIM Summary 2" xfId="380" xr:uid="{1C4B5A10-E33C-4753-B87D-A518F96D15CE}"/>
    <cellStyle name="_4.13E Montana Energy Tax_NIM Summary 3" xfId="381" xr:uid="{13B06037-AADE-4503-B606-3D29B6F2E92D}"/>
    <cellStyle name="_4.13E Montana Energy Tax_NIM Summary 4" xfId="382" xr:uid="{8C928C5D-768D-42E9-89B0-AAA41B385189}"/>
    <cellStyle name="_4.13E Montana Energy Tax_NIM Summary 5" xfId="383" xr:uid="{BA74DEBD-4EF1-4095-9AC8-CCD93B707487}"/>
    <cellStyle name="_4.13E Montana Energy Tax_NIM Summary 6" xfId="384" xr:uid="{B9C7BB3A-F410-4B95-AE29-5EAE94480005}"/>
    <cellStyle name="_4.13E Montana Energy Tax_NIM Summary 7" xfId="385" xr:uid="{A8001838-4094-4B4C-A3F9-2DF9D5720690}"/>
    <cellStyle name="_4.13E Montana Energy Tax_NIM Summary 8" xfId="386" xr:uid="{7B0E3795-BED9-4F8A-8335-01C6AC584BF6}"/>
    <cellStyle name="_4.13E Montana Energy Tax_NIM Summary 9" xfId="387" xr:uid="{5C26CCFF-E62B-4733-9C56-9652CA9E7523}"/>
    <cellStyle name="_4.13E Montana Energy Tax_PCA 10 -  Exhibit D from A Kellogg Jan 2011" xfId="388" xr:uid="{5D69E8F6-BE68-401B-BBC3-7D23DDDC2C7B}"/>
    <cellStyle name="_4.13E Montana Energy Tax_PCA 10 -  Exhibit D from A Kellogg July 2011" xfId="389" xr:uid="{04DFF5D3-0068-4059-9CED-E9CECBD6241E}"/>
    <cellStyle name="_4.13E Montana Energy Tax_PCA 10 -  Exhibit D from S Free Rcv'd 12-11" xfId="390" xr:uid="{97529930-5D2C-4285-A1A6-21D73EBDCEFB}"/>
    <cellStyle name="_4.13E Montana Energy Tax_PCA 9 -  Exhibit D April 2010" xfId="391" xr:uid="{B95402F2-9267-4C09-9279-CE5C288ACE16}"/>
    <cellStyle name="_4.13E Montana Energy Tax_PCA 9 -  Exhibit D April 2010 (3)" xfId="392" xr:uid="{5B5D7C5D-777E-4647-80DB-FDBD24E6DFFE}"/>
    <cellStyle name="_4.13E Montana Energy Tax_PCA 9 -  Exhibit D April 2010 (3) 2" xfId="393" xr:uid="{337F410B-0A54-47FC-BD89-727A6EE1D013}"/>
    <cellStyle name="_4.13E Montana Energy Tax_PCA 9 -  Exhibit D Nov 2010" xfId="394" xr:uid="{36E0CE86-BF1B-4445-97B5-6AAD20FD9BAA}"/>
    <cellStyle name="_4.13E Montana Energy Tax_PCA 9 - Exhibit D at August 2010" xfId="395" xr:uid="{75A81487-F1B7-4AB2-A24B-AD1E6B46C0E1}"/>
    <cellStyle name="_4.13E Montana Energy Tax_PCA 9 - Exhibit D June 2010 GRC" xfId="396" xr:uid="{7D552220-35E9-46E3-92BC-70B7ED4441EC}"/>
    <cellStyle name="_4.13E Montana Energy Tax_Power Costs - Comparison bx Rbtl-Staff-Jt-PC" xfId="397" xr:uid="{1E576B97-8FB0-4885-AE27-AE3A80010A74}"/>
    <cellStyle name="_4.13E Montana Energy Tax_Power Costs - Comparison bx Rbtl-Staff-Jt-PC 2" xfId="398" xr:uid="{CEF57252-213C-4415-9DCF-CE3A742CC9BF}"/>
    <cellStyle name="_4.13E Montana Energy Tax_Power Costs - Comparison bx Rbtl-Staff-Jt-PC 2 2" xfId="399" xr:uid="{21468CCA-D374-402C-A449-8B5BC5017937}"/>
    <cellStyle name="_4.13E Montana Energy Tax_Power Costs - Comparison bx Rbtl-Staff-Jt-PC 3" xfId="400" xr:uid="{5E1CA854-DDD0-4969-B80E-03BD01142E36}"/>
    <cellStyle name="_4.13E Montana Energy Tax_Power Costs - Comparison bx Rbtl-Staff-Jt-PC_Adj Bench DR 3 for Initial Briefs (Electric)" xfId="401" xr:uid="{8D5A9012-512F-4B1F-8CE4-271EFCFE8345}"/>
    <cellStyle name="_4.13E Montana Energy Tax_Power Costs - Comparison bx Rbtl-Staff-Jt-PC_Adj Bench DR 3 for Initial Briefs (Electric) 2" xfId="402" xr:uid="{24513C9A-5065-4272-9797-54A31F15A3EC}"/>
    <cellStyle name="_4.13E Montana Energy Tax_Power Costs - Comparison bx Rbtl-Staff-Jt-PC_Adj Bench DR 3 for Initial Briefs (Electric) 2 2" xfId="403" xr:uid="{678FF250-CE8F-43D2-AE79-2E3989A04EF9}"/>
    <cellStyle name="_4.13E Montana Energy Tax_Power Costs - Comparison bx Rbtl-Staff-Jt-PC_Adj Bench DR 3 for Initial Briefs (Electric) 3" xfId="404" xr:uid="{07B9678A-70F2-4D84-B3D7-42405DA08616}"/>
    <cellStyle name="_4.13E Montana Energy Tax_Power Costs - Comparison bx Rbtl-Staff-Jt-PC_Electric Rev Req Model (2009 GRC) Rebuttal" xfId="405" xr:uid="{9A1A3B08-C34F-4262-BB0C-ABCB6BD8F3A8}"/>
    <cellStyle name="_4.13E Montana Energy Tax_Power Costs - Comparison bx Rbtl-Staff-Jt-PC_Electric Rev Req Model (2009 GRC) Rebuttal 2" xfId="406" xr:uid="{F96F0094-7032-4530-91C0-3CC8988866A3}"/>
    <cellStyle name="_4.13E Montana Energy Tax_Power Costs - Comparison bx Rbtl-Staff-Jt-PC_Electric Rev Req Model (2009 GRC) Rebuttal 2 2" xfId="407" xr:uid="{B676BE76-0DE0-441B-8342-6DF62D7B2CA4}"/>
    <cellStyle name="_4.13E Montana Energy Tax_Power Costs - Comparison bx Rbtl-Staff-Jt-PC_Electric Rev Req Model (2009 GRC) Rebuttal 3" xfId="408" xr:uid="{91CF0DB5-EA0A-45DF-9B87-D061573F2E66}"/>
    <cellStyle name="_4.13E Montana Energy Tax_Power Costs - Comparison bx Rbtl-Staff-Jt-PC_Electric Rev Req Model (2009 GRC) Rebuttal REmoval of New  WH Solar AdjustMI" xfId="409" xr:uid="{39C0C7DB-C43F-4611-82A4-638E51EA7D04}"/>
    <cellStyle name="_4.13E Montana Energy Tax_Power Costs - Comparison bx Rbtl-Staff-Jt-PC_Electric Rev Req Model (2009 GRC) Rebuttal REmoval of New  WH Solar AdjustMI 2" xfId="410" xr:uid="{497B46FC-A9DA-45A6-A948-C78D79686329}"/>
    <cellStyle name="_4.13E Montana Energy Tax_Power Costs - Comparison bx Rbtl-Staff-Jt-PC_Electric Rev Req Model (2009 GRC) Rebuttal REmoval of New  WH Solar AdjustMI 2 2" xfId="411" xr:uid="{0667214F-910E-4BF3-BE29-70FE32503B56}"/>
    <cellStyle name="_4.13E Montana Energy Tax_Power Costs - Comparison bx Rbtl-Staff-Jt-PC_Electric Rev Req Model (2009 GRC) Rebuttal REmoval of New  WH Solar AdjustMI 3" xfId="412" xr:uid="{13982703-29FA-4FF6-A42D-1D0E8937684F}"/>
    <cellStyle name="_4.13E Montana Energy Tax_Power Costs - Comparison bx Rbtl-Staff-Jt-PC_Electric Rev Req Model (2009 GRC) Revised 01-18-2010" xfId="413" xr:uid="{E7080FB2-29CB-4091-851F-73817651586E}"/>
    <cellStyle name="_4.13E Montana Energy Tax_Power Costs - Comparison bx Rbtl-Staff-Jt-PC_Electric Rev Req Model (2009 GRC) Revised 01-18-2010 2" xfId="414" xr:uid="{A85F9A70-AC99-403D-B3D3-1E4DB36A0A8E}"/>
    <cellStyle name="_4.13E Montana Energy Tax_Power Costs - Comparison bx Rbtl-Staff-Jt-PC_Electric Rev Req Model (2009 GRC) Revised 01-18-2010 2 2" xfId="415" xr:uid="{935147A9-1607-4BC5-B4A6-E0AC63AE408A}"/>
    <cellStyle name="_4.13E Montana Energy Tax_Power Costs - Comparison bx Rbtl-Staff-Jt-PC_Electric Rev Req Model (2009 GRC) Revised 01-18-2010 3" xfId="416" xr:uid="{DF61CAA9-1239-4B8D-A9CE-F67DE3956594}"/>
    <cellStyle name="_4.13E Montana Energy Tax_Power Costs - Comparison bx Rbtl-Staff-Jt-PC_Final Order Electric EXHIBIT A-1" xfId="417" xr:uid="{34497A95-EDDC-43F4-B5FE-D3B2EA85E6EB}"/>
    <cellStyle name="_4.13E Montana Energy Tax_Power Costs - Comparison bx Rbtl-Staff-Jt-PC_Final Order Electric EXHIBIT A-1 2" xfId="418" xr:uid="{7F550860-D724-47DF-9E18-66EFA769A4E7}"/>
    <cellStyle name="_4.13E Montana Energy Tax_Power Costs - Comparison bx Rbtl-Staff-Jt-PC_Final Order Electric EXHIBIT A-1 2 2" xfId="419" xr:uid="{133B1DC9-20D3-4616-BE2F-B265DF54F1A1}"/>
    <cellStyle name="_4.13E Montana Energy Tax_Power Costs - Comparison bx Rbtl-Staff-Jt-PC_Final Order Electric EXHIBIT A-1 3" xfId="420" xr:uid="{C0E4A299-D733-40DF-AB57-F3A84503666C}"/>
    <cellStyle name="_4.13E Montana Energy Tax_Production Adj 4.37" xfId="421" xr:uid="{7EB13EEA-2192-4B05-8E13-2994C9C3058D}"/>
    <cellStyle name="_4.13E Montana Energy Tax_Production Adj 4.37 2" xfId="422" xr:uid="{712346F0-300F-476C-B954-AB77DD3C03FE}"/>
    <cellStyle name="_4.13E Montana Energy Tax_Production Adj 4.37 2 2" xfId="423" xr:uid="{BA8270A1-0AA4-483B-B68C-6DCD4D82A61F}"/>
    <cellStyle name="_4.13E Montana Energy Tax_Production Adj 4.37 3" xfId="424" xr:uid="{E7215879-2623-4F1C-AE8E-B8B93C86D482}"/>
    <cellStyle name="_4.13E Montana Energy Tax_Purchased Power Adj 4.03" xfId="425" xr:uid="{6CA5D808-8822-4CBE-9B65-06FA46A1099B}"/>
    <cellStyle name="_4.13E Montana Energy Tax_Purchased Power Adj 4.03 2" xfId="426" xr:uid="{128CE259-2539-427B-BC76-FF3FDBB73110}"/>
    <cellStyle name="_4.13E Montana Energy Tax_Purchased Power Adj 4.03 2 2" xfId="427" xr:uid="{7379D6E5-5558-4F49-8632-957AE1978F09}"/>
    <cellStyle name="_4.13E Montana Energy Tax_Purchased Power Adj 4.03 3" xfId="428" xr:uid="{480BDE5E-49AA-4D1A-9222-3A359BA010A1}"/>
    <cellStyle name="_4.13E Montana Energy Tax_Rebuttal Power Costs" xfId="429" xr:uid="{784C1045-0E3C-4406-8936-F0AA12C80BEF}"/>
    <cellStyle name="_4.13E Montana Energy Tax_Rebuttal Power Costs 2" xfId="430" xr:uid="{E1FF06C5-BAD1-4553-90B7-20DF2CF68DD5}"/>
    <cellStyle name="_4.13E Montana Energy Tax_Rebuttal Power Costs 2 2" xfId="431" xr:uid="{CEE4569D-E10D-4470-9C47-CC871E227903}"/>
    <cellStyle name="_4.13E Montana Energy Tax_Rebuttal Power Costs 3" xfId="432" xr:uid="{0B521C08-4A52-4D7D-A0AE-F453857B137C}"/>
    <cellStyle name="_4.13E Montana Energy Tax_Rebuttal Power Costs_Adj Bench DR 3 for Initial Briefs (Electric)" xfId="433" xr:uid="{23A0FBEB-0EE6-4A6C-9426-4D41BC6F6647}"/>
    <cellStyle name="_4.13E Montana Energy Tax_Rebuttal Power Costs_Adj Bench DR 3 for Initial Briefs (Electric) 2" xfId="434" xr:uid="{7615D939-F4F4-4C2C-9254-89BE501FCA60}"/>
    <cellStyle name="_4.13E Montana Energy Tax_Rebuttal Power Costs_Adj Bench DR 3 for Initial Briefs (Electric) 2 2" xfId="435" xr:uid="{854AE9DA-4E94-4CFA-8387-AF63E666E23A}"/>
    <cellStyle name="_4.13E Montana Energy Tax_Rebuttal Power Costs_Adj Bench DR 3 for Initial Briefs (Electric) 3" xfId="436" xr:uid="{0E606FD9-3535-4C91-9136-07D96F3F97E8}"/>
    <cellStyle name="_4.13E Montana Energy Tax_Rebuttal Power Costs_Electric Rev Req Model (2009 GRC) Rebuttal" xfId="437" xr:uid="{2249F6EE-B014-4DA7-9D4D-F757A815C8D1}"/>
    <cellStyle name="_4.13E Montana Energy Tax_Rebuttal Power Costs_Electric Rev Req Model (2009 GRC) Rebuttal 2" xfId="438" xr:uid="{6E092AAB-C907-4EFF-A923-5A711BD25646}"/>
    <cellStyle name="_4.13E Montana Energy Tax_Rebuttal Power Costs_Electric Rev Req Model (2009 GRC) Rebuttal 2 2" xfId="439" xr:uid="{52105E71-E6B8-4686-9BC9-737561935E7C}"/>
    <cellStyle name="_4.13E Montana Energy Tax_Rebuttal Power Costs_Electric Rev Req Model (2009 GRC) Rebuttal 3" xfId="440" xr:uid="{142859EC-CAFC-44B6-B5E3-24BBED07C50F}"/>
    <cellStyle name="_4.13E Montana Energy Tax_Rebuttal Power Costs_Electric Rev Req Model (2009 GRC) Rebuttal REmoval of New  WH Solar AdjustMI" xfId="441" xr:uid="{AE727430-0B5C-49AD-B6E8-68FB1A2C4A5C}"/>
    <cellStyle name="_4.13E Montana Energy Tax_Rebuttal Power Costs_Electric Rev Req Model (2009 GRC) Rebuttal REmoval of New  WH Solar AdjustMI 2" xfId="442" xr:uid="{219788F2-1A8D-41DC-AFA5-DE14AEFFD2AB}"/>
    <cellStyle name="_4.13E Montana Energy Tax_Rebuttal Power Costs_Electric Rev Req Model (2009 GRC) Rebuttal REmoval of New  WH Solar AdjustMI 2 2" xfId="443" xr:uid="{C8C7E469-3C5C-4473-A90D-9C76D55926CB}"/>
    <cellStyle name="_4.13E Montana Energy Tax_Rebuttal Power Costs_Electric Rev Req Model (2009 GRC) Rebuttal REmoval of New  WH Solar AdjustMI 3" xfId="444" xr:uid="{9E3CEC4C-CD22-428E-AFC9-CF3CF1261FC9}"/>
    <cellStyle name="_4.13E Montana Energy Tax_Rebuttal Power Costs_Electric Rev Req Model (2009 GRC) Revised 01-18-2010" xfId="445" xr:uid="{C8229624-2C1C-46B4-B2CB-636FD3BDACE4}"/>
    <cellStyle name="_4.13E Montana Energy Tax_Rebuttal Power Costs_Electric Rev Req Model (2009 GRC) Revised 01-18-2010 2" xfId="446" xr:uid="{99C6337E-ED87-4269-ABDB-F9893AFFC4ED}"/>
    <cellStyle name="_4.13E Montana Energy Tax_Rebuttal Power Costs_Electric Rev Req Model (2009 GRC) Revised 01-18-2010 2 2" xfId="447" xr:uid="{DD067984-6C52-4605-87FA-9BC8AEBC21BA}"/>
    <cellStyle name="_4.13E Montana Energy Tax_Rebuttal Power Costs_Electric Rev Req Model (2009 GRC) Revised 01-18-2010 3" xfId="448" xr:uid="{81DB9756-A192-4346-871F-2684676D8E02}"/>
    <cellStyle name="_4.13E Montana Energy Tax_Rebuttal Power Costs_Final Order Electric EXHIBIT A-1" xfId="449" xr:uid="{F70E642D-D83F-4996-BEC5-71972DC190D2}"/>
    <cellStyle name="_4.13E Montana Energy Tax_Rebuttal Power Costs_Final Order Electric EXHIBIT A-1 2" xfId="450" xr:uid="{C3766CFE-419A-48BE-858D-E9B2449427D5}"/>
    <cellStyle name="_4.13E Montana Energy Tax_Rebuttal Power Costs_Final Order Electric EXHIBIT A-1 2 2" xfId="451" xr:uid="{9C2EB5FD-8155-4F04-998C-594A0AAF97D4}"/>
    <cellStyle name="_4.13E Montana Energy Tax_Rebuttal Power Costs_Final Order Electric EXHIBIT A-1 3" xfId="452" xr:uid="{404F0BAD-6285-4FAA-9E3E-E3AD09EBF359}"/>
    <cellStyle name="_4.13E Montana Energy Tax_ROR &amp; CONV FACTOR" xfId="453" xr:uid="{9DDFD82A-A048-4F9B-ADB0-65879D7EB677}"/>
    <cellStyle name="_4.13E Montana Energy Tax_ROR &amp; CONV FACTOR 2" xfId="454" xr:uid="{135419BC-A40C-4629-97A4-8AE098B939D4}"/>
    <cellStyle name="_4.13E Montana Energy Tax_ROR &amp; CONV FACTOR 2 2" xfId="455" xr:uid="{344B8B0C-1593-47FB-8FC1-29C4202F9A6A}"/>
    <cellStyle name="_4.13E Montana Energy Tax_ROR &amp; CONV FACTOR 3" xfId="456" xr:uid="{89A38E99-5748-41DE-86ED-2CEB3FCEB0E9}"/>
    <cellStyle name="_4.13E Montana Energy Tax_ROR 5.02" xfId="457" xr:uid="{64DB54BC-E23D-4372-8DF3-69542CB55130}"/>
    <cellStyle name="_4.13E Montana Energy Tax_ROR 5.02 2" xfId="458" xr:uid="{88B2ED93-B324-411E-9694-A5BCB933DFE2}"/>
    <cellStyle name="_4.13E Montana Energy Tax_ROR 5.02 2 2" xfId="459" xr:uid="{F887DC8A-7924-400A-AE20-D148466229EA}"/>
    <cellStyle name="_4.13E Montana Energy Tax_ROR 5.02 3" xfId="460" xr:uid="{97B38851-F31D-4AD4-B20E-008A3BA18D4B}"/>
    <cellStyle name="_4.13E Montana Energy Tax_Wind Integration 10GRC" xfId="461" xr:uid="{9AF223B0-C171-4555-BFED-6C5D57914E90}"/>
    <cellStyle name="_4.13E Montana Energy Tax_Wind Integration 10GRC 2" xfId="462" xr:uid="{7091EB36-EA0B-4F69-B0EF-B386EF202075}"/>
    <cellStyle name="_4.17E Montana Energy Tax Working File" xfId="463" xr:uid="{B9F0C9C6-9559-4375-B3B6-B65A26575CAE}"/>
    <cellStyle name="_5 year summary (9-25-09)" xfId="464" xr:uid="{1F000378-211B-45AC-A07C-29EB24413C47}"/>
    <cellStyle name="_5.03G-Conversion Factor Working FileMI" xfId="465" xr:uid="{37A4B793-9A86-4AB0-8BC8-6ECE14E92023}"/>
    <cellStyle name="_x0013__Adj Bench DR 3 for Initial Briefs (Electric)" xfId="466" xr:uid="{E3DDAE67-D37F-40C3-9FD4-A6886A7222EA}"/>
    <cellStyle name="_x0013__Adj Bench DR 3 for Initial Briefs (Electric) 2" xfId="467" xr:uid="{92A6F271-9ADD-4E2C-AB28-6F18199B925E}"/>
    <cellStyle name="_x0013__Adj Bench DR 3 for Initial Briefs (Electric) 2 2" xfId="468" xr:uid="{08A9D0FD-F687-44BF-B0C0-D5B410122176}"/>
    <cellStyle name="_x0013__Adj Bench DR 3 for Initial Briefs (Electric) 3" xfId="469" xr:uid="{68959CE4-5788-4596-8832-9F7841334E11}"/>
    <cellStyle name="_AURORA WIP" xfId="470" xr:uid="{29906E91-93BE-47AA-83C2-42F0CD67189E}"/>
    <cellStyle name="_AURORA WIP 2" xfId="471" xr:uid="{D75F0AE6-6CE4-49FC-94D9-56E45EE68FDA}"/>
    <cellStyle name="_AURORA WIP 2 2" xfId="472" xr:uid="{7C0AE41F-461C-4C9B-9B57-5D9DDA2CE758}"/>
    <cellStyle name="_AURORA WIP 3" xfId="473" xr:uid="{51FB6A49-8757-4A98-B465-1DC406F0C629}"/>
    <cellStyle name="_AURORA WIP_Chelan PUD Power Costs (8-10)" xfId="474" xr:uid="{5EF7F922-B7CF-4F27-B03D-70B33B8E6225}"/>
    <cellStyle name="_AURORA WIP_DEM-WP(C) Costs Not In AURORA 2010GRC As Filed" xfId="475" xr:uid="{98A3E0DA-1574-415E-9D8F-C8054A85BBA6}"/>
    <cellStyle name="_AURORA WIP_DEM-WP(C) Costs Not In AURORA 2010GRC As Filed 2" xfId="476" xr:uid="{AAC415B0-D6E4-4DCF-9D1A-E5745D1A81DC}"/>
    <cellStyle name="_AURORA WIP_NIM Summary" xfId="477" xr:uid="{79FF587D-A422-429B-83C2-20FFE229BF26}"/>
    <cellStyle name="_AURORA WIP_NIM Summary 09GRC" xfId="478" xr:uid="{84065C30-A7EC-49C0-8CB5-15D7FC63D207}"/>
    <cellStyle name="_AURORA WIP_NIM Summary 09GRC 2" xfId="479" xr:uid="{78E68C75-D11E-4F2F-B36C-2FE8CDF7CF2D}"/>
    <cellStyle name="_AURORA WIP_NIM Summary 2" xfId="480" xr:uid="{937EF2D3-1131-48BE-B9BB-E2053537161E}"/>
    <cellStyle name="_AURORA WIP_NIM Summary 3" xfId="481" xr:uid="{E9EFA1A4-59E0-4DC2-80C4-CAA491EA21E1}"/>
    <cellStyle name="_AURORA WIP_NIM Summary 4" xfId="482" xr:uid="{370AB982-052F-48E5-B5DD-CB2C42F218EF}"/>
    <cellStyle name="_AURORA WIP_NIM Summary 5" xfId="483" xr:uid="{240967A3-43FB-4AB5-A804-0C214DC173FC}"/>
    <cellStyle name="_AURORA WIP_NIM Summary 6" xfId="484" xr:uid="{DAF84A66-ED78-4792-8350-375518E84536}"/>
    <cellStyle name="_AURORA WIP_NIM Summary 7" xfId="485" xr:uid="{62ED1F5A-59BD-4DD9-B110-C1A04AFF1709}"/>
    <cellStyle name="_AURORA WIP_NIM Summary 8" xfId="486" xr:uid="{58F597B5-4F5B-402B-96A3-5E07C0F37B63}"/>
    <cellStyle name="_AURORA WIP_NIM Summary 9" xfId="487" xr:uid="{4F571E41-2B68-4C22-8285-032AE371388D}"/>
    <cellStyle name="_AURORA WIP_PCA 9 -  Exhibit D April 2010 (3)" xfId="488" xr:uid="{4473BB21-1BC4-4B75-953F-D48CCF9CDCA5}"/>
    <cellStyle name="_AURORA WIP_PCA 9 -  Exhibit D April 2010 (3) 2" xfId="489" xr:uid="{8E9C2A72-B294-4EC1-9644-C65CAF091050}"/>
    <cellStyle name="_AURORA WIP_Reconciliation" xfId="490" xr:uid="{A390A201-7849-4068-BDE3-9EBF73F27810}"/>
    <cellStyle name="_AURORA WIP_Reconciliation 2" xfId="491" xr:uid="{74C6D2A1-7BEE-4389-95F9-4550AC76DB59}"/>
    <cellStyle name="_AURORA WIP_Wind Integration 10GRC" xfId="492" xr:uid="{6C19DF5B-6047-4FA3-ADE9-9B0844184550}"/>
    <cellStyle name="_AURORA WIP_Wind Integration 10GRC 2" xfId="493" xr:uid="{12E4BA4E-DD3A-4508-A480-A99CD5259557}"/>
    <cellStyle name="_Book1" xfId="494" xr:uid="{4527ED60-33F0-42C2-A9DE-67BE314347FC}"/>
    <cellStyle name="_x0013__Book1" xfId="495" xr:uid="{B48C853B-4B84-4AFF-B45D-40B12B8845D6}"/>
    <cellStyle name="_Book1 (2)" xfId="496" xr:uid="{A0E7956B-9D60-4BC6-A4B9-69ACB6D6F39B}"/>
    <cellStyle name="_Book1 (2) 2" xfId="497" xr:uid="{79DE6D35-7BE9-4A9D-BDF8-6F9EF8E169B0}"/>
    <cellStyle name="_Book1 (2) 2 2" xfId="498" xr:uid="{BE905472-6704-4B67-BD09-3DF4699117F2}"/>
    <cellStyle name="_Book1 (2) 2 2 2" xfId="499" xr:uid="{F28CAB30-5B56-4498-A9FB-E1BD1779058F}"/>
    <cellStyle name="_Book1 (2) 2 3" xfId="500" xr:uid="{70746B2C-9918-4B49-9572-1EFA121645BA}"/>
    <cellStyle name="_Book1 (2) 3" xfId="501" xr:uid="{EDD08BDD-C614-495A-9BD8-7E4C0B0E82E4}"/>
    <cellStyle name="_Book1 (2) 3 2" xfId="502" xr:uid="{2A1E5F74-9B1F-429D-A84C-3406E33E8BB2}"/>
    <cellStyle name="_Book1 (2) 3 2 2" xfId="503" xr:uid="{A1334F4C-B6FB-4FC3-98BC-A38B3877A630}"/>
    <cellStyle name="_Book1 (2) 3 3" xfId="504" xr:uid="{DA9C55DD-C476-49CA-A470-CC209BA60F64}"/>
    <cellStyle name="_Book1 (2) 3 3 2" xfId="505" xr:uid="{7EF3B715-0ADE-4065-83F5-E554EFBAFBF6}"/>
    <cellStyle name="_Book1 (2) 3 4" xfId="506" xr:uid="{8632DDE6-01AA-4DC5-9073-F2A500EB82BA}"/>
    <cellStyle name="_Book1 (2) 3 4 2" xfId="507" xr:uid="{7EFFCCAD-338F-4CB2-8D8C-87961736DBC8}"/>
    <cellStyle name="_Book1 (2) 4" xfId="508" xr:uid="{BC8E9B69-5359-4E83-B22F-EF04296C13E7}"/>
    <cellStyle name="_Book1 (2) 4 2" xfId="509" xr:uid="{8A767DAC-986A-454E-A42D-341BF61EB378}"/>
    <cellStyle name="_Book1 (2) 5" xfId="510" xr:uid="{7B0A1F63-E83C-4C54-8146-26836898D438}"/>
    <cellStyle name="_Book1 (2) 6" xfId="511" xr:uid="{28C379A2-839B-434A-936C-30452C215BDA}"/>
    <cellStyle name="_Book1 (2) 7" xfId="512" xr:uid="{AFFA63DE-9CD2-4381-AFFA-138CCE1286D9}"/>
    <cellStyle name="_Book1 (2)_04 07E Wild Horse Wind Expansion (C) (2)" xfId="513" xr:uid="{8B5EA6F1-1291-4C32-B7D5-8393C6E66DC4}"/>
    <cellStyle name="_Book1 (2)_04 07E Wild Horse Wind Expansion (C) (2) 2" xfId="514" xr:uid="{91B98A7A-A7E7-40BF-97E0-42F8EDFC3926}"/>
    <cellStyle name="_Book1 (2)_04 07E Wild Horse Wind Expansion (C) (2) 2 2" xfId="515" xr:uid="{EEA28E63-BB78-4D7C-9257-12177014599C}"/>
    <cellStyle name="_Book1 (2)_04 07E Wild Horse Wind Expansion (C) (2) 3" xfId="516" xr:uid="{704D92DE-ABEC-4454-8D36-EF2F4824B46B}"/>
    <cellStyle name="_Book1 (2)_04 07E Wild Horse Wind Expansion (C) (2)_Adj Bench DR 3 for Initial Briefs (Electric)" xfId="517" xr:uid="{B3CE929B-2513-4844-8918-64ACD134F274}"/>
    <cellStyle name="_Book1 (2)_04 07E Wild Horse Wind Expansion (C) (2)_Adj Bench DR 3 for Initial Briefs (Electric) 2" xfId="518" xr:uid="{E75740F6-6CF0-4684-AD8F-40D8A6E38D64}"/>
    <cellStyle name="_Book1 (2)_04 07E Wild Horse Wind Expansion (C) (2)_Adj Bench DR 3 for Initial Briefs (Electric) 2 2" xfId="519" xr:uid="{F070DB77-6FEB-4BB0-912F-CBBF4ACA4E74}"/>
    <cellStyle name="_Book1 (2)_04 07E Wild Horse Wind Expansion (C) (2)_Adj Bench DR 3 for Initial Briefs (Electric) 3" xfId="520" xr:uid="{4350D52E-3F0B-4350-AA5E-4AB9498700CD}"/>
    <cellStyle name="_Book1 (2)_04 07E Wild Horse Wind Expansion (C) (2)_Book1" xfId="521" xr:uid="{7073F5EB-B03C-47A3-9262-B7FFCEE5100F}"/>
    <cellStyle name="_Book1 (2)_04 07E Wild Horse Wind Expansion (C) (2)_Electric Rev Req Model (2009 GRC) " xfId="522" xr:uid="{388EBBFA-23DA-478C-946C-9C6470332AAB}"/>
    <cellStyle name="_Book1 (2)_04 07E Wild Horse Wind Expansion (C) (2)_Electric Rev Req Model (2009 GRC)  2" xfId="523" xr:uid="{EE1686A8-56ED-4678-AEF6-0BC2ACC86176}"/>
    <cellStyle name="_Book1 (2)_04 07E Wild Horse Wind Expansion (C) (2)_Electric Rev Req Model (2009 GRC)  2 2" xfId="524" xr:uid="{E920024F-014A-45F5-B397-54F6A054E322}"/>
    <cellStyle name="_Book1 (2)_04 07E Wild Horse Wind Expansion (C) (2)_Electric Rev Req Model (2009 GRC)  3" xfId="525" xr:uid="{EE93FD77-757E-4025-B03F-7993183572A1}"/>
    <cellStyle name="_Book1 (2)_04 07E Wild Horse Wind Expansion (C) (2)_Electric Rev Req Model (2009 GRC) Rebuttal" xfId="526" xr:uid="{4E6AC26E-FED3-4EF0-90B2-3FD986861A1F}"/>
    <cellStyle name="_Book1 (2)_04 07E Wild Horse Wind Expansion (C) (2)_Electric Rev Req Model (2009 GRC) Rebuttal 2" xfId="527" xr:uid="{7301E3D5-0599-4B17-87E9-198257F6D545}"/>
    <cellStyle name="_Book1 (2)_04 07E Wild Horse Wind Expansion (C) (2)_Electric Rev Req Model (2009 GRC) Rebuttal 2 2" xfId="528" xr:uid="{6B723FB2-3983-485C-8389-6D8AC84A864B}"/>
    <cellStyle name="_Book1 (2)_04 07E Wild Horse Wind Expansion (C) (2)_Electric Rev Req Model (2009 GRC) Rebuttal 3" xfId="529" xr:uid="{9757D33B-BA7F-4EF3-8D3C-52D6F1FF4666}"/>
    <cellStyle name="_Book1 (2)_04 07E Wild Horse Wind Expansion (C) (2)_Electric Rev Req Model (2009 GRC) Rebuttal REmoval of New  WH Solar AdjustMI" xfId="530" xr:uid="{96317646-5B3A-481D-831C-E8C5D60308D2}"/>
    <cellStyle name="_Book1 (2)_04 07E Wild Horse Wind Expansion (C) (2)_Electric Rev Req Model (2009 GRC) Rebuttal REmoval of New  WH Solar AdjustMI 2" xfId="531" xr:uid="{5C8D5272-CD9E-4D5F-A069-BA56455E5DC8}"/>
    <cellStyle name="_Book1 (2)_04 07E Wild Horse Wind Expansion (C) (2)_Electric Rev Req Model (2009 GRC) Rebuttal REmoval of New  WH Solar AdjustMI 2 2" xfId="532" xr:uid="{CA3054C4-47CF-49E9-A099-F9D57335CA18}"/>
    <cellStyle name="_Book1 (2)_04 07E Wild Horse Wind Expansion (C) (2)_Electric Rev Req Model (2009 GRC) Rebuttal REmoval of New  WH Solar AdjustMI 3" xfId="533" xr:uid="{4B49C0DB-4B94-4F1F-AB07-3182B2058794}"/>
    <cellStyle name="_Book1 (2)_04 07E Wild Horse Wind Expansion (C) (2)_Electric Rev Req Model (2009 GRC) Revised 01-18-2010" xfId="534" xr:uid="{59525FFB-7A01-4E77-A11F-BEF21AA97B90}"/>
    <cellStyle name="_Book1 (2)_04 07E Wild Horse Wind Expansion (C) (2)_Electric Rev Req Model (2009 GRC) Revised 01-18-2010 2" xfId="535" xr:uid="{7D555EE8-0E48-4CE4-8E78-5E9C5AEE6174}"/>
    <cellStyle name="_Book1 (2)_04 07E Wild Horse Wind Expansion (C) (2)_Electric Rev Req Model (2009 GRC) Revised 01-18-2010 2 2" xfId="536" xr:uid="{FF08CB63-0D00-4CD2-8F26-096C50FBB088}"/>
    <cellStyle name="_Book1 (2)_04 07E Wild Horse Wind Expansion (C) (2)_Electric Rev Req Model (2009 GRC) Revised 01-18-2010 3" xfId="537" xr:uid="{F9084895-3033-4EB3-9830-C6BE969628D0}"/>
    <cellStyle name="_Book1 (2)_04 07E Wild Horse Wind Expansion (C) (2)_Electric Rev Req Model (2010 GRC)" xfId="538" xr:uid="{262B5BCE-BD15-4E0A-9BC4-091AC8DB07FD}"/>
    <cellStyle name="_Book1 (2)_04 07E Wild Horse Wind Expansion (C) (2)_Electric Rev Req Model (2010 GRC) SF" xfId="539" xr:uid="{64EE6872-396E-4311-8964-EFB1AD43A4A1}"/>
    <cellStyle name="_Book1 (2)_04 07E Wild Horse Wind Expansion (C) (2)_Final Order Electric EXHIBIT A-1" xfId="540" xr:uid="{4BB51456-963B-445C-9300-DF5C342D807B}"/>
    <cellStyle name="_Book1 (2)_04 07E Wild Horse Wind Expansion (C) (2)_Final Order Electric EXHIBIT A-1 2" xfId="541" xr:uid="{EA499342-E88C-42BF-B5D4-F9F81E244D7D}"/>
    <cellStyle name="_Book1 (2)_04 07E Wild Horse Wind Expansion (C) (2)_Final Order Electric EXHIBIT A-1 2 2" xfId="542" xr:uid="{B6260C27-2BC5-470C-B675-31EAAA11BE60}"/>
    <cellStyle name="_Book1 (2)_04 07E Wild Horse Wind Expansion (C) (2)_Final Order Electric EXHIBIT A-1 3" xfId="543" xr:uid="{0FEC3987-F5BD-45E2-A493-E68A036F3965}"/>
    <cellStyle name="_Book1 (2)_04 07E Wild Horse Wind Expansion (C) (2)_TENASKA REGULATORY ASSET" xfId="544" xr:uid="{90FBDB75-D14A-45BE-BCED-3B52C1A2C801}"/>
    <cellStyle name="_Book1 (2)_04 07E Wild Horse Wind Expansion (C) (2)_TENASKA REGULATORY ASSET 2" xfId="545" xr:uid="{3F938FED-3707-457F-B1CE-38A7218B4135}"/>
    <cellStyle name="_Book1 (2)_04 07E Wild Horse Wind Expansion (C) (2)_TENASKA REGULATORY ASSET 2 2" xfId="546" xr:uid="{4A20CEBB-2FB6-4251-BE44-014E515D4F69}"/>
    <cellStyle name="_Book1 (2)_04 07E Wild Horse Wind Expansion (C) (2)_TENASKA REGULATORY ASSET 3" xfId="547" xr:uid="{86C5164C-080D-4B68-85F0-3549936B230B}"/>
    <cellStyle name="_Book1 (2)_16.37E Wild Horse Expansion DeferralRevwrkingfile SF" xfId="548" xr:uid="{E885FB87-8486-4069-916B-111F73F7BDA9}"/>
    <cellStyle name="_Book1 (2)_16.37E Wild Horse Expansion DeferralRevwrkingfile SF 2" xfId="549" xr:uid="{4245A28E-0536-49E9-B70C-0A81DC35DAA2}"/>
    <cellStyle name="_Book1 (2)_16.37E Wild Horse Expansion DeferralRevwrkingfile SF 2 2" xfId="550" xr:uid="{28575030-949A-447A-AF6B-AD7DC2E1C046}"/>
    <cellStyle name="_Book1 (2)_16.37E Wild Horse Expansion DeferralRevwrkingfile SF 3" xfId="551" xr:uid="{CF894365-E996-4613-AA36-C3F3F3916D96}"/>
    <cellStyle name="_Book1 (2)_2009 Compliance Filing PCA Exhibits for GRC" xfId="552" xr:uid="{3E6332D8-3959-40F4-AAA6-51FE6784F094}"/>
    <cellStyle name="_Book1 (2)_2009 GRC Compl Filing - Exhibit D" xfId="553" xr:uid="{F8D78471-CA39-4F4C-8EDA-38F3D4B0F5E8}"/>
    <cellStyle name="_Book1 (2)_2009 GRC Compl Filing - Exhibit D 2" xfId="554" xr:uid="{CF717060-8732-444D-BAB2-05AE70EC9E66}"/>
    <cellStyle name="_Book1 (2)_3.01 Income Statement" xfId="555" xr:uid="{87712392-71AC-4A75-BDA3-606267E83FAD}"/>
    <cellStyle name="_Book1 (2)_4 31 Regulatory Assets and Liabilities  7 06- Exhibit D" xfId="556" xr:uid="{0F1F520A-DA4F-4A01-B975-325A3C5A6256}"/>
    <cellStyle name="_Book1 (2)_4 31 Regulatory Assets and Liabilities  7 06- Exhibit D 2" xfId="557" xr:uid="{91C3D545-B682-4BD6-AFF2-6E87DF2AF355}"/>
    <cellStyle name="_Book1 (2)_4 31 Regulatory Assets and Liabilities  7 06- Exhibit D 2 2" xfId="558" xr:uid="{20BC57F3-7BE1-440D-906F-93FD83B1E585}"/>
    <cellStyle name="_Book1 (2)_4 31 Regulatory Assets and Liabilities  7 06- Exhibit D 3" xfId="559" xr:uid="{24ABCFAB-59F1-444B-9C6D-01F2CD226993}"/>
    <cellStyle name="_Book1 (2)_4 31 Regulatory Assets and Liabilities  7 06- Exhibit D_NIM Summary" xfId="560" xr:uid="{BC3A07FC-A892-46E5-9A4E-284F06DA42D2}"/>
    <cellStyle name="_Book1 (2)_4 31 Regulatory Assets and Liabilities  7 06- Exhibit D_NIM Summary 2" xfId="561" xr:uid="{0B810293-897E-49E6-AFAB-C4B04B842B48}"/>
    <cellStyle name="_Book1 (2)_4 32 Regulatory Assets and Liabilities  7 06- Exhibit D" xfId="562" xr:uid="{D1994798-7A8D-4115-A869-CD0526D89452}"/>
    <cellStyle name="_Book1 (2)_4 32 Regulatory Assets and Liabilities  7 06- Exhibit D 2" xfId="563" xr:uid="{877E8B60-8324-4C58-8EDC-1E0861E2F860}"/>
    <cellStyle name="_Book1 (2)_4 32 Regulatory Assets and Liabilities  7 06- Exhibit D 2 2" xfId="564" xr:uid="{A07EF114-2D15-494D-BD44-A64716B6FCB6}"/>
    <cellStyle name="_Book1 (2)_4 32 Regulatory Assets and Liabilities  7 06- Exhibit D 3" xfId="565" xr:uid="{5510EF0F-C413-42C2-B09E-2F50544B06DD}"/>
    <cellStyle name="_Book1 (2)_4 32 Regulatory Assets and Liabilities  7 06- Exhibit D_NIM Summary" xfId="566" xr:uid="{2BE4158B-7F71-4EB3-9962-187C56FB5B31}"/>
    <cellStyle name="_Book1 (2)_4 32 Regulatory Assets and Liabilities  7 06- Exhibit D_NIM Summary 2" xfId="567" xr:uid="{5DA4D0E3-D0C0-4E26-A2DD-3642B6D2335D}"/>
    <cellStyle name="_Book1 (2)_ACCOUNTS" xfId="568" xr:uid="{B5AD707B-032B-49BC-9A61-D0EEEF45F418}"/>
    <cellStyle name="_Book1 (2)_AURORA Total New" xfId="569" xr:uid="{693D630E-706F-4245-8DC9-7215F90D8483}"/>
    <cellStyle name="_Book1 (2)_AURORA Total New 2" xfId="570" xr:uid="{FFFDEEB3-3CAF-4B1E-A80C-2E887FAE2B63}"/>
    <cellStyle name="_Book1 (2)_Book2" xfId="571" xr:uid="{6505CB55-281D-41BF-BEC4-101651F550BF}"/>
    <cellStyle name="_Book1 (2)_Book2 2" xfId="572" xr:uid="{85D239D2-7917-4423-9BDE-7AFE6F77A9C4}"/>
    <cellStyle name="_Book1 (2)_Book2 2 2" xfId="573" xr:uid="{348FA520-0504-4D9F-9210-A03F3C886C0C}"/>
    <cellStyle name="_Book1 (2)_Book2 3" xfId="574" xr:uid="{E7864019-5A73-492C-BE57-D57B9A98686E}"/>
    <cellStyle name="_Book1 (2)_Book2_Adj Bench DR 3 for Initial Briefs (Electric)" xfId="575" xr:uid="{CD489EE3-5730-42CF-B2DF-E481C0527071}"/>
    <cellStyle name="_Book1 (2)_Book2_Adj Bench DR 3 for Initial Briefs (Electric) 2" xfId="576" xr:uid="{E3A99805-DED1-4D02-A33C-AE854EBE3632}"/>
    <cellStyle name="_Book1 (2)_Book2_Adj Bench DR 3 for Initial Briefs (Electric) 2 2" xfId="577" xr:uid="{B908A311-4B4B-46D4-A3DB-C38298763E8A}"/>
    <cellStyle name="_Book1 (2)_Book2_Adj Bench DR 3 for Initial Briefs (Electric) 3" xfId="578" xr:uid="{CAC7499C-8F6B-40C7-AD33-2783F6AC7EF0}"/>
    <cellStyle name="_Book1 (2)_Book2_Electric Rev Req Model (2009 GRC) Rebuttal" xfId="579" xr:uid="{CEBB442B-4273-479B-82F6-85AB091AE08D}"/>
    <cellStyle name="_Book1 (2)_Book2_Electric Rev Req Model (2009 GRC) Rebuttal 2" xfId="580" xr:uid="{EE2D6FD6-CC4A-496A-9CBE-678B3D3602C9}"/>
    <cellStyle name="_Book1 (2)_Book2_Electric Rev Req Model (2009 GRC) Rebuttal 2 2" xfId="581" xr:uid="{D57D666E-3DBC-4288-ADB2-1EB4CC2E43C8}"/>
    <cellStyle name="_Book1 (2)_Book2_Electric Rev Req Model (2009 GRC) Rebuttal 3" xfId="582" xr:uid="{399FA95B-4017-43C2-BB0B-4ECB494BD1A8}"/>
    <cellStyle name="_Book1 (2)_Book2_Electric Rev Req Model (2009 GRC) Rebuttal REmoval of New  WH Solar AdjustMI" xfId="583" xr:uid="{188B97E7-B163-4898-B12A-7D3E473FEE68}"/>
    <cellStyle name="_Book1 (2)_Book2_Electric Rev Req Model (2009 GRC) Rebuttal REmoval of New  WH Solar AdjustMI 2" xfId="584" xr:uid="{33DDEB04-E29D-4524-9111-8FA642E2F5A7}"/>
    <cellStyle name="_Book1 (2)_Book2_Electric Rev Req Model (2009 GRC) Rebuttal REmoval of New  WH Solar AdjustMI 2 2" xfId="585" xr:uid="{9F5DFB2A-BF6E-4042-82BD-B5EB2C4D4D87}"/>
    <cellStyle name="_Book1 (2)_Book2_Electric Rev Req Model (2009 GRC) Rebuttal REmoval of New  WH Solar AdjustMI 3" xfId="586" xr:uid="{21AC2381-3850-4E38-99DB-5374A4D8DAC9}"/>
    <cellStyle name="_Book1 (2)_Book2_Electric Rev Req Model (2009 GRC) Revised 01-18-2010" xfId="587" xr:uid="{44AE8B3C-0366-4AA8-B4D7-563AAD80E286}"/>
    <cellStyle name="_Book1 (2)_Book2_Electric Rev Req Model (2009 GRC) Revised 01-18-2010 2" xfId="588" xr:uid="{45A91A54-E98D-43B1-8D11-80D2A8643738}"/>
    <cellStyle name="_Book1 (2)_Book2_Electric Rev Req Model (2009 GRC) Revised 01-18-2010 2 2" xfId="589" xr:uid="{946B336C-2A65-405C-9741-83EC57E96FBC}"/>
    <cellStyle name="_Book1 (2)_Book2_Electric Rev Req Model (2009 GRC) Revised 01-18-2010 3" xfId="590" xr:uid="{77266C78-678A-4342-A1F2-7CCA8A17DC22}"/>
    <cellStyle name="_Book1 (2)_Book2_Final Order Electric EXHIBIT A-1" xfId="591" xr:uid="{FA32B5FA-6700-4867-BB03-AA360E970AF3}"/>
    <cellStyle name="_Book1 (2)_Book2_Final Order Electric EXHIBIT A-1 2" xfId="592" xr:uid="{C202A3E0-DC69-415D-AEC3-54CE53B7630B}"/>
    <cellStyle name="_Book1 (2)_Book2_Final Order Electric EXHIBIT A-1 2 2" xfId="593" xr:uid="{829200F7-E632-471C-9D12-F94E4C42E65F}"/>
    <cellStyle name="_Book1 (2)_Book2_Final Order Electric EXHIBIT A-1 3" xfId="594" xr:uid="{FB05E596-FA46-4A9C-A069-4E58B42D647A}"/>
    <cellStyle name="_Book1 (2)_Book4" xfId="595" xr:uid="{C2E313E4-78E9-4771-A190-F080FE3DE183}"/>
    <cellStyle name="_Book1 (2)_Book4 2" xfId="596" xr:uid="{0359209F-6892-4A86-8429-309BD0AB23C3}"/>
    <cellStyle name="_Book1 (2)_Book4 2 2" xfId="597" xr:uid="{E8A062AA-11DA-4715-BCF1-E72BD0F1BF0D}"/>
    <cellStyle name="_Book1 (2)_Book4 3" xfId="598" xr:uid="{1DF7A07D-4D34-41E6-8053-D6D7B9943EA7}"/>
    <cellStyle name="_Book1 (2)_Book9" xfId="599" xr:uid="{8B542B3C-3A56-4FEF-B9A5-996B394CCE0E}"/>
    <cellStyle name="_Book1 (2)_Book9 2" xfId="600" xr:uid="{0862A24F-D5D5-4A31-B11F-1B98CBD97B99}"/>
    <cellStyle name="_Book1 (2)_Book9 2 2" xfId="601" xr:uid="{2EC5475D-EFD6-470C-811A-1C0EF23A2B43}"/>
    <cellStyle name="_Book1 (2)_Book9 3" xfId="602" xr:uid="{BE1893E6-E255-49FC-AC3B-AB97934DE18A}"/>
    <cellStyle name="_Book1 (2)_Chelan PUD Power Costs (8-10)" xfId="603" xr:uid="{EFB5F413-76D0-4700-9F44-3966F4D043D7}"/>
    <cellStyle name="_Book1 (2)_Gas Rev Req Model (2010 GRC)" xfId="604" xr:uid="{D9021C6B-10EB-4D44-B5F7-9821EB92633A}"/>
    <cellStyle name="_Book1 (2)_INPUTS" xfId="605" xr:uid="{FA5343D6-0E22-41E1-95D2-406EEF0B3217}"/>
    <cellStyle name="_Book1 (2)_INPUTS 2" xfId="606" xr:uid="{852F304D-DBB3-4FCA-8322-5E2E1EAB34ED}"/>
    <cellStyle name="_Book1 (2)_INPUTS 2 2" xfId="607" xr:uid="{7956FA91-244C-4A7B-87AA-652DF65807D4}"/>
    <cellStyle name="_Book1 (2)_INPUTS 3" xfId="608" xr:uid="{6A8DF0C1-E7E3-4DB6-A445-521675B78E69}"/>
    <cellStyle name="_Book1 (2)_NIM Summary" xfId="609" xr:uid="{340529CC-B0B1-43EE-852A-9D68DCFD9C17}"/>
    <cellStyle name="_Book1 (2)_NIM Summary 09GRC" xfId="610" xr:uid="{42E10D1C-F223-4089-99AC-024A4718CD85}"/>
    <cellStyle name="_Book1 (2)_NIM Summary 09GRC 2" xfId="611" xr:uid="{35E91B91-67CC-4425-B614-C2DFCA40E5F0}"/>
    <cellStyle name="_Book1 (2)_NIM Summary 2" xfId="612" xr:uid="{95248AE7-5CBF-4412-B814-07DF15E2EF13}"/>
    <cellStyle name="_Book1 (2)_NIM Summary 3" xfId="613" xr:uid="{9D42E64F-F822-4967-9244-9221F42BB81F}"/>
    <cellStyle name="_Book1 (2)_NIM Summary 4" xfId="614" xr:uid="{A410866E-A3F6-4A3B-99D3-3F00FF810C48}"/>
    <cellStyle name="_Book1 (2)_NIM Summary 5" xfId="615" xr:uid="{3F994FB9-D738-4C25-8336-F44D366D7C57}"/>
    <cellStyle name="_Book1 (2)_NIM Summary 6" xfId="616" xr:uid="{1F0C6A0D-C673-4C48-961F-714E973646F3}"/>
    <cellStyle name="_Book1 (2)_NIM Summary 7" xfId="617" xr:uid="{95CC50CD-4D5C-4D61-B471-356D4CE1A38C}"/>
    <cellStyle name="_Book1 (2)_NIM Summary 8" xfId="618" xr:uid="{B5ECCAE6-BFCA-4369-A87E-996DE45DE06D}"/>
    <cellStyle name="_Book1 (2)_NIM Summary 9" xfId="619" xr:uid="{583F486B-CDCF-4EAE-9CCD-B659E47E5E1F}"/>
    <cellStyle name="_Book1 (2)_PCA 10 -  Exhibit D from A Kellogg Jan 2011" xfId="620" xr:uid="{714C3A47-B54B-46AA-9B28-FBCA402A188D}"/>
    <cellStyle name="_Book1 (2)_PCA 10 -  Exhibit D from A Kellogg July 2011" xfId="621" xr:uid="{31C58B92-AB85-44B8-808E-DB9B37174F90}"/>
    <cellStyle name="_Book1 (2)_PCA 10 -  Exhibit D from S Free Rcv'd 12-11" xfId="622" xr:uid="{5A691649-E1A6-45E3-A714-AA5729F33F83}"/>
    <cellStyle name="_Book1 (2)_PCA 9 -  Exhibit D April 2010" xfId="623" xr:uid="{EDB87F06-25DE-46CC-8CC5-4A66F221C3EB}"/>
    <cellStyle name="_Book1 (2)_PCA 9 -  Exhibit D April 2010 (3)" xfId="624" xr:uid="{40C26E38-3141-4F29-842E-4D7EC9A16B45}"/>
    <cellStyle name="_Book1 (2)_PCA 9 -  Exhibit D April 2010 (3) 2" xfId="625" xr:uid="{95BBD62B-704F-4D58-A218-AB9F901B2952}"/>
    <cellStyle name="_Book1 (2)_PCA 9 -  Exhibit D Nov 2010" xfId="626" xr:uid="{80520E44-7479-4B62-94F3-60F9D5C9A954}"/>
    <cellStyle name="_Book1 (2)_PCA 9 - Exhibit D at August 2010" xfId="627" xr:uid="{21C736FF-167A-431E-A164-2CDCDDE2E893}"/>
    <cellStyle name="_Book1 (2)_PCA 9 - Exhibit D June 2010 GRC" xfId="628" xr:uid="{45B463B2-EA49-4ABB-872C-B9584A1F0A03}"/>
    <cellStyle name="_Book1 (2)_Power Costs - Comparison bx Rbtl-Staff-Jt-PC" xfId="629" xr:uid="{2C88A62D-A899-4F3B-942A-8EA0127DD283}"/>
    <cellStyle name="_Book1 (2)_Power Costs - Comparison bx Rbtl-Staff-Jt-PC 2" xfId="630" xr:uid="{7E207298-C498-4DFB-83AD-9429405CE445}"/>
    <cellStyle name="_Book1 (2)_Power Costs - Comparison bx Rbtl-Staff-Jt-PC 2 2" xfId="631" xr:uid="{6009A6D8-79F3-4A71-AD21-377EE2A8A414}"/>
    <cellStyle name="_Book1 (2)_Power Costs - Comparison bx Rbtl-Staff-Jt-PC 3" xfId="632" xr:uid="{8C528CE0-C243-4B10-93E8-E807AA33C9DE}"/>
    <cellStyle name="_Book1 (2)_Power Costs - Comparison bx Rbtl-Staff-Jt-PC_Adj Bench DR 3 for Initial Briefs (Electric)" xfId="633" xr:uid="{941C2629-BBE0-40FA-A978-9636C612F0A6}"/>
    <cellStyle name="_Book1 (2)_Power Costs - Comparison bx Rbtl-Staff-Jt-PC_Adj Bench DR 3 for Initial Briefs (Electric) 2" xfId="634" xr:uid="{E3F02845-2856-48D5-A100-2108BCAF1F71}"/>
    <cellStyle name="_Book1 (2)_Power Costs - Comparison bx Rbtl-Staff-Jt-PC_Adj Bench DR 3 for Initial Briefs (Electric) 2 2" xfId="635" xr:uid="{A62D96C7-1C5E-427B-93BC-B104734F3B57}"/>
    <cellStyle name="_Book1 (2)_Power Costs - Comparison bx Rbtl-Staff-Jt-PC_Adj Bench DR 3 for Initial Briefs (Electric) 3" xfId="636" xr:uid="{2B547166-2028-4E96-A5E7-510767EF30C5}"/>
    <cellStyle name="_Book1 (2)_Power Costs - Comparison bx Rbtl-Staff-Jt-PC_Electric Rev Req Model (2009 GRC) Rebuttal" xfId="637" xr:uid="{89F6BE03-19DA-4BD7-9E76-4D640DE7FB07}"/>
    <cellStyle name="_Book1 (2)_Power Costs - Comparison bx Rbtl-Staff-Jt-PC_Electric Rev Req Model (2009 GRC) Rebuttal 2" xfId="638" xr:uid="{8C9E9C22-7A6E-41CD-9BD3-D6DAEF14802C}"/>
    <cellStyle name="_Book1 (2)_Power Costs - Comparison bx Rbtl-Staff-Jt-PC_Electric Rev Req Model (2009 GRC) Rebuttal 2 2" xfId="639" xr:uid="{0575FCA2-840B-4C0A-B12F-DA9E15826A59}"/>
    <cellStyle name="_Book1 (2)_Power Costs - Comparison bx Rbtl-Staff-Jt-PC_Electric Rev Req Model (2009 GRC) Rebuttal 3" xfId="640" xr:uid="{184B06E2-8258-481D-91FD-E8D9DDF29192}"/>
    <cellStyle name="_Book1 (2)_Power Costs - Comparison bx Rbtl-Staff-Jt-PC_Electric Rev Req Model (2009 GRC) Rebuttal REmoval of New  WH Solar AdjustMI" xfId="641" xr:uid="{84494784-5689-46B0-9928-196748A104B9}"/>
    <cellStyle name="_Book1 (2)_Power Costs - Comparison bx Rbtl-Staff-Jt-PC_Electric Rev Req Model (2009 GRC) Rebuttal REmoval of New  WH Solar AdjustMI 2" xfId="642" xr:uid="{BF469D06-04C5-44BB-8E0E-5F32369749F2}"/>
    <cellStyle name="_Book1 (2)_Power Costs - Comparison bx Rbtl-Staff-Jt-PC_Electric Rev Req Model (2009 GRC) Rebuttal REmoval of New  WH Solar AdjustMI 2 2" xfId="643" xr:uid="{E1BC61CC-0AC1-42BD-A8E0-69C6B61DDA8A}"/>
    <cellStyle name="_Book1 (2)_Power Costs - Comparison bx Rbtl-Staff-Jt-PC_Electric Rev Req Model (2009 GRC) Rebuttal REmoval of New  WH Solar AdjustMI 3" xfId="644" xr:uid="{A661DB3F-E112-4004-A9D3-5B6C1E352F60}"/>
    <cellStyle name="_Book1 (2)_Power Costs - Comparison bx Rbtl-Staff-Jt-PC_Electric Rev Req Model (2009 GRC) Revised 01-18-2010" xfId="645" xr:uid="{46BCFA5C-2DE3-44E3-808B-89E147FF7FE8}"/>
    <cellStyle name="_Book1 (2)_Power Costs - Comparison bx Rbtl-Staff-Jt-PC_Electric Rev Req Model (2009 GRC) Revised 01-18-2010 2" xfId="646" xr:uid="{CA96E353-B89A-4999-B676-3F7DCF5E6E90}"/>
    <cellStyle name="_Book1 (2)_Power Costs - Comparison bx Rbtl-Staff-Jt-PC_Electric Rev Req Model (2009 GRC) Revised 01-18-2010 2 2" xfId="647" xr:uid="{4B5A584A-21DA-4E93-93FD-C8925DAE0424}"/>
    <cellStyle name="_Book1 (2)_Power Costs - Comparison bx Rbtl-Staff-Jt-PC_Electric Rev Req Model (2009 GRC) Revised 01-18-2010 3" xfId="648" xr:uid="{9262D55C-01F8-4E7F-A46C-31F4FCD93AD3}"/>
    <cellStyle name="_Book1 (2)_Power Costs - Comparison bx Rbtl-Staff-Jt-PC_Final Order Electric EXHIBIT A-1" xfId="649" xr:uid="{ECB170DF-6791-4FE2-819F-779A7FC41E2E}"/>
    <cellStyle name="_Book1 (2)_Power Costs - Comparison bx Rbtl-Staff-Jt-PC_Final Order Electric EXHIBIT A-1 2" xfId="650" xr:uid="{C02190B1-3F29-4463-98DB-70BA8EB69E02}"/>
    <cellStyle name="_Book1 (2)_Power Costs - Comparison bx Rbtl-Staff-Jt-PC_Final Order Electric EXHIBIT A-1 2 2" xfId="651" xr:uid="{26FCB842-759C-4878-AA0C-15DACEA83F2F}"/>
    <cellStyle name="_Book1 (2)_Power Costs - Comparison bx Rbtl-Staff-Jt-PC_Final Order Electric EXHIBIT A-1 3" xfId="652" xr:uid="{159070A9-685A-410B-A331-C1DD247B86F9}"/>
    <cellStyle name="_Book1 (2)_Production Adj 4.37" xfId="653" xr:uid="{9D586149-083B-409F-A49D-F122D6DB8321}"/>
    <cellStyle name="_Book1 (2)_Production Adj 4.37 2" xfId="654" xr:uid="{239C0878-5AA3-4E0E-A73E-A99DF4BDB29F}"/>
    <cellStyle name="_Book1 (2)_Production Adj 4.37 2 2" xfId="655" xr:uid="{87A83D1C-32DC-4D1E-B0C5-98868C15BCF8}"/>
    <cellStyle name="_Book1 (2)_Production Adj 4.37 3" xfId="656" xr:uid="{8C29DF42-9BC0-418B-B7B7-8BB6D62FE69E}"/>
    <cellStyle name="_Book1 (2)_Purchased Power Adj 4.03" xfId="657" xr:uid="{D0467426-8F34-413D-8612-7806DDA2A284}"/>
    <cellStyle name="_Book1 (2)_Purchased Power Adj 4.03 2" xfId="658" xr:uid="{2343665A-160B-453A-8B07-F47960977CD0}"/>
    <cellStyle name="_Book1 (2)_Purchased Power Adj 4.03 2 2" xfId="659" xr:uid="{00EA0C66-9D09-40CD-B408-77A25C2E9D61}"/>
    <cellStyle name="_Book1 (2)_Purchased Power Adj 4.03 3" xfId="660" xr:uid="{439895FA-E796-4C08-BA3F-2245B20F41BB}"/>
    <cellStyle name="_Book1 (2)_Rebuttal Power Costs" xfId="661" xr:uid="{A24263F2-FBFB-45EA-BDBA-016A1B2F8503}"/>
    <cellStyle name="_Book1 (2)_Rebuttal Power Costs 2" xfId="662" xr:uid="{D38061D4-FE4C-47EA-88C0-D8F0C8E48709}"/>
    <cellStyle name="_Book1 (2)_Rebuttal Power Costs 2 2" xfId="663" xr:uid="{24D23814-6318-439E-B29B-800788ACE75D}"/>
    <cellStyle name="_Book1 (2)_Rebuttal Power Costs 3" xfId="664" xr:uid="{0D49A793-CEAB-4B93-B32E-20C30092A1E2}"/>
    <cellStyle name="_Book1 (2)_Rebuttal Power Costs_Adj Bench DR 3 for Initial Briefs (Electric)" xfId="665" xr:uid="{2753DF69-C211-48B3-B05D-92922FD0DEB3}"/>
    <cellStyle name="_Book1 (2)_Rebuttal Power Costs_Adj Bench DR 3 for Initial Briefs (Electric) 2" xfId="666" xr:uid="{9529FCAB-7199-4FF7-A8E2-8CB5711EC8DA}"/>
    <cellStyle name="_Book1 (2)_Rebuttal Power Costs_Adj Bench DR 3 for Initial Briefs (Electric) 2 2" xfId="667" xr:uid="{1AC6D278-C3E4-46FC-9A2B-D21D9ED09D81}"/>
    <cellStyle name="_Book1 (2)_Rebuttal Power Costs_Adj Bench DR 3 for Initial Briefs (Electric) 3" xfId="668" xr:uid="{90F31EF1-D065-4D98-B9B8-CCE2F02ABBF1}"/>
    <cellStyle name="_Book1 (2)_Rebuttal Power Costs_Electric Rev Req Model (2009 GRC) Rebuttal" xfId="669" xr:uid="{14F615BB-D163-45B9-93E3-7164E9EF7A50}"/>
    <cellStyle name="_Book1 (2)_Rebuttal Power Costs_Electric Rev Req Model (2009 GRC) Rebuttal 2" xfId="670" xr:uid="{89240697-61B4-4168-96B1-75E2159102E9}"/>
    <cellStyle name="_Book1 (2)_Rebuttal Power Costs_Electric Rev Req Model (2009 GRC) Rebuttal 2 2" xfId="671" xr:uid="{CD452C56-F541-4A83-9A13-865E8B3D34FD}"/>
    <cellStyle name="_Book1 (2)_Rebuttal Power Costs_Electric Rev Req Model (2009 GRC) Rebuttal 3" xfId="672" xr:uid="{65E177C9-4801-471C-8CFE-46842FB86921}"/>
    <cellStyle name="_Book1 (2)_Rebuttal Power Costs_Electric Rev Req Model (2009 GRC) Rebuttal REmoval of New  WH Solar AdjustMI" xfId="673" xr:uid="{4F45475D-DE45-475A-BF13-8D777D2F9551}"/>
    <cellStyle name="_Book1 (2)_Rebuttal Power Costs_Electric Rev Req Model (2009 GRC) Rebuttal REmoval of New  WH Solar AdjustMI 2" xfId="674" xr:uid="{44E13D05-5190-4B48-9F8F-A268F23590DB}"/>
    <cellStyle name="_Book1 (2)_Rebuttal Power Costs_Electric Rev Req Model (2009 GRC) Rebuttal REmoval of New  WH Solar AdjustMI 2 2" xfId="675" xr:uid="{335FDC7B-13CD-4845-9B20-E285871A9770}"/>
    <cellStyle name="_Book1 (2)_Rebuttal Power Costs_Electric Rev Req Model (2009 GRC) Rebuttal REmoval of New  WH Solar AdjustMI 3" xfId="676" xr:uid="{F077EACD-AF63-4673-A838-0BC5094DB8D5}"/>
    <cellStyle name="_Book1 (2)_Rebuttal Power Costs_Electric Rev Req Model (2009 GRC) Revised 01-18-2010" xfId="677" xr:uid="{B35E182B-9BBB-4F04-9DA1-1282A6D1166C}"/>
    <cellStyle name="_Book1 (2)_Rebuttal Power Costs_Electric Rev Req Model (2009 GRC) Revised 01-18-2010 2" xfId="678" xr:uid="{9AB0FF58-B331-4A98-9BC2-552C7D3B0EF0}"/>
    <cellStyle name="_Book1 (2)_Rebuttal Power Costs_Electric Rev Req Model (2009 GRC) Revised 01-18-2010 2 2" xfId="679" xr:uid="{B602AB5C-CE5A-4512-B248-C6F8FE8260CC}"/>
    <cellStyle name="_Book1 (2)_Rebuttal Power Costs_Electric Rev Req Model (2009 GRC) Revised 01-18-2010 3" xfId="680" xr:uid="{2CCCFCC2-A9DC-4FA9-A7B2-DD6898CC49CC}"/>
    <cellStyle name="_Book1 (2)_Rebuttal Power Costs_Final Order Electric EXHIBIT A-1" xfId="681" xr:uid="{AEE10E09-BAF1-46CF-A04A-BD4CA7B114C8}"/>
    <cellStyle name="_Book1 (2)_Rebuttal Power Costs_Final Order Electric EXHIBIT A-1 2" xfId="682" xr:uid="{A78EEB11-6DB5-4084-9367-966D04C909FB}"/>
    <cellStyle name="_Book1 (2)_Rebuttal Power Costs_Final Order Electric EXHIBIT A-1 2 2" xfId="683" xr:uid="{128BB32C-ADCB-4859-B0EF-EA329C643EA1}"/>
    <cellStyle name="_Book1 (2)_Rebuttal Power Costs_Final Order Electric EXHIBIT A-1 3" xfId="684" xr:uid="{9050F3FE-B5F8-4E98-9382-BADE0D0A6DE7}"/>
    <cellStyle name="_Book1 (2)_ROR &amp; CONV FACTOR" xfId="685" xr:uid="{3D9D7130-4CE9-4434-B4E3-C9C4138C3677}"/>
    <cellStyle name="_Book1 (2)_ROR &amp; CONV FACTOR 2" xfId="686" xr:uid="{11552386-A8E5-4DB6-A648-0123ED8ECE28}"/>
    <cellStyle name="_Book1 (2)_ROR &amp; CONV FACTOR 2 2" xfId="687" xr:uid="{29322674-3132-4E78-87A0-066117EB0DB9}"/>
    <cellStyle name="_Book1 (2)_ROR &amp; CONV FACTOR 3" xfId="688" xr:uid="{45947934-D761-4979-8650-4EBB51F9FA49}"/>
    <cellStyle name="_Book1 (2)_ROR 5.02" xfId="689" xr:uid="{A531EDBD-2D96-4674-84FE-BF4C919F504A}"/>
    <cellStyle name="_Book1 (2)_ROR 5.02 2" xfId="690" xr:uid="{7D5BF093-DA4E-4780-92FF-6B3BFADD54C8}"/>
    <cellStyle name="_Book1 (2)_ROR 5.02 2 2" xfId="691" xr:uid="{EF46391B-1FEB-4939-A9F8-DA8DE210BC9C}"/>
    <cellStyle name="_Book1 (2)_ROR 5.02 3" xfId="692" xr:uid="{44847B95-494E-47A2-A65D-00C89735A6E4}"/>
    <cellStyle name="_Book1 (2)_Wind Integration 10GRC" xfId="693" xr:uid="{E64B1539-8A94-4EF0-8931-28D2B84F7B37}"/>
    <cellStyle name="_Book1 (2)_Wind Integration 10GRC 2" xfId="694" xr:uid="{3D9DE1DA-5BA7-4C93-ADA7-398FCA794CCB}"/>
    <cellStyle name="_Book1 10" xfId="695" xr:uid="{5CC63392-C0DA-41A7-BB12-610566BF155C}"/>
    <cellStyle name="_Book1 10 2" xfId="696" xr:uid="{9F8C3503-4DB6-44CE-A686-86B3607A544C}"/>
    <cellStyle name="_Book1 11" xfId="697" xr:uid="{8FD1D24A-4756-4733-9D6A-2BC5D84B818C}"/>
    <cellStyle name="_Book1 12" xfId="698" xr:uid="{29CAF58C-868F-4468-9447-E44F2C7C157A}"/>
    <cellStyle name="_Book1 13" xfId="699" xr:uid="{39952C32-DAE0-4316-8BC6-8A42735930C4}"/>
    <cellStyle name="_Book1 2" xfId="700" xr:uid="{A35AD49D-0DC0-4E6A-8837-46C36D3F0850}"/>
    <cellStyle name="_Book1 2 2" xfId="701" xr:uid="{F4308C6D-5D9E-43FC-BCA7-0178903CC544}"/>
    <cellStyle name="_Book1 2 2 2" xfId="702" xr:uid="{50667295-7CE5-4DA2-8AB8-5EBD5C82491E}"/>
    <cellStyle name="_Book1 2 3" xfId="703" xr:uid="{FDB800C7-5C22-422A-9238-7C103545C070}"/>
    <cellStyle name="_Book1 3" xfId="704" xr:uid="{808B1258-A214-495C-902F-AB0C5C23A1B4}"/>
    <cellStyle name="_Book1 3 2" xfId="705" xr:uid="{803E1160-97DB-4FBC-B421-C748A6BDC065}"/>
    <cellStyle name="_Book1 4" xfId="706" xr:uid="{50BE9B11-17ED-49C6-A39B-2E4BD30F6F53}"/>
    <cellStyle name="_Book1 4 2" xfId="707" xr:uid="{6FEFF1FE-5583-4902-A684-5D79325F107B}"/>
    <cellStyle name="_Book1 5" xfId="708" xr:uid="{9C0E6A78-451F-4BBE-9374-C5C32BB5979E}"/>
    <cellStyle name="_Book1 5 2" xfId="709" xr:uid="{BB7364EF-00BB-4DAD-B67C-F0C6824EDA40}"/>
    <cellStyle name="_Book1 6" xfId="710" xr:uid="{29B979B0-A58A-41CC-B801-1E9F368488EA}"/>
    <cellStyle name="_Book1 6 2" xfId="711" xr:uid="{645D0D9D-F3B7-47A5-8CD2-E9F0C6CE22B5}"/>
    <cellStyle name="_Book1 7" xfId="712" xr:uid="{5BC10BCE-5C17-4D5F-A84C-EE3ADDE3A18C}"/>
    <cellStyle name="_Book1 7 2" xfId="713" xr:uid="{D964BFFA-A37F-4462-BF67-ED8A14863E8C}"/>
    <cellStyle name="_Book1 8" xfId="714" xr:uid="{8DFA0507-EA88-48BE-A578-C5B080AC7EC1}"/>
    <cellStyle name="_Book1 8 2" xfId="715" xr:uid="{898C104C-5EF2-4C1E-8EC5-A3DE658A8DF6}"/>
    <cellStyle name="_Book1 9" xfId="716" xr:uid="{9399CA1D-C7D4-4909-95D1-A6E0269BA652}"/>
    <cellStyle name="_Book1 9 2" xfId="717" xr:uid="{504F8209-4BBE-4600-B181-A2DC0064F3B5}"/>
    <cellStyle name="_Book1_(C) WHE Proforma with ITC cash grant 10 Yr Amort_for deferral_102809" xfId="718" xr:uid="{3DF40FBF-968A-43CD-A159-6517AD3A26AE}"/>
    <cellStyle name="_Book1_(C) WHE Proforma with ITC cash grant 10 Yr Amort_for deferral_102809 2" xfId="719" xr:uid="{617472D1-2B4B-4E5E-A458-5921275B1383}"/>
    <cellStyle name="_Book1_(C) WHE Proforma with ITC cash grant 10 Yr Amort_for deferral_102809 2 2" xfId="720" xr:uid="{B9D4D019-FD30-45C6-AFCD-C7E767BEEC06}"/>
    <cellStyle name="_Book1_(C) WHE Proforma with ITC cash grant 10 Yr Amort_for deferral_102809 3" xfId="721" xr:uid="{F4EE6C97-7469-4392-88CD-C9CBC19F7427}"/>
    <cellStyle name="_Book1_(C) WHE Proforma with ITC cash grant 10 Yr Amort_for deferral_102809_16.07E Wild Horse Wind Expansionwrkingfile" xfId="722" xr:uid="{85CBA6F9-ABD1-4069-A511-76341981D111}"/>
    <cellStyle name="_Book1_(C) WHE Proforma with ITC cash grant 10 Yr Amort_for deferral_102809_16.07E Wild Horse Wind Expansionwrkingfile 2" xfId="723" xr:uid="{D21A53EC-B9B4-49C1-979C-DE1266457BC6}"/>
    <cellStyle name="_Book1_(C) WHE Proforma with ITC cash grant 10 Yr Amort_for deferral_102809_16.07E Wild Horse Wind Expansionwrkingfile 2 2" xfId="724" xr:uid="{4415C881-BC0C-4BC3-8BB0-24BB29DF655C}"/>
    <cellStyle name="_Book1_(C) WHE Proforma with ITC cash grant 10 Yr Amort_for deferral_102809_16.07E Wild Horse Wind Expansionwrkingfile 3" xfId="725" xr:uid="{CB436427-3DB3-4B0A-BE04-ED2EBB0D298A}"/>
    <cellStyle name="_Book1_(C) WHE Proforma with ITC cash grant 10 Yr Amort_for deferral_102809_16.07E Wild Horse Wind Expansionwrkingfile SF" xfId="726" xr:uid="{7515B917-D7BD-49B0-A87B-081D8199B6F8}"/>
    <cellStyle name="_Book1_(C) WHE Proforma with ITC cash grant 10 Yr Amort_for deferral_102809_16.07E Wild Horse Wind Expansionwrkingfile SF 2" xfId="727" xr:uid="{530AC54D-C208-4257-900C-D6987DB0D2DD}"/>
    <cellStyle name="_Book1_(C) WHE Proforma with ITC cash grant 10 Yr Amort_for deferral_102809_16.07E Wild Horse Wind Expansionwrkingfile SF 2 2" xfId="728" xr:uid="{5FE19F17-DCD0-404F-BB1E-357F2E47E5B7}"/>
    <cellStyle name="_Book1_(C) WHE Proforma with ITC cash grant 10 Yr Amort_for deferral_102809_16.07E Wild Horse Wind Expansionwrkingfile SF 3" xfId="729" xr:uid="{BC62E51F-5D71-43DC-9A8F-99C85906FB0F}"/>
    <cellStyle name="_Book1_(C) WHE Proforma with ITC cash grant 10 Yr Amort_for deferral_102809_16.37E Wild Horse Expansion DeferralRevwrkingfile SF" xfId="730" xr:uid="{243166A6-A119-4BC7-9666-86A185252D65}"/>
    <cellStyle name="_Book1_(C) WHE Proforma with ITC cash grant 10 Yr Amort_for deferral_102809_16.37E Wild Horse Expansion DeferralRevwrkingfile SF 2" xfId="731" xr:uid="{47C76B80-AB5F-4BAF-B5E8-99B7243078EC}"/>
    <cellStyle name="_Book1_(C) WHE Proforma with ITC cash grant 10 Yr Amort_for deferral_102809_16.37E Wild Horse Expansion DeferralRevwrkingfile SF 2 2" xfId="732" xr:uid="{D04A3925-21DD-4262-9017-AC10F61757D7}"/>
    <cellStyle name="_Book1_(C) WHE Proforma with ITC cash grant 10 Yr Amort_for deferral_102809_16.37E Wild Horse Expansion DeferralRevwrkingfile SF 3" xfId="733" xr:uid="{39B84AC3-D4D8-42DB-8E01-F6F94534AFAF}"/>
    <cellStyle name="_Book1_(C) WHE Proforma with ITC cash grant 10 Yr Amort_for rebuttal_120709" xfId="734" xr:uid="{EBF2A993-BFAA-4947-A38B-EB2C63AC8A9C}"/>
    <cellStyle name="_Book1_(C) WHE Proforma with ITC cash grant 10 Yr Amort_for rebuttal_120709 2" xfId="735" xr:uid="{42490AE5-BE24-4447-8073-353AE8CF50A2}"/>
    <cellStyle name="_Book1_(C) WHE Proforma with ITC cash grant 10 Yr Amort_for rebuttal_120709 2 2" xfId="736" xr:uid="{B3F837C9-50DF-46AE-9B82-6754D8B0A397}"/>
    <cellStyle name="_Book1_(C) WHE Proforma with ITC cash grant 10 Yr Amort_for rebuttal_120709 3" xfId="737" xr:uid="{C238F9ED-5C85-48C4-96AB-0C5857B4FA80}"/>
    <cellStyle name="_Book1_04.07E Wild Horse Wind Expansion" xfId="738" xr:uid="{58FBF725-DC01-4D91-A06C-E60BE528F3D2}"/>
    <cellStyle name="_Book1_04.07E Wild Horse Wind Expansion 2" xfId="739" xr:uid="{D9AD4DB0-4090-4664-9894-99E587088C6D}"/>
    <cellStyle name="_Book1_04.07E Wild Horse Wind Expansion 2 2" xfId="740" xr:uid="{367A2E84-1E55-45E3-8F4B-83722748431F}"/>
    <cellStyle name="_Book1_04.07E Wild Horse Wind Expansion 3" xfId="741" xr:uid="{E671D3C5-A1CC-4930-BC58-F5EB6B135C7B}"/>
    <cellStyle name="_Book1_04.07E Wild Horse Wind Expansion_16.07E Wild Horse Wind Expansionwrkingfile" xfId="742" xr:uid="{5EE17927-0807-438F-9A7C-5798AD3273D7}"/>
    <cellStyle name="_Book1_04.07E Wild Horse Wind Expansion_16.07E Wild Horse Wind Expansionwrkingfile 2" xfId="743" xr:uid="{4790060A-0CDA-4D71-9047-40733EBDF3D8}"/>
    <cellStyle name="_Book1_04.07E Wild Horse Wind Expansion_16.07E Wild Horse Wind Expansionwrkingfile 2 2" xfId="744" xr:uid="{68D5761C-DD7A-4054-8702-9B06320B23BF}"/>
    <cellStyle name="_Book1_04.07E Wild Horse Wind Expansion_16.07E Wild Horse Wind Expansionwrkingfile 3" xfId="745" xr:uid="{2E287F4C-B69A-4BBB-937F-5F0FB6B9F9DB}"/>
    <cellStyle name="_Book1_04.07E Wild Horse Wind Expansion_16.07E Wild Horse Wind Expansionwrkingfile SF" xfId="746" xr:uid="{3C8DD239-11AE-4A63-ABCA-345ECC100068}"/>
    <cellStyle name="_Book1_04.07E Wild Horse Wind Expansion_16.07E Wild Horse Wind Expansionwrkingfile SF 2" xfId="747" xr:uid="{08D71D05-1B80-487C-A807-7E3FB1D04D74}"/>
    <cellStyle name="_Book1_04.07E Wild Horse Wind Expansion_16.07E Wild Horse Wind Expansionwrkingfile SF 2 2" xfId="748" xr:uid="{7DE0E1CA-9CC9-45C8-B480-F6EE04AFD21C}"/>
    <cellStyle name="_Book1_04.07E Wild Horse Wind Expansion_16.07E Wild Horse Wind Expansionwrkingfile SF 3" xfId="749" xr:uid="{1D517043-A752-4754-8106-D3D6333938A2}"/>
    <cellStyle name="_Book1_04.07E Wild Horse Wind Expansion_16.37E Wild Horse Expansion DeferralRevwrkingfile SF" xfId="750" xr:uid="{F0212585-8152-452D-A7AF-AFC1BF4FEF09}"/>
    <cellStyle name="_Book1_04.07E Wild Horse Wind Expansion_16.37E Wild Horse Expansion DeferralRevwrkingfile SF 2" xfId="751" xr:uid="{2A4D323B-859B-4B8C-86A9-34C8292A337B}"/>
    <cellStyle name="_Book1_04.07E Wild Horse Wind Expansion_16.37E Wild Horse Expansion DeferralRevwrkingfile SF 2 2" xfId="752" xr:uid="{998A4F08-A7A2-40BB-A3B5-9784FA9D26C6}"/>
    <cellStyle name="_Book1_04.07E Wild Horse Wind Expansion_16.37E Wild Horse Expansion DeferralRevwrkingfile SF 3" xfId="753" xr:uid="{03466E1F-F499-45ED-998D-4A80390AD126}"/>
    <cellStyle name="_Book1_16.07E Wild Horse Wind Expansionwrkingfile" xfId="754" xr:uid="{29FEB14F-9259-47FD-BF09-B7C4E2BAE1DA}"/>
    <cellStyle name="_Book1_16.07E Wild Horse Wind Expansionwrkingfile 2" xfId="755" xr:uid="{72555605-4DA7-4CF4-826E-21C8841BD336}"/>
    <cellStyle name="_Book1_16.07E Wild Horse Wind Expansionwrkingfile 2 2" xfId="756" xr:uid="{8DCB11D8-DDD5-4EF8-A226-7B93C2019EC5}"/>
    <cellStyle name="_Book1_16.07E Wild Horse Wind Expansionwrkingfile 3" xfId="757" xr:uid="{DA297614-5FE1-4650-BDB5-4CA22FFD3EC1}"/>
    <cellStyle name="_Book1_16.07E Wild Horse Wind Expansionwrkingfile SF" xfId="758" xr:uid="{CEA6E0F0-8509-4FE1-8896-FB62E0B1CA43}"/>
    <cellStyle name="_Book1_16.07E Wild Horse Wind Expansionwrkingfile SF 2" xfId="759" xr:uid="{8588D954-0C6F-4057-AA12-9EA5FDB0422D}"/>
    <cellStyle name="_Book1_16.07E Wild Horse Wind Expansionwrkingfile SF 2 2" xfId="760" xr:uid="{97927C6E-A83B-4D2C-81F6-36C7DF1CC7C3}"/>
    <cellStyle name="_Book1_16.07E Wild Horse Wind Expansionwrkingfile SF 3" xfId="761" xr:uid="{8580335F-2E0B-4215-876B-47A5E79A936E}"/>
    <cellStyle name="_Book1_16.37E Wild Horse Expansion DeferralRevwrkingfile SF" xfId="762" xr:uid="{22332023-6341-442F-8AB7-1EFCDDA0227F}"/>
    <cellStyle name="_Book1_16.37E Wild Horse Expansion DeferralRevwrkingfile SF 2" xfId="763" xr:uid="{164B0DF1-50E3-4CA6-9353-0E13D93FE600}"/>
    <cellStyle name="_Book1_16.37E Wild Horse Expansion DeferralRevwrkingfile SF 2 2" xfId="764" xr:uid="{03F3AD98-AEB9-4CD6-955E-158125038F6D}"/>
    <cellStyle name="_Book1_16.37E Wild Horse Expansion DeferralRevwrkingfile SF 3" xfId="765" xr:uid="{F599BE69-5DD7-465F-92B8-C6345007717F}"/>
    <cellStyle name="_Book1_2009 Compliance Filing PCA Exhibits for GRC" xfId="766" xr:uid="{9093020E-8BEE-4C32-9DE1-0BD1698C5E37}"/>
    <cellStyle name="_Book1_2009 GRC Compl Filing - Exhibit D" xfId="767" xr:uid="{3E90F4BD-E7B7-4DAB-A2B6-BE6417B5158D}"/>
    <cellStyle name="_Book1_2009 GRC Compl Filing - Exhibit D 2" xfId="768" xr:uid="{67CDD996-8C1C-45DD-B741-A0F35FA22C63}"/>
    <cellStyle name="_Book1_3.01 Income Statement" xfId="769" xr:uid="{6724BD02-1D5C-4FB3-863E-A97F29A52B77}"/>
    <cellStyle name="_Book1_4 31 Regulatory Assets and Liabilities  7 06- Exhibit D" xfId="770" xr:uid="{0A3CBC5A-EE10-47E7-9405-C9A0E60D747F}"/>
    <cellStyle name="_Book1_4 31 Regulatory Assets and Liabilities  7 06- Exhibit D 2" xfId="771" xr:uid="{2B46BA63-1AB7-411F-A4F9-8AC712999555}"/>
    <cellStyle name="_Book1_4 31 Regulatory Assets and Liabilities  7 06- Exhibit D 2 2" xfId="772" xr:uid="{78BF1F0A-C3C7-4576-8319-58E98D33029A}"/>
    <cellStyle name="_Book1_4 31 Regulatory Assets and Liabilities  7 06- Exhibit D 3" xfId="773" xr:uid="{08DA89B5-160A-4690-AD1B-2B6D1C48588F}"/>
    <cellStyle name="_Book1_4 31 Regulatory Assets and Liabilities  7 06- Exhibit D_NIM Summary" xfId="774" xr:uid="{CC3D94DF-6D86-4B83-88D4-A5C3B02E48A3}"/>
    <cellStyle name="_Book1_4 31 Regulatory Assets and Liabilities  7 06- Exhibit D_NIM Summary 2" xfId="775" xr:uid="{9A6FD1B3-164E-4E4E-A46F-9C22CF2CF0D8}"/>
    <cellStyle name="_Book1_4 32 Regulatory Assets and Liabilities  7 06- Exhibit D" xfId="776" xr:uid="{B3FB620F-1516-400A-B937-B31EE3CEBDB2}"/>
    <cellStyle name="_Book1_4 32 Regulatory Assets and Liabilities  7 06- Exhibit D 2" xfId="777" xr:uid="{4B3E12B0-D5BB-43D3-8585-FC2485F892DD}"/>
    <cellStyle name="_Book1_4 32 Regulatory Assets and Liabilities  7 06- Exhibit D 2 2" xfId="778" xr:uid="{D411346F-7707-48B0-BF0D-9A75ABD34CDC}"/>
    <cellStyle name="_Book1_4 32 Regulatory Assets and Liabilities  7 06- Exhibit D 3" xfId="779" xr:uid="{B48480BA-E983-4E28-BD9E-79B2C7098CC4}"/>
    <cellStyle name="_Book1_4 32 Regulatory Assets and Liabilities  7 06- Exhibit D_NIM Summary" xfId="780" xr:uid="{476ABD64-4E6A-44CE-B052-90D8EFA166D5}"/>
    <cellStyle name="_Book1_4 32 Regulatory Assets and Liabilities  7 06- Exhibit D_NIM Summary 2" xfId="781" xr:uid="{F9DFCC04-5989-4698-90BC-C3B5EDF07383}"/>
    <cellStyle name="_Book1_AURORA Total New" xfId="782" xr:uid="{793D36E0-A8D1-45C5-959D-52B735877A5C}"/>
    <cellStyle name="_Book1_AURORA Total New 2" xfId="783" xr:uid="{59816BE3-4CE9-470D-9A33-B8E2C7E6C8FC}"/>
    <cellStyle name="_Book1_Book2" xfId="784" xr:uid="{B6D012D3-B79E-49C8-89E6-F6E659F7C75F}"/>
    <cellStyle name="_Book1_Book2 2" xfId="785" xr:uid="{0371FB1A-7A9E-4E17-AAE9-77514F2E6261}"/>
    <cellStyle name="_Book1_Book2 2 2" xfId="786" xr:uid="{4AFC8FA0-534D-40F9-9162-FB99098BFAD2}"/>
    <cellStyle name="_Book1_Book2 3" xfId="787" xr:uid="{013B75D2-71DE-43F8-BE30-5069D03C7D97}"/>
    <cellStyle name="_Book1_Book2_Adj Bench DR 3 for Initial Briefs (Electric)" xfId="788" xr:uid="{D6ED9521-1EED-4365-B968-E7A476117A2E}"/>
    <cellStyle name="_Book1_Book2_Adj Bench DR 3 for Initial Briefs (Electric) 2" xfId="789" xr:uid="{1DCCB2EB-FE0C-4662-8A90-F9EF61874B19}"/>
    <cellStyle name="_Book1_Book2_Adj Bench DR 3 for Initial Briefs (Electric) 2 2" xfId="790" xr:uid="{DAA6DB6B-1A12-49A3-8F5D-C24F9B7CEC2C}"/>
    <cellStyle name="_Book1_Book2_Adj Bench DR 3 for Initial Briefs (Electric) 3" xfId="791" xr:uid="{4764CB91-5194-457B-A967-87A968814D0D}"/>
    <cellStyle name="_Book1_Book2_Electric Rev Req Model (2009 GRC) Rebuttal" xfId="792" xr:uid="{48A78DC5-A484-4C7B-85D3-A11E6ACD7314}"/>
    <cellStyle name="_Book1_Book2_Electric Rev Req Model (2009 GRC) Rebuttal 2" xfId="793" xr:uid="{D019FC53-4FE8-43B4-B937-C7F20334FB45}"/>
    <cellStyle name="_Book1_Book2_Electric Rev Req Model (2009 GRC) Rebuttal 2 2" xfId="794" xr:uid="{C2070A3B-620C-4903-B523-1F5685CC79A0}"/>
    <cellStyle name="_Book1_Book2_Electric Rev Req Model (2009 GRC) Rebuttal 3" xfId="795" xr:uid="{A30E0968-9714-4A56-8678-90F8555D3AD9}"/>
    <cellStyle name="_Book1_Book2_Electric Rev Req Model (2009 GRC) Rebuttal REmoval of New  WH Solar AdjustMI" xfId="796" xr:uid="{8579DB5C-370A-4EDA-8B5C-78EA2D023E73}"/>
    <cellStyle name="_Book1_Book2_Electric Rev Req Model (2009 GRC) Rebuttal REmoval of New  WH Solar AdjustMI 2" xfId="797" xr:uid="{98BB3AF8-0461-4A97-97AB-178748E7D92C}"/>
    <cellStyle name="_Book1_Book2_Electric Rev Req Model (2009 GRC) Rebuttal REmoval of New  WH Solar AdjustMI 2 2" xfId="798" xr:uid="{636C9A42-6DF3-4D40-9006-9E56B131ECA6}"/>
    <cellStyle name="_Book1_Book2_Electric Rev Req Model (2009 GRC) Rebuttal REmoval of New  WH Solar AdjustMI 3" xfId="799" xr:uid="{C161076A-BE57-4331-BEF0-85475E32D952}"/>
    <cellStyle name="_Book1_Book2_Electric Rev Req Model (2009 GRC) Revised 01-18-2010" xfId="800" xr:uid="{A075E470-B0D8-46DB-AF9D-E93ED1451593}"/>
    <cellStyle name="_Book1_Book2_Electric Rev Req Model (2009 GRC) Revised 01-18-2010 2" xfId="801" xr:uid="{2925E5BE-FEC0-44D9-ACD1-D70ACFBF22F7}"/>
    <cellStyle name="_Book1_Book2_Electric Rev Req Model (2009 GRC) Revised 01-18-2010 2 2" xfId="802" xr:uid="{4CE73043-117D-41BC-AAA7-64BEBDF4E082}"/>
    <cellStyle name="_Book1_Book2_Electric Rev Req Model (2009 GRC) Revised 01-18-2010 3" xfId="803" xr:uid="{E6A8A1D8-D3D4-4E09-9E02-91C04ED11AF5}"/>
    <cellStyle name="_Book1_Book2_Final Order Electric EXHIBIT A-1" xfId="804" xr:uid="{BEA9D460-9F17-4794-AC07-C07ABED94953}"/>
    <cellStyle name="_Book1_Book2_Final Order Electric EXHIBIT A-1 2" xfId="805" xr:uid="{57806674-74B3-4D93-B50C-77E375C67C5F}"/>
    <cellStyle name="_Book1_Book2_Final Order Electric EXHIBIT A-1 2 2" xfId="806" xr:uid="{15444924-DA93-45EA-8452-3A9AD2D3AA9B}"/>
    <cellStyle name="_Book1_Book2_Final Order Electric EXHIBIT A-1 3" xfId="807" xr:uid="{B8015C59-ABE4-4785-A4DF-6EBBAAD9E33B}"/>
    <cellStyle name="_Book1_Book4" xfId="808" xr:uid="{262AE3D3-E067-4C25-AD13-08AD12BFBCF3}"/>
    <cellStyle name="_Book1_Book4 2" xfId="809" xr:uid="{77BFB52D-75A3-4B23-B458-0A57AC0FE686}"/>
    <cellStyle name="_Book1_Book4 2 2" xfId="810" xr:uid="{564D433D-927A-42C5-87A2-0A8897493EB6}"/>
    <cellStyle name="_Book1_Book4 3" xfId="811" xr:uid="{47F38E17-882B-4508-A614-1D810B9F42E2}"/>
    <cellStyle name="_Book1_Book9" xfId="812" xr:uid="{C5E0DBCA-8A3E-4E13-8D20-E48921B94EB4}"/>
    <cellStyle name="_Book1_Book9 2" xfId="813" xr:uid="{12EF824D-F64D-43A0-98F8-EE67184079DB}"/>
    <cellStyle name="_Book1_Book9 2 2" xfId="814" xr:uid="{32173289-61CD-4E40-BC14-258CF50E0C41}"/>
    <cellStyle name="_Book1_Book9 3" xfId="815" xr:uid="{E15ECA62-3E6E-4595-8239-936ABE28E811}"/>
    <cellStyle name="_Book1_Chelan PUD Power Costs (8-10)" xfId="816" xr:uid="{22E0C6C3-5599-4D93-923A-E8EA160BBD74}"/>
    <cellStyle name="_Book1_Electric COS Inputs" xfId="817" xr:uid="{16F20145-77B4-4BD2-8A94-716EB301FD89}"/>
    <cellStyle name="_Book1_Electric COS Inputs 2" xfId="818" xr:uid="{2ECFEB25-5F9C-4EB1-AA43-DFCB0953F553}"/>
    <cellStyle name="_Book1_Electric COS Inputs 2 2" xfId="819" xr:uid="{E7179227-B6C0-4245-B020-8B4089B2E931}"/>
    <cellStyle name="_Book1_Electric COS Inputs 2 2 2" xfId="820" xr:uid="{46EC9EAB-6CA5-4A96-9CB1-BC120C96617A}"/>
    <cellStyle name="_Book1_Electric COS Inputs 2 3" xfId="821" xr:uid="{56BD9F16-1EB0-43B1-9C02-DCD373EB43CF}"/>
    <cellStyle name="_Book1_Electric COS Inputs 2 3 2" xfId="822" xr:uid="{11654F52-0F42-4287-8BD3-80BC6109D294}"/>
    <cellStyle name="_Book1_Electric COS Inputs 2 4" xfId="823" xr:uid="{824DB582-3BC2-4F4D-A8EE-6D7711047F29}"/>
    <cellStyle name="_Book1_Electric COS Inputs 2 4 2" xfId="824" xr:uid="{0485B61A-E7FA-4CD2-97C1-7E767BBA00EE}"/>
    <cellStyle name="_Book1_Electric COS Inputs 3" xfId="825" xr:uid="{8220B062-CA80-43F8-936C-E606F1A2A4D7}"/>
    <cellStyle name="_Book1_Electric COS Inputs 3 2" xfId="826" xr:uid="{975A1604-48D1-4575-BDEA-1D94F4BF2361}"/>
    <cellStyle name="_Book1_Electric COS Inputs 4" xfId="827" xr:uid="{C2867ACE-1DC0-48C0-8B7F-B2926E05FF31}"/>
    <cellStyle name="_Book1_Electric COS Inputs 4 2" xfId="828" xr:uid="{12580DE9-F7F1-4262-95F0-DCBAAD612E5F}"/>
    <cellStyle name="_Book1_Electric COS Inputs 5" xfId="829" xr:uid="{E3097B85-7485-4FA9-9B87-B5E35683504B}"/>
    <cellStyle name="_Book1_Electric COS Inputs 6" xfId="830" xr:uid="{78408A27-CF06-4AD1-94D2-5400D6A1A09C}"/>
    <cellStyle name="_Book1_NIM Summary" xfId="831" xr:uid="{C9D1B2AF-C402-4107-ADDB-0B2EC366A15C}"/>
    <cellStyle name="_Book1_NIM Summary 09GRC" xfId="832" xr:uid="{83DDE6FC-8C5F-4B6B-AA9B-C33F0B122B81}"/>
    <cellStyle name="_Book1_NIM Summary 09GRC 2" xfId="833" xr:uid="{5BB6F721-40B3-4DBF-8D52-D9ADFBDB570B}"/>
    <cellStyle name="_Book1_NIM Summary 2" xfId="834" xr:uid="{83C33817-1DF7-4AA3-8F45-0FED74C1AD82}"/>
    <cellStyle name="_Book1_NIM Summary 3" xfId="835" xr:uid="{C6184893-095D-4D40-89A8-B3DD95D207A5}"/>
    <cellStyle name="_Book1_NIM Summary 4" xfId="836" xr:uid="{133A21DC-4FA2-4B36-A8EC-E6D5B7DC0286}"/>
    <cellStyle name="_Book1_NIM Summary 5" xfId="837" xr:uid="{8FEC2D36-B46E-49BA-932D-FCBDE9E5BC5A}"/>
    <cellStyle name="_Book1_NIM Summary 6" xfId="838" xr:uid="{4BC83859-3D29-4EE6-BEE8-34C8D23A7539}"/>
    <cellStyle name="_Book1_NIM Summary 7" xfId="839" xr:uid="{8E2D8BB7-8C6E-4A5B-B064-394F47ABA6C6}"/>
    <cellStyle name="_Book1_NIM Summary 8" xfId="840" xr:uid="{EA872AA0-6BD1-46FB-91A4-F234428E05FB}"/>
    <cellStyle name="_Book1_NIM Summary 9" xfId="841" xr:uid="{CC892AFA-661B-4097-9DCF-03659E0CA61F}"/>
    <cellStyle name="_Book1_PCA 10 -  Exhibit D from A Kellogg Jan 2011" xfId="842" xr:uid="{299616F4-7AFE-476A-BB05-268DB1E446EC}"/>
    <cellStyle name="_Book1_PCA 10 -  Exhibit D from A Kellogg July 2011" xfId="843" xr:uid="{C4E2D089-1F81-4268-9FA6-E5D224F85A50}"/>
    <cellStyle name="_Book1_PCA 10 -  Exhibit D from S Free Rcv'd 12-11" xfId="844" xr:uid="{8029A1BC-A313-492F-B09B-ACD6BDB5C0E3}"/>
    <cellStyle name="_Book1_PCA 9 -  Exhibit D April 2010" xfId="845" xr:uid="{3E7F055A-3425-491B-A90D-EC2F5E1326BD}"/>
    <cellStyle name="_Book1_PCA 9 -  Exhibit D April 2010 (3)" xfId="846" xr:uid="{583BE9B2-BB45-4BEE-9E7D-5018B0293BFE}"/>
    <cellStyle name="_Book1_PCA 9 -  Exhibit D April 2010 (3) 2" xfId="847" xr:uid="{5448EC0F-2568-438D-B47A-FEB6A7BBE55D}"/>
    <cellStyle name="_Book1_PCA 9 -  Exhibit D Nov 2010" xfId="848" xr:uid="{94A54F33-2758-40CC-BA5F-71CB0A174A0C}"/>
    <cellStyle name="_Book1_PCA 9 - Exhibit D at August 2010" xfId="849" xr:uid="{16B8E071-B54F-4B9D-AC95-9868DF142DBE}"/>
    <cellStyle name="_Book1_PCA 9 - Exhibit D June 2010 GRC" xfId="850" xr:uid="{3C83F3B7-E5E8-44DE-AEC6-687F7DE9E260}"/>
    <cellStyle name="_Book1_Power Costs - Comparison bx Rbtl-Staff-Jt-PC" xfId="851" xr:uid="{AE6EDF78-D065-4D32-AF1D-677044B5B2C4}"/>
    <cellStyle name="_Book1_Power Costs - Comparison bx Rbtl-Staff-Jt-PC 2" xfId="852" xr:uid="{8B4179AC-9C68-4A0D-B371-0F404BF7CE95}"/>
    <cellStyle name="_Book1_Power Costs - Comparison bx Rbtl-Staff-Jt-PC 2 2" xfId="853" xr:uid="{36D175ED-A97F-450A-915F-44C4B5E14343}"/>
    <cellStyle name="_Book1_Power Costs - Comparison bx Rbtl-Staff-Jt-PC 3" xfId="854" xr:uid="{B903C113-ACA8-469D-843C-45DB95FC1533}"/>
    <cellStyle name="_Book1_Power Costs - Comparison bx Rbtl-Staff-Jt-PC_Adj Bench DR 3 for Initial Briefs (Electric)" xfId="855" xr:uid="{9DCBA685-5873-4064-A5FD-160E1E6AADF8}"/>
    <cellStyle name="_Book1_Power Costs - Comparison bx Rbtl-Staff-Jt-PC_Adj Bench DR 3 for Initial Briefs (Electric) 2" xfId="856" xr:uid="{AD56A389-0A00-4473-A567-B547C129A4E6}"/>
    <cellStyle name="_Book1_Power Costs - Comparison bx Rbtl-Staff-Jt-PC_Adj Bench DR 3 for Initial Briefs (Electric) 2 2" xfId="857" xr:uid="{77A69F6B-0181-4E0F-90E9-7C0C808DB4AC}"/>
    <cellStyle name="_Book1_Power Costs - Comparison bx Rbtl-Staff-Jt-PC_Adj Bench DR 3 for Initial Briefs (Electric) 3" xfId="858" xr:uid="{DD932E59-0B14-416B-9260-EF2B55666E71}"/>
    <cellStyle name="_Book1_Power Costs - Comparison bx Rbtl-Staff-Jt-PC_Electric Rev Req Model (2009 GRC) Rebuttal" xfId="859" xr:uid="{47A5C9E3-87E8-42D4-B78E-B0FD0B320DB5}"/>
    <cellStyle name="_Book1_Power Costs - Comparison bx Rbtl-Staff-Jt-PC_Electric Rev Req Model (2009 GRC) Rebuttal 2" xfId="860" xr:uid="{A51B8121-7D39-4027-934F-4D7780748694}"/>
    <cellStyle name="_Book1_Power Costs - Comparison bx Rbtl-Staff-Jt-PC_Electric Rev Req Model (2009 GRC) Rebuttal 2 2" xfId="861" xr:uid="{0A1CD79F-3726-4021-B49D-EDFA38F8BE05}"/>
    <cellStyle name="_Book1_Power Costs - Comparison bx Rbtl-Staff-Jt-PC_Electric Rev Req Model (2009 GRC) Rebuttal 3" xfId="862" xr:uid="{C36C7DD7-E44F-4E0C-8877-BEC9960F1B81}"/>
    <cellStyle name="_Book1_Power Costs - Comparison bx Rbtl-Staff-Jt-PC_Electric Rev Req Model (2009 GRC) Rebuttal REmoval of New  WH Solar AdjustMI" xfId="863" xr:uid="{9EEFB5BC-627D-405D-BAA2-34629FF34E38}"/>
    <cellStyle name="_Book1_Power Costs - Comparison bx Rbtl-Staff-Jt-PC_Electric Rev Req Model (2009 GRC) Rebuttal REmoval of New  WH Solar AdjustMI 2" xfId="864" xr:uid="{CA266D1B-0590-41B9-A247-F75B5468AD72}"/>
    <cellStyle name="_Book1_Power Costs - Comparison bx Rbtl-Staff-Jt-PC_Electric Rev Req Model (2009 GRC) Rebuttal REmoval of New  WH Solar AdjustMI 2 2" xfId="865" xr:uid="{921EABCA-21E8-46A9-9D7A-F9B36F7BD712}"/>
    <cellStyle name="_Book1_Power Costs - Comparison bx Rbtl-Staff-Jt-PC_Electric Rev Req Model (2009 GRC) Rebuttal REmoval of New  WH Solar AdjustMI 3" xfId="866" xr:uid="{774768DA-F8BF-44A4-955B-18778E2F4BEC}"/>
    <cellStyle name="_Book1_Power Costs - Comparison bx Rbtl-Staff-Jt-PC_Electric Rev Req Model (2009 GRC) Revised 01-18-2010" xfId="867" xr:uid="{807D34CB-DDAC-49A4-B1A5-C31A0FB3DF13}"/>
    <cellStyle name="_Book1_Power Costs - Comparison bx Rbtl-Staff-Jt-PC_Electric Rev Req Model (2009 GRC) Revised 01-18-2010 2" xfId="868" xr:uid="{FEBFC481-DB2E-4B87-933F-68B34174EBB0}"/>
    <cellStyle name="_Book1_Power Costs - Comparison bx Rbtl-Staff-Jt-PC_Electric Rev Req Model (2009 GRC) Revised 01-18-2010 2 2" xfId="869" xr:uid="{6008F9E4-95D7-4ECB-A434-3BA4902DBB8A}"/>
    <cellStyle name="_Book1_Power Costs - Comparison bx Rbtl-Staff-Jt-PC_Electric Rev Req Model (2009 GRC) Revised 01-18-2010 3" xfId="870" xr:uid="{3870D348-0B82-4F15-9DBF-316186508A1A}"/>
    <cellStyle name="_Book1_Power Costs - Comparison bx Rbtl-Staff-Jt-PC_Final Order Electric EXHIBIT A-1" xfId="871" xr:uid="{ED315A2A-215B-4995-8254-0432CA512DB0}"/>
    <cellStyle name="_Book1_Power Costs - Comparison bx Rbtl-Staff-Jt-PC_Final Order Electric EXHIBIT A-1 2" xfId="872" xr:uid="{AFFC35E7-4F38-4248-A4C6-5CD3764B1485}"/>
    <cellStyle name="_Book1_Power Costs - Comparison bx Rbtl-Staff-Jt-PC_Final Order Electric EXHIBIT A-1 2 2" xfId="873" xr:uid="{B982204C-BCD8-42B0-BF29-2FA33118AA50}"/>
    <cellStyle name="_Book1_Power Costs - Comparison bx Rbtl-Staff-Jt-PC_Final Order Electric EXHIBIT A-1 3" xfId="874" xr:uid="{C2FF5FF4-3DAC-4F38-865F-A38E32324175}"/>
    <cellStyle name="_Book1_Production Adj 4.37" xfId="875" xr:uid="{11A7614C-4965-4F49-BE0D-90734F72390A}"/>
    <cellStyle name="_Book1_Production Adj 4.37 2" xfId="876" xr:uid="{3E721C78-8AD8-4C4C-90BA-28610E704459}"/>
    <cellStyle name="_Book1_Production Adj 4.37 2 2" xfId="877" xr:uid="{213D1EE9-E966-42CA-9DC8-CD12436919CC}"/>
    <cellStyle name="_Book1_Production Adj 4.37 3" xfId="878" xr:uid="{C30E312B-99A9-4E81-B472-AA90567118B2}"/>
    <cellStyle name="_Book1_Purchased Power Adj 4.03" xfId="879" xr:uid="{57EFD0C3-535B-4C78-B72C-ADFDB11E5963}"/>
    <cellStyle name="_Book1_Purchased Power Adj 4.03 2" xfId="880" xr:uid="{24BE795C-516D-46E2-A124-655EA457AB48}"/>
    <cellStyle name="_Book1_Purchased Power Adj 4.03 2 2" xfId="881" xr:uid="{02BE7E32-195C-4A43-9C7C-9F8F160E3F25}"/>
    <cellStyle name="_Book1_Purchased Power Adj 4.03 3" xfId="882" xr:uid="{0DC74E1F-AD4D-4E96-B003-B1391CEA014E}"/>
    <cellStyle name="_Book1_Rebuttal Power Costs" xfId="883" xr:uid="{56C2A437-730C-4FA0-A0C6-CF0ADF700900}"/>
    <cellStyle name="_Book1_Rebuttal Power Costs 2" xfId="884" xr:uid="{6570A2D0-BFA8-43FD-9666-01C7156740A5}"/>
    <cellStyle name="_Book1_Rebuttal Power Costs 2 2" xfId="885" xr:uid="{0CB13450-4045-4588-BA34-BD43B3E8B620}"/>
    <cellStyle name="_Book1_Rebuttal Power Costs 3" xfId="886" xr:uid="{DDBE5D04-A4B8-4119-B953-3D7FCFF9326A}"/>
    <cellStyle name="_Book1_Rebuttal Power Costs_Adj Bench DR 3 for Initial Briefs (Electric)" xfId="887" xr:uid="{8843347A-F902-49A3-A888-1B4899826DC7}"/>
    <cellStyle name="_Book1_Rebuttal Power Costs_Adj Bench DR 3 for Initial Briefs (Electric) 2" xfId="888" xr:uid="{C81DAD0A-1A83-4841-93F5-31AF3D1ACF54}"/>
    <cellStyle name="_Book1_Rebuttal Power Costs_Adj Bench DR 3 for Initial Briefs (Electric) 2 2" xfId="889" xr:uid="{DE1D61DC-4872-4C10-8C41-B5FC4991CB84}"/>
    <cellStyle name="_Book1_Rebuttal Power Costs_Adj Bench DR 3 for Initial Briefs (Electric) 3" xfId="890" xr:uid="{E49AA5F7-720E-41C3-8202-B9AA2ECD29FC}"/>
    <cellStyle name="_Book1_Rebuttal Power Costs_Electric Rev Req Model (2009 GRC) Rebuttal" xfId="891" xr:uid="{79ABADCF-5073-4ED5-A61E-EBCBF440D233}"/>
    <cellStyle name="_Book1_Rebuttal Power Costs_Electric Rev Req Model (2009 GRC) Rebuttal 2" xfId="892" xr:uid="{909D81B4-BFD7-46D8-95C7-B759071152A4}"/>
    <cellStyle name="_Book1_Rebuttal Power Costs_Electric Rev Req Model (2009 GRC) Rebuttal 2 2" xfId="893" xr:uid="{67B3CFE2-747D-4443-B2C2-90D3FC8C1778}"/>
    <cellStyle name="_Book1_Rebuttal Power Costs_Electric Rev Req Model (2009 GRC) Rebuttal 3" xfId="894" xr:uid="{BE7E7C1D-A80E-4126-8066-58D4C59DF5EC}"/>
    <cellStyle name="_Book1_Rebuttal Power Costs_Electric Rev Req Model (2009 GRC) Rebuttal REmoval of New  WH Solar AdjustMI" xfId="895" xr:uid="{4243FF2C-B926-41A5-9DAA-A6AF1C4D20CC}"/>
    <cellStyle name="_Book1_Rebuttal Power Costs_Electric Rev Req Model (2009 GRC) Rebuttal REmoval of New  WH Solar AdjustMI 2" xfId="896" xr:uid="{97A72716-0359-40A7-B8EE-A985673856C6}"/>
    <cellStyle name="_Book1_Rebuttal Power Costs_Electric Rev Req Model (2009 GRC) Rebuttal REmoval of New  WH Solar AdjustMI 2 2" xfId="897" xr:uid="{21E5F532-8F17-4E6A-8F88-F72611457606}"/>
    <cellStyle name="_Book1_Rebuttal Power Costs_Electric Rev Req Model (2009 GRC) Rebuttal REmoval of New  WH Solar AdjustMI 3" xfId="898" xr:uid="{5650D271-99D4-4098-9BEA-00BE8A5C43DA}"/>
    <cellStyle name="_Book1_Rebuttal Power Costs_Electric Rev Req Model (2009 GRC) Revised 01-18-2010" xfId="899" xr:uid="{812A2B8B-25A4-4808-AC87-C235E2F5F2B4}"/>
    <cellStyle name="_Book1_Rebuttal Power Costs_Electric Rev Req Model (2009 GRC) Revised 01-18-2010 2" xfId="900" xr:uid="{005044BD-A00E-4D20-AAEC-464B25B95220}"/>
    <cellStyle name="_Book1_Rebuttal Power Costs_Electric Rev Req Model (2009 GRC) Revised 01-18-2010 2 2" xfId="901" xr:uid="{18D3D0AF-8D63-4C6F-ABC5-122F540A1190}"/>
    <cellStyle name="_Book1_Rebuttal Power Costs_Electric Rev Req Model (2009 GRC) Revised 01-18-2010 3" xfId="902" xr:uid="{251FDC76-94D3-453E-87E6-10A6E5702AA6}"/>
    <cellStyle name="_Book1_Rebuttal Power Costs_Final Order Electric EXHIBIT A-1" xfId="903" xr:uid="{51D758AE-6874-43E1-A118-B642C54FB038}"/>
    <cellStyle name="_Book1_Rebuttal Power Costs_Final Order Electric EXHIBIT A-1 2" xfId="904" xr:uid="{EE1A0F8E-0442-41BA-BC04-75BCFE3A3C07}"/>
    <cellStyle name="_Book1_Rebuttal Power Costs_Final Order Electric EXHIBIT A-1 2 2" xfId="905" xr:uid="{9C752AFB-8CF8-4952-96EF-9C6691371316}"/>
    <cellStyle name="_Book1_Rebuttal Power Costs_Final Order Electric EXHIBIT A-1 3" xfId="906" xr:uid="{5720FADA-10E3-432F-9F7D-59BAD942C0F9}"/>
    <cellStyle name="_Book1_ROR 5.02" xfId="907" xr:uid="{AF721F0A-FBAD-4E41-B2C9-B662EA37C117}"/>
    <cellStyle name="_Book1_ROR 5.02 2" xfId="908" xr:uid="{A8B632C4-B1C4-49D8-A380-1588CC7DC47F}"/>
    <cellStyle name="_Book1_ROR 5.02 2 2" xfId="909" xr:uid="{C82AA10D-B788-4D71-95B7-996798CB9E10}"/>
    <cellStyle name="_Book1_ROR 5.02 3" xfId="910" xr:uid="{5EE49618-8FE0-4190-912D-058D94288644}"/>
    <cellStyle name="_Book1_Transmission Workbook for May BOD" xfId="911" xr:uid="{10F4B4AB-B927-4658-B65A-8FA9A0395EAC}"/>
    <cellStyle name="_Book1_Transmission Workbook for May BOD 2" xfId="912" xr:uid="{67AC7906-D58B-486B-9909-AE864759721C}"/>
    <cellStyle name="_Book1_Wind Integration 10GRC" xfId="913" xr:uid="{8881C6A9-F0D7-42A2-B3AF-3E3EDC45EA82}"/>
    <cellStyle name="_Book1_Wind Integration 10GRC 2" xfId="914" xr:uid="{DF0C60B2-18FC-469B-B094-B3BD74B68AC3}"/>
    <cellStyle name="_Book2" xfId="915" xr:uid="{9A81BF05-41AE-4346-B8F0-78C7241F172E}"/>
    <cellStyle name="_x0013__Book2" xfId="916" xr:uid="{C92C0C79-4C5C-4483-A906-F0F0744AB908}"/>
    <cellStyle name="_Book2 10" xfId="917" xr:uid="{503C6FAB-BC04-4965-80B3-D2CA8CE63997}"/>
    <cellStyle name="_x0013__Book2 10" xfId="918" xr:uid="{8ED5462D-7E6E-4C7D-9F66-04F9A11EF743}"/>
    <cellStyle name="_Book2 10 2" xfId="919" xr:uid="{661E3451-9E14-4A8D-9C2D-076D7E07A8D1}"/>
    <cellStyle name="_Book2 11" xfId="920" xr:uid="{FFAE81DE-C21D-4ACE-B79F-E72050D90F14}"/>
    <cellStyle name="_x0013__Book2 11" xfId="921" xr:uid="{572B8B65-3740-4B48-AE07-2FCA980D0B1C}"/>
    <cellStyle name="_Book2 11 2" xfId="922" xr:uid="{0D58219A-3B31-4582-A328-7BC9156B0B1D}"/>
    <cellStyle name="_Book2 12" xfId="923" xr:uid="{1279A6C7-E7AE-4F24-A4A7-CB67739F82E5}"/>
    <cellStyle name="_x0013__Book2 12" xfId="924" xr:uid="{E8B545CA-12D5-4870-BF7F-CD16A1E1F8F9}"/>
    <cellStyle name="_Book2 12 2" xfId="925" xr:uid="{3D197CBD-D8B5-46AC-9321-8CB34EDCE4C8}"/>
    <cellStyle name="_Book2 13" xfId="926" xr:uid="{8A0DEF2A-39B7-4177-8BD5-144DC8CC1F0A}"/>
    <cellStyle name="_Book2 13 2" xfId="927" xr:uid="{2D925927-C75E-42F9-A08F-8015802DB483}"/>
    <cellStyle name="_Book2 14" xfId="928" xr:uid="{A3836E21-B656-4D1C-A78A-97CFCBA15D3E}"/>
    <cellStyle name="_Book2 14 2" xfId="929" xr:uid="{56826587-CFBA-4F52-A5BF-549FF304AEFD}"/>
    <cellStyle name="_Book2 15" xfId="930" xr:uid="{6C3CF72A-C521-4EED-AEDE-0696E0684D8F}"/>
    <cellStyle name="_Book2 15 2" xfId="931" xr:uid="{FADD82C0-05CE-4BFF-9AB5-1807A3D5A1F4}"/>
    <cellStyle name="_Book2 16" xfId="932" xr:uid="{1B8941BD-00F9-4BBF-B4B4-ED746DEFA1D3}"/>
    <cellStyle name="_Book2 16 2" xfId="933" xr:uid="{3D68C12C-ABF2-4887-BE42-A4767875C449}"/>
    <cellStyle name="_Book2 17" xfId="934" xr:uid="{EF2415C3-1FFA-4415-B577-AC16521F9893}"/>
    <cellStyle name="_Book2 17 2" xfId="935" xr:uid="{8EDDF1AB-6D48-4912-9D1D-FDC08D3D35B5}"/>
    <cellStyle name="_Book2 18" xfId="936" xr:uid="{BE73854C-B719-4433-A660-F0C2BD2ED906}"/>
    <cellStyle name="_Book2 18 2" xfId="937" xr:uid="{0D13AAAF-AD21-4B20-A7B0-5653C3AED119}"/>
    <cellStyle name="_Book2 19" xfId="938" xr:uid="{FB1CB98C-F42D-480C-A73E-70A28E51D0CB}"/>
    <cellStyle name="_Book2 2" xfId="939" xr:uid="{69BE7760-347F-4C46-B560-220F513503F7}"/>
    <cellStyle name="_x0013__Book2 2" xfId="940" xr:uid="{C8BA11B0-79F7-46BA-9B07-7F8FD5E4AE46}"/>
    <cellStyle name="_Book2 2 10" xfId="941" xr:uid="{AD87F414-E60C-4CEA-B5F0-3D039D2F8D8E}"/>
    <cellStyle name="_Book2 2 2" xfId="942" xr:uid="{A7D867BA-2A2A-4609-A89B-6618AE0F9F84}"/>
    <cellStyle name="_x0013__Book2 2 2" xfId="943" xr:uid="{F65AC2D8-310F-40CF-9B39-39F492359DC2}"/>
    <cellStyle name="_Book2 2 2 2" xfId="944" xr:uid="{9552AB73-50EA-47C3-A1F5-E280986157FA}"/>
    <cellStyle name="_Book2 2 3" xfId="945" xr:uid="{9E784015-D4E3-4C7E-9917-D47DE94187DB}"/>
    <cellStyle name="_Book2 2 3 2" xfId="946" xr:uid="{A46627DF-61E8-42D4-B130-E6DA3EB43388}"/>
    <cellStyle name="_Book2 2 4" xfId="947" xr:uid="{9C4E6BAA-2159-4F32-A6F1-79BBD546EB84}"/>
    <cellStyle name="_Book2 2 4 2" xfId="948" xr:uid="{5E398271-6ABA-4039-8B59-068EF13D795F}"/>
    <cellStyle name="_Book2 2 5" xfId="949" xr:uid="{334989F5-839B-4897-82EB-04A88A16CDD3}"/>
    <cellStyle name="_Book2 2 5 2" xfId="950" xr:uid="{E8CE4236-95E6-4FF9-AEA3-C56897B68B14}"/>
    <cellStyle name="_Book2 2 6" xfId="951" xr:uid="{2202DC66-4262-4255-A83E-B9C06845DAD8}"/>
    <cellStyle name="_Book2 2 6 2" xfId="952" xr:uid="{0570948C-F520-439A-8C77-A8EFFA3EE3A7}"/>
    <cellStyle name="_Book2 2 7" xfId="953" xr:uid="{A96D8E25-F51D-4A02-A9B8-330408D4A5AB}"/>
    <cellStyle name="_Book2 2 7 2" xfId="954" xr:uid="{EEAB0C5A-DA73-41FF-93BE-E79AF28016BF}"/>
    <cellStyle name="_Book2 2 8" xfId="955" xr:uid="{6CAB15E6-310D-49BA-9D24-95D1760BEB19}"/>
    <cellStyle name="_Book2 2 8 2" xfId="956" xr:uid="{CC743360-F860-4E0F-A008-939D1F85AB6E}"/>
    <cellStyle name="_Book2 2 9" xfId="957" xr:uid="{568B13C5-3F04-4DC4-9734-6BDD47BD430B}"/>
    <cellStyle name="_Book2 2 9 2" xfId="958" xr:uid="{C199EE79-8B30-42BB-A5CD-EFBA0C2746B5}"/>
    <cellStyle name="_Book2 20" xfId="959" xr:uid="{0330F725-419E-47C3-BD96-4BB223DC1904}"/>
    <cellStyle name="_Book2 21" xfId="960" xr:uid="{E82AF0FA-165D-4E58-94C6-9D5888E42299}"/>
    <cellStyle name="_Book2 22" xfId="961" xr:uid="{85B6C898-88AB-4CA9-9110-8983AE0CCD0B}"/>
    <cellStyle name="_Book2 23" xfId="962" xr:uid="{1DABFC27-6618-4552-84FD-318ADD5F86A7}"/>
    <cellStyle name="_Book2 24" xfId="963" xr:uid="{0D7EF48F-CD44-489F-B500-E85987153108}"/>
    <cellStyle name="_Book2 25" xfId="964" xr:uid="{DFD0120B-3732-4C2B-A38B-C53ECE917226}"/>
    <cellStyle name="_Book2 26" xfId="965" xr:uid="{C080FE06-5572-4B35-9941-F847D0C988A8}"/>
    <cellStyle name="_Book2 27" xfId="966" xr:uid="{2AE9B505-0CBE-4E80-A4AE-5D35BF9D36F7}"/>
    <cellStyle name="_Book2 28" xfId="967" xr:uid="{BBE38AE4-9FD9-4F94-8E43-BF79CC84AD13}"/>
    <cellStyle name="_Book2 29" xfId="968" xr:uid="{F38841C8-F07E-4E02-99D7-1D3851137642}"/>
    <cellStyle name="_Book2 3" xfId="969" xr:uid="{AA0ABD4D-B75A-4AB6-ADE5-F3B633B7D959}"/>
    <cellStyle name="_x0013__Book2 3" xfId="970" xr:uid="{638825E2-9524-45F2-8599-470927A5B7D7}"/>
    <cellStyle name="_Book2 3 10" xfId="971" xr:uid="{0193607B-F088-4730-8C6A-B044ADFAF5ED}"/>
    <cellStyle name="_Book2 3 10 2" xfId="972" xr:uid="{95DBCD40-F540-47C1-8672-857DBB74C9D3}"/>
    <cellStyle name="_Book2 3 11" xfId="973" xr:uid="{DB142269-95A2-4681-A885-A0C0D9ACCA85}"/>
    <cellStyle name="_Book2 3 11 2" xfId="974" xr:uid="{925AE685-D312-488C-9FE1-8434F3BF7BFF}"/>
    <cellStyle name="_Book2 3 12" xfId="975" xr:uid="{70CDCB6F-2599-4D8C-88EB-73DDF15AB8FF}"/>
    <cellStyle name="_Book2 3 12 2" xfId="976" xr:uid="{FA6AB3B1-633B-4FCB-8679-4721365B1CEC}"/>
    <cellStyle name="_Book2 3 13" xfId="977" xr:uid="{384F2A53-9557-4AE3-BD86-E9BEA176A744}"/>
    <cellStyle name="_Book2 3 13 2" xfId="978" xr:uid="{73BEC094-A7D6-4F8D-8F2A-104F3CC26C79}"/>
    <cellStyle name="_Book2 3 14" xfId="979" xr:uid="{8B8236CE-11B6-4F15-9603-538ECBE781FD}"/>
    <cellStyle name="_Book2 3 14 2" xfId="980" xr:uid="{3EE35277-FCE0-4469-9F25-9A624C8A9CFD}"/>
    <cellStyle name="_Book2 3 15" xfId="981" xr:uid="{8CB99A39-0326-400F-9A3D-D3640BD518DA}"/>
    <cellStyle name="_Book2 3 15 2" xfId="982" xr:uid="{BDB5B2AE-A21C-4230-BA56-537E9F06FE6A}"/>
    <cellStyle name="_Book2 3 16" xfId="983" xr:uid="{51196768-47AA-46CB-9085-B543C1215315}"/>
    <cellStyle name="_Book2 3 16 2" xfId="984" xr:uid="{8C1CCEB7-DAA8-4E8F-8591-7AF8A7685B32}"/>
    <cellStyle name="_Book2 3 17" xfId="985" xr:uid="{2CCEFA7E-F581-409D-98A3-3384558CC31E}"/>
    <cellStyle name="_Book2 3 17 2" xfId="986" xr:uid="{F0D845C3-2048-484C-9CA1-CF49F4ABD516}"/>
    <cellStyle name="_Book2 3 18" xfId="987" xr:uid="{67E6BAAC-780C-43E6-85F5-ED2B2C9F20F9}"/>
    <cellStyle name="_Book2 3 18 2" xfId="988" xr:uid="{804F51BA-512A-4ED6-ADC1-B8FA4DACDF8D}"/>
    <cellStyle name="_Book2 3 19" xfId="989" xr:uid="{A28516B2-0B5D-488B-A32D-B319300A1A3F}"/>
    <cellStyle name="_Book2 3 19 2" xfId="990" xr:uid="{E270EA93-7480-49E5-954C-57DAAD2535FF}"/>
    <cellStyle name="_Book2 3 2" xfId="991" xr:uid="{8014EA03-2929-47AA-BCD8-BF7EDBEE675A}"/>
    <cellStyle name="_x0013__Book2 3 2" xfId="992" xr:uid="{523B510E-DB8D-4FA1-B5CE-81A6915B4D5A}"/>
    <cellStyle name="_Book2 3 2 2" xfId="993" xr:uid="{1289FD31-6B12-4A9B-A5CD-F332AA846558}"/>
    <cellStyle name="_Book2 3 20" xfId="994" xr:uid="{DE36E752-EF67-4B1E-98B5-72E22DFBB8F8}"/>
    <cellStyle name="_Book2 3 20 2" xfId="995" xr:uid="{55FEEA3E-0D35-4F71-B3F0-9D09783B4F85}"/>
    <cellStyle name="_Book2 3 21" xfId="996" xr:uid="{717B92C1-729C-4B8C-8B95-969F3F509B9D}"/>
    <cellStyle name="_Book2 3 21 2" xfId="997" xr:uid="{06AA8425-CA25-41DA-8D1D-8556DA4CE4B7}"/>
    <cellStyle name="_Book2 3 22" xfId="998" xr:uid="{7788AFB5-F024-465E-BBEC-DBD5ABC0016E}"/>
    <cellStyle name="_Book2 3 23" xfId="999" xr:uid="{548773C1-736F-4EFB-8173-B707633F1341}"/>
    <cellStyle name="_Book2 3 24" xfId="1000" xr:uid="{02B4C348-B242-497C-844D-42FABD6E55A8}"/>
    <cellStyle name="_Book2 3 25" xfId="1001" xr:uid="{7C7F0F64-E95A-4BD2-9DDB-6309F5A9EA75}"/>
    <cellStyle name="_Book2 3 26" xfId="1002" xr:uid="{FAFE4B02-6E87-462A-95EE-F32946E96735}"/>
    <cellStyle name="_Book2 3 27" xfId="1003" xr:uid="{13C7E2DE-14B4-4EB9-8381-DECD0192E7B9}"/>
    <cellStyle name="_Book2 3 28" xfId="1004" xr:uid="{28BAC116-E445-47E0-A7C3-504E2C93916C}"/>
    <cellStyle name="_Book2 3 29" xfId="1005" xr:uid="{FE04114D-BF71-4FE5-A43A-3868785DF3DD}"/>
    <cellStyle name="_Book2 3 3" xfId="1006" xr:uid="{94FFE362-6B05-4A45-9FCC-F3FE2F1EE208}"/>
    <cellStyle name="_Book2 3 3 2" xfId="1007" xr:uid="{C671B9E5-8AB8-4A55-8EC7-5404FC02A42D}"/>
    <cellStyle name="_Book2 3 30" xfId="1008" xr:uid="{238F789B-D4F6-4DD7-BB8E-221753E49D24}"/>
    <cellStyle name="_Book2 3 31" xfId="1009" xr:uid="{2546B5B8-A457-40A8-B315-7DA55C4E0644}"/>
    <cellStyle name="_Book2 3 32" xfId="1010" xr:uid="{A63C4938-75B4-419F-BA41-476906FF359F}"/>
    <cellStyle name="_Book2 3 33" xfId="1011" xr:uid="{C1BEDC3F-AC34-48E9-8D67-1C557E9E9F74}"/>
    <cellStyle name="_Book2 3 34" xfId="1012" xr:uid="{DCE45BE0-7F37-4E74-8570-1C73F8365022}"/>
    <cellStyle name="_Book2 3 35" xfId="1013" xr:uid="{81BB54F2-A351-4478-AA1E-A507E25B6D3D}"/>
    <cellStyle name="_Book2 3 36" xfId="1014" xr:uid="{909619BD-709C-4606-9A9A-85D621035733}"/>
    <cellStyle name="_Book2 3 37" xfId="1015" xr:uid="{DF55FCFF-1CF8-4E3F-AD34-476474CE226C}"/>
    <cellStyle name="_Book2 3 38" xfId="1016" xr:uid="{E1DB1FA2-9C56-46D9-9894-597AE301F134}"/>
    <cellStyle name="_Book2 3 39" xfId="1017" xr:uid="{F073D4A1-62F7-40EE-98B1-A5B1000E8CE0}"/>
    <cellStyle name="_Book2 3 4" xfId="1018" xr:uid="{ABEF6502-D275-4701-A526-95D969BF1C3C}"/>
    <cellStyle name="_Book2 3 4 2" xfId="1019" xr:uid="{65F91DB3-489D-48E5-B452-8BFCC74364F8}"/>
    <cellStyle name="_Book2 3 40" xfId="1020" xr:uid="{F1D71495-8614-4993-8564-64D99466B9F0}"/>
    <cellStyle name="_Book2 3 41" xfId="1021" xr:uid="{F975B478-94BD-4304-A2CF-E809570158C9}"/>
    <cellStyle name="_Book2 3 42" xfId="1022" xr:uid="{56B22656-EE05-4CBD-831A-2BC8599070BA}"/>
    <cellStyle name="_Book2 3 43" xfId="1023" xr:uid="{EE62C5C5-A476-43B4-8555-0F997FFB1130}"/>
    <cellStyle name="_Book2 3 44" xfId="1024" xr:uid="{5C061B4B-809B-4A9A-A32C-24348495779B}"/>
    <cellStyle name="_Book2 3 45" xfId="1025" xr:uid="{35C306F8-9D29-4138-8E00-962A3A6257E4}"/>
    <cellStyle name="_Book2 3 5" xfId="1026" xr:uid="{D004BCFB-7EF9-4236-BAC6-FB98164DE807}"/>
    <cellStyle name="_Book2 3 5 2" xfId="1027" xr:uid="{124B6CD7-7DC6-4CF7-ADA5-4555621765D6}"/>
    <cellStyle name="_Book2 3 6" xfId="1028" xr:uid="{080D3D10-0D2C-4885-B02B-34AA7E6B5706}"/>
    <cellStyle name="_Book2 3 6 2" xfId="1029" xr:uid="{99E7F0AD-DF58-453B-A476-09F95441041F}"/>
    <cellStyle name="_Book2 3 7" xfId="1030" xr:uid="{4670D7F8-2163-456C-AEDD-708BC2C64409}"/>
    <cellStyle name="_Book2 3 7 2" xfId="1031" xr:uid="{8B533D1D-6D40-4E62-B73B-5F20D2BC1576}"/>
    <cellStyle name="_Book2 3 8" xfId="1032" xr:uid="{0BC79774-5BCA-4BB6-A4BE-C9D45BFC6878}"/>
    <cellStyle name="_Book2 3 8 2" xfId="1033" xr:uid="{066C54F7-0CDF-40AB-8786-9A0B341511EE}"/>
    <cellStyle name="_Book2 3 9" xfId="1034" xr:uid="{6F1454EC-298C-4792-BFBC-18F73A92D8E1}"/>
    <cellStyle name="_Book2 3 9 2" xfId="1035" xr:uid="{4E2394AB-B26A-42A3-B3A7-6FEA56F07387}"/>
    <cellStyle name="_Book2 30" xfId="1036" xr:uid="{1DE1B007-9A53-4E6C-A5E7-8B4CABBB156C}"/>
    <cellStyle name="_Book2 31" xfId="1037" xr:uid="{32DE500D-91E3-4C3F-A0BB-4D4935781D9A}"/>
    <cellStyle name="_Book2 32" xfId="1038" xr:uid="{A948CBEB-7A3E-4E6F-B02D-0B4457E32D37}"/>
    <cellStyle name="_Book2 33" xfId="1039" xr:uid="{870E44B9-5E77-4D17-99C1-AEE197763576}"/>
    <cellStyle name="_Book2 34" xfId="1040" xr:uid="{143EC2CF-2798-4AB2-A4FA-5D362B077DBC}"/>
    <cellStyle name="_Book2 35" xfId="1041" xr:uid="{020C0FB9-F773-4F0E-AA4B-A1E3FFE0140E}"/>
    <cellStyle name="_Book2 36" xfId="1042" xr:uid="{3B4CE804-7E7B-4B85-9595-A323EB30BA4E}"/>
    <cellStyle name="_Book2 37" xfId="1043" xr:uid="{08C967F7-A134-4EE8-998B-2A67F131879E}"/>
    <cellStyle name="_Book2 38" xfId="1044" xr:uid="{F53615D6-CB82-4C56-BE92-C3042B910379}"/>
    <cellStyle name="_Book2 39" xfId="1045" xr:uid="{B3F400FC-93D1-4621-AB7B-E9CF0EF10C2C}"/>
    <cellStyle name="_Book2 4" xfId="1046" xr:uid="{943254EA-D00C-462F-BBD5-DD13B6FE80AD}"/>
    <cellStyle name="_x0013__Book2 4" xfId="1047" xr:uid="{7A36398B-A106-495C-B0F4-C2CC233BA5F5}"/>
    <cellStyle name="_Book2 4 10" xfId="1048" xr:uid="{395DCFEF-561E-470C-BBCE-4C186A0E0A2D}"/>
    <cellStyle name="_Book2 4 10 2" xfId="1049" xr:uid="{9B2942E4-9DA5-42D7-BD83-01839AFC0A8D}"/>
    <cellStyle name="_Book2 4 11" xfId="1050" xr:uid="{A85938A4-A67E-4542-AD46-A068083C9076}"/>
    <cellStyle name="_Book2 4 11 2" xfId="1051" xr:uid="{1E2CD230-2429-487E-92F2-2E1ABC38B875}"/>
    <cellStyle name="_Book2 4 12" xfId="1052" xr:uid="{0E29387C-D422-4564-8731-A5A0BBC62375}"/>
    <cellStyle name="_Book2 4 12 2" xfId="1053" xr:uid="{E93F9BD3-61C4-41CE-9F70-74A6388C0362}"/>
    <cellStyle name="_Book2 4 13" xfId="1054" xr:uid="{8592E528-01D3-4A34-AA21-11C2A3E98DBB}"/>
    <cellStyle name="_Book2 4 13 2" xfId="1055" xr:uid="{EF04AF27-7BB8-4BDB-AC9D-8AB1C01E0AE3}"/>
    <cellStyle name="_Book2 4 14" xfId="1056" xr:uid="{19A21B37-412E-4BF7-924B-9D93AD657369}"/>
    <cellStyle name="_Book2 4 14 2" xfId="1057" xr:uid="{6A815FE1-4CBD-4703-A456-E208ED247AAF}"/>
    <cellStyle name="_Book2 4 15" xfId="1058" xr:uid="{A642FB16-AA82-4AAC-8918-8EF8F2FDE92D}"/>
    <cellStyle name="_Book2 4 15 2" xfId="1059" xr:uid="{27CDB0CF-5936-401D-A5C9-032A25273980}"/>
    <cellStyle name="_Book2 4 16" xfId="1060" xr:uid="{E6040163-7287-480B-8926-CA5781B6D352}"/>
    <cellStyle name="_Book2 4 16 2" xfId="1061" xr:uid="{4A50DC24-BB6A-445E-8E89-03DC7BAA6180}"/>
    <cellStyle name="_Book2 4 17" xfId="1062" xr:uid="{7B1EE503-B3A8-44C4-9660-6F0CCE74D7FD}"/>
    <cellStyle name="_Book2 4 17 2" xfId="1063" xr:uid="{CA693088-A534-4F5D-A8F1-DB2655B7C585}"/>
    <cellStyle name="_Book2 4 18" xfId="1064" xr:uid="{A42DBD5D-5D46-4290-90A0-CE854034B37A}"/>
    <cellStyle name="_Book2 4 18 2" xfId="1065" xr:uid="{55E0592B-8FC5-42B8-8E61-EE85C2424B8C}"/>
    <cellStyle name="_Book2 4 19" xfId="1066" xr:uid="{31064364-F9C2-43AC-B1CC-3C8C8B1486BD}"/>
    <cellStyle name="_Book2 4 19 2" xfId="1067" xr:uid="{5FA522A8-C6FF-4B99-BAB9-F4979D5A9F1F}"/>
    <cellStyle name="_Book2 4 2" xfId="1068" xr:uid="{7F5723B3-7763-4A3A-8158-FAD5420BB4EA}"/>
    <cellStyle name="_x0013__Book2 4 2" xfId="1069" xr:uid="{2A0D167B-2D3C-46CE-B6B5-8911F712428E}"/>
    <cellStyle name="_Book2 4 2 2" xfId="1070" xr:uid="{9833E7E4-6E91-412A-93B6-1706F587478C}"/>
    <cellStyle name="_Book2 4 20" xfId="1071" xr:uid="{94A95587-5FB6-40F3-8414-DCB712E9B09A}"/>
    <cellStyle name="_Book2 4 20 2" xfId="1072" xr:uid="{51913A2D-139B-45EE-B778-E5F43D3A108C}"/>
    <cellStyle name="_Book2 4 21" xfId="1073" xr:uid="{3EDC1F87-7E8E-4B08-A6DD-30D038B89ADA}"/>
    <cellStyle name="_Book2 4 22" xfId="1074" xr:uid="{60ED70AC-4DB9-4E4E-9656-9BEFB269EBCB}"/>
    <cellStyle name="_Book2 4 23" xfId="1075" xr:uid="{F596D0F5-93AC-4A6E-B9E3-9E5551172DB7}"/>
    <cellStyle name="_Book2 4 24" xfId="1076" xr:uid="{EB7469C2-CF7E-46BE-BCC2-FE4DF619D351}"/>
    <cellStyle name="_Book2 4 25" xfId="1077" xr:uid="{65D0AF6E-8DE5-452C-86DE-0465A994D144}"/>
    <cellStyle name="_Book2 4 26" xfId="1078" xr:uid="{47AA34C3-DEF9-440C-AB46-28944CF50134}"/>
    <cellStyle name="_Book2 4 27" xfId="1079" xr:uid="{37817AC8-879D-49F8-BE4F-983955F4DB9F}"/>
    <cellStyle name="_Book2 4 28" xfId="1080" xr:uid="{E8836AEE-0755-4C89-8E01-95967443F55F}"/>
    <cellStyle name="_Book2 4 29" xfId="1081" xr:uid="{C581A00E-73BE-453C-AAA1-B88EE645C2E0}"/>
    <cellStyle name="_Book2 4 3" xfId="1082" xr:uid="{5EB0931C-0372-4455-8595-CB4BD47024B1}"/>
    <cellStyle name="_Book2 4 3 2" xfId="1083" xr:uid="{EC094712-94F4-4D23-9177-BCECA84F4A71}"/>
    <cellStyle name="_Book2 4 30" xfId="1084" xr:uid="{E065E8BB-6F32-48E8-B6F3-17D164B1C6B8}"/>
    <cellStyle name="_Book2 4 31" xfId="1085" xr:uid="{0B04BE17-180A-4B6A-B250-8C5D2B49003B}"/>
    <cellStyle name="_Book2 4 32" xfId="1086" xr:uid="{AD6603F2-45E4-4061-A734-E6B35AD1FE25}"/>
    <cellStyle name="_Book2 4 33" xfId="1087" xr:uid="{838C7CAF-0920-42CA-B2DE-638E6A548C58}"/>
    <cellStyle name="_Book2 4 34" xfId="1088" xr:uid="{38E49C75-2532-48A7-9B51-0F3C0BE76F9D}"/>
    <cellStyle name="_Book2 4 35" xfId="1089" xr:uid="{A3999879-C990-4316-A9B5-B3BF1A072111}"/>
    <cellStyle name="_Book2 4 36" xfId="1090" xr:uid="{B181C4EA-B980-435E-A7F2-150437137B9E}"/>
    <cellStyle name="_Book2 4 37" xfId="1091" xr:uid="{2DBD8F78-EBD2-4D61-891F-0992E384BA03}"/>
    <cellStyle name="_Book2 4 38" xfId="1092" xr:uid="{D5E4478E-9E2F-471F-8097-C85BA7B5047D}"/>
    <cellStyle name="_Book2 4 39" xfId="1093" xr:uid="{0AA288B8-8FDF-41DF-8373-C039FA2D94D8}"/>
    <cellStyle name="_Book2 4 4" xfId="1094" xr:uid="{33CD5EE5-F0B9-40AD-A6B3-893B434931FF}"/>
    <cellStyle name="_Book2 4 4 2" xfId="1095" xr:uid="{AA63B245-C010-4C5E-B85F-968E58174043}"/>
    <cellStyle name="_Book2 4 40" xfId="1096" xr:uid="{B2AC41E9-E663-4869-A51B-22E93FEF99E8}"/>
    <cellStyle name="_Book2 4 41" xfId="1097" xr:uid="{9FEB50C4-B687-4599-B73B-FE2AC43B0125}"/>
    <cellStyle name="_Book2 4 42" xfId="1098" xr:uid="{0AFA8F7D-4C86-482B-9152-6395B66598A3}"/>
    <cellStyle name="_Book2 4 43" xfId="1099" xr:uid="{302012D7-A42A-4683-BEF4-099FD3351026}"/>
    <cellStyle name="_Book2 4 44" xfId="1100" xr:uid="{B872A504-8EF3-46CE-B3D1-DD6BAED5281F}"/>
    <cellStyle name="_Book2 4 45" xfId="1101" xr:uid="{E893B7C2-1CE8-42AE-BF08-B5567BCBCE2D}"/>
    <cellStyle name="_Book2 4 5" xfId="1102" xr:uid="{AC19F720-47BE-414D-BF23-DA53A77C5887}"/>
    <cellStyle name="_Book2 4 5 2" xfId="1103" xr:uid="{210EAF49-A5E6-4C6A-BB60-E02DE1ABCB26}"/>
    <cellStyle name="_Book2 4 6" xfId="1104" xr:uid="{3C2EAAA6-C5CF-46D2-909B-980D19E98864}"/>
    <cellStyle name="_Book2 4 6 2" xfId="1105" xr:uid="{7FF433C0-A1A6-4174-9E69-361820F38F33}"/>
    <cellStyle name="_Book2 4 7" xfId="1106" xr:uid="{3B39C8DB-517B-4AC5-8797-6345E7566E64}"/>
    <cellStyle name="_Book2 4 7 2" xfId="1107" xr:uid="{9F3AC9A7-0EC3-4E6D-8E5B-A99AEFE7A3E1}"/>
    <cellStyle name="_Book2 4 8" xfId="1108" xr:uid="{8D49D571-DCEF-4FC2-B35D-136F40FBAABC}"/>
    <cellStyle name="_Book2 4 8 2" xfId="1109" xr:uid="{4B7510D7-467E-4F6C-B271-CC63308A30F8}"/>
    <cellStyle name="_Book2 4 9" xfId="1110" xr:uid="{EF64D22C-5BC6-4944-98A4-40D6644AB367}"/>
    <cellStyle name="_Book2 4 9 2" xfId="1111" xr:uid="{2F9083FD-CAC8-4398-8CE3-34512C45AC57}"/>
    <cellStyle name="_Book2 40" xfId="1112" xr:uid="{E8FB83E3-AC69-4A64-B0E5-83B5F149A5BF}"/>
    <cellStyle name="_Book2 41" xfId="1113" xr:uid="{2273EAD2-CCF4-4AE2-8A3A-C83A45731A58}"/>
    <cellStyle name="_Book2 42" xfId="1114" xr:uid="{D7145168-FE1C-44BB-9176-B218923E62C2}"/>
    <cellStyle name="_Book2 43" xfId="1115" xr:uid="{1B892284-91D4-4AE0-B12A-60372EB37984}"/>
    <cellStyle name="_Book2 44" xfId="1116" xr:uid="{85685A02-A74A-416C-BF7F-4A6307AC9FF1}"/>
    <cellStyle name="_Book2 45" xfId="1117" xr:uid="{AA2B70B3-AEF5-4178-9259-246D610292DB}"/>
    <cellStyle name="_Book2 46" xfId="1118" xr:uid="{E27ED552-4DC0-4BB2-92B9-03282130A076}"/>
    <cellStyle name="_Book2 47" xfId="1119" xr:uid="{3F4C20A0-0EE3-49C9-848A-2D84904A47D8}"/>
    <cellStyle name="_Book2 48" xfId="1120" xr:uid="{6667E0AE-5E07-4340-8917-B18FED6CADD6}"/>
    <cellStyle name="_Book2 49" xfId="1121" xr:uid="{2EF7C70B-ACF6-49E5-9849-FC7B81A05974}"/>
    <cellStyle name="_Book2 5" xfId="1122" xr:uid="{900F0AA0-243A-48B4-AED7-D7BA83574D1A}"/>
    <cellStyle name="_x0013__Book2 5" xfId="1123" xr:uid="{5815EC31-9422-4D4E-858C-FD5960157887}"/>
    <cellStyle name="_Book2 5 2" xfId="1124" xr:uid="{7821EE8D-2F8F-4183-9ADA-50657861A90D}"/>
    <cellStyle name="_x0013__Book2 5 2" xfId="1125" xr:uid="{8C0C0985-0C35-4981-A3B4-AB8779B36EA8}"/>
    <cellStyle name="_Book2 5 2 2" xfId="1126" xr:uid="{3AE4AD21-01B8-46B0-8BD2-E433EC7F3455}"/>
    <cellStyle name="_Book2 5 3" xfId="1127" xr:uid="{776E9DD6-09FE-41F2-B6AF-EADE07641080}"/>
    <cellStyle name="_Book2 5 3 2" xfId="1128" xr:uid="{4B08C8B5-3481-4924-8F97-3FCC2EA7CC2F}"/>
    <cellStyle name="_Book2 5 4" xfId="1129" xr:uid="{EC64D47F-7E00-4C72-BC9E-D92D32C4CF45}"/>
    <cellStyle name="_Book2 5 4 2" xfId="1130" xr:uid="{49E2740D-9519-4D4A-927A-EF96B0A3ED44}"/>
    <cellStyle name="_Book2 5 5" xfId="1131" xr:uid="{094CB98A-B21D-4753-917F-1DD7C39F86C6}"/>
    <cellStyle name="_Book2 5 5 2" xfId="1132" xr:uid="{7B3FEEBB-C635-44BA-88F6-CC4ED5AE3804}"/>
    <cellStyle name="_Book2 5 6" xfId="1133" xr:uid="{07D0A2ED-909B-4AC4-8E7C-08DBAC86C10C}"/>
    <cellStyle name="_Book2 5 6 2" xfId="1134" xr:uid="{1438FB1C-6553-4931-842A-14C78ADDEE76}"/>
    <cellStyle name="_Book2 5 7" xfId="1135" xr:uid="{64AB428D-B94A-429C-8857-789FCD399033}"/>
    <cellStyle name="_Book2 50" xfId="1136" xr:uid="{42116232-AEFE-46D1-BFF3-79DD6249B77A}"/>
    <cellStyle name="_Book2 51" xfId="1137" xr:uid="{C2E51C50-0EB4-4667-9FEE-2FFBAC0EC5BB}"/>
    <cellStyle name="_Book2 52" xfId="1138" xr:uid="{FC58B62B-3AA7-4304-8AC5-2B6D4CEA496E}"/>
    <cellStyle name="_Book2 53" xfId="1139" xr:uid="{7B63E23A-9A85-48AD-864C-937F178F2EB8}"/>
    <cellStyle name="_Book2 54" xfId="1140" xr:uid="{E6DD8B23-2103-437B-9DA2-3D206E1085BF}"/>
    <cellStyle name="_Book2 55" xfId="1141" xr:uid="{46565E1C-5B26-43BA-885C-B0E73DD2BDB1}"/>
    <cellStyle name="_Book2 6" xfId="1142" xr:uid="{01A0EC91-7F01-47E8-A8FD-6288649AB47F}"/>
    <cellStyle name="_x0013__Book2 6" xfId="1143" xr:uid="{185A746D-CB8E-41F3-83BC-8E4C0E30F9EB}"/>
    <cellStyle name="_Book2 6 2" xfId="1144" xr:uid="{68625861-8895-4651-9FA9-EE09B23906D5}"/>
    <cellStyle name="_x0013__Book2 6 2" xfId="1145" xr:uid="{95AFD919-1E17-4C2F-85FB-E9B9394994B8}"/>
    <cellStyle name="_Book2 7" xfId="1146" xr:uid="{F046EBBE-A1CA-4410-AF1C-139F08085D99}"/>
    <cellStyle name="_x0013__Book2 7" xfId="1147" xr:uid="{2265F663-C831-4573-8748-A84EF98B4170}"/>
    <cellStyle name="_Book2 7 2" xfId="1148" xr:uid="{41598E04-CABE-4346-8058-C910BCFC7641}"/>
    <cellStyle name="_x0013__Book2 7 2" xfId="1149" xr:uid="{91243A53-A41B-4079-B123-39BB2B10925B}"/>
    <cellStyle name="_Book2 8" xfId="1150" xr:uid="{981F1BB0-BD4D-4961-BC34-42428A1237FA}"/>
    <cellStyle name="_x0013__Book2 8" xfId="1151" xr:uid="{FCAD8A88-A6A0-470A-870B-FB591186F6E8}"/>
    <cellStyle name="_Book2 8 2" xfId="1152" xr:uid="{9EFA7EC3-ADB6-494F-8DBA-2BBB781EB742}"/>
    <cellStyle name="_x0013__Book2 8 2" xfId="1153" xr:uid="{FC9E8532-DD1A-4C22-B386-5B147D3176D1}"/>
    <cellStyle name="_Book2 9" xfId="1154" xr:uid="{4CFD3F89-4088-435B-9BC1-D581AE37A176}"/>
    <cellStyle name="_x0013__Book2 9" xfId="1155" xr:uid="{73C21254-A8E6-4B7F-917B-0EF9629749AA}"/>
    <cellStyle name="_Book2 9 2" xfId="1156" xr:uid="{C2BFC0CC-BD99-4EF6-917E-E9B205E95235}"/>
    <cellStyle name="_x0013__Book2 9 2" xfId="1157" xr:uid="{E89C40F0-9F08-4B26-A4CF-5AF19F5E97C5}"/>
    <cellStyle name="_Book2_04 07E Wild Horse Wind Expansion (C) (2)" xfId="1158" xr:uid="{1FCBB192-C0A3-436B-83D5-8539F755B24C}"/>
    <cellStyle name="_Book2_04 07E Wild Horse Wind Expansion (C) (2) 2" xfId="1159" xr:uid="{34CD9E4C-5F65-4224-842F-DF1DE268E3BF}"/>
    <cellStyle name="_Book2_04 07E Wild Horse Wind Expansion (C) (2) 2 2" xfId="1160" xr:uid="{0EDD57D5-D0E8-4541-8C54-601DAED20B13}"/>
    <cellStyle name="_Book2_04 07E Wild Horse Wind Expansion (C) (2) 3" xfId="1161" xr:uid="{ECE60696-67D9-4C72-8E6B-912B5EF12864}"/>
    <cellStyle name="_Book2_04 07E Wild Horse Wind Expansion (C) (2)_Adj Bench DR 3 for Initial Briefs (Electric)" xfId="1162" xr:uid="{559A07AF-AADB-4BC0-80C0-7830C4AD80B3}"/>
    <cellStyle name="_Book2_04 07E Wild Horse Wind Expansion (C) (2)_Adj Bench DR 3 for Initial Briefs (Electric) 2" xfId="1163" xr:uid="{D45D3ABD-3E8D-4999-8F96-5657C3F5D583}"/>
    <cellStyle name="_Book2_04 07E Wild Horse Wind Expansion (C) (2)_Adj Bench DR 3 for Initial Briefs (Electric) 2 2" xfId="1164" xr:uid="{372130A1-EE95-4B0D-9197-A475BF539E74}"/>
    <cellStyle name="_Book2_04 07E Wild Horse Wind Expansion (C) (2)_Adj Bench DR 3 for Initial Briefs (Electric) 3" xfId="1165" xr:uid="{4E89D8F0-4D39-40FC-9466-FBBFBEB11193}"/>
    <cellStyle name="_Book2_04 07E Wild Horse Wind Expansion (C) (2)_Book1" xfId="1166" xr:uid="{56E1CA74-8FCF-4559-88F4-1A6BA3E89061}"/>
    <cellStyle name="_Book2_04 07E Wild Horse Wind Expansion (C) (2)_Electric Rev Req Model (2009 GRC) " xfId="1167" xr:uid="{0D799C68-38C5-4D33-BFE5-E54F5BC59FCB}"/>
    <cellStyle name="_Book2_04 07E Wild Horse Wind Expansion (C) (2)_Electric Rev Req Model (2009 GRC)  2" xfId="1168" xr:uid="{6EB3571F-891F-4A7E-97F8-7A6EA100B09E}"/>
    <cellStyle name="_Book2_04 07E Wild Horse Wind Expansion (C) (2)_Electric Rev Req Model (2009 GRC)  2 2" xfId="1169" xr:uid="{04FD712E-E319-4CF5-A8BC-90730C33C142}"/>
    <cellStyle name="_Book2_04 07E Wild Horse Wind Expansion (C) (2)_Electric Rev Req Model (2009 GRC)  3" xfId="1170" xr:uid="{F8F1F7BC-B0FA-4979-AAE2-F038F0650E25}"/>
    <cellStyle name="_Book2_04 07E Wild Horse Wind Expansion (C) (2)_Electric Rev Req Model (2009 GRC) Rebuttal" xfId="1171" xr:uid="{DB0059FB-E23C-4C6A-BAD2-9F3B68B7A61F}"/>
    <cellStyle name="_Book2_04 07E Wild Horse Wind Expansion (C) (2)_Electric Rev Req Model (2009 GRC) Rebuttal 2" xfId="1172" xr:uid="{26C8FD26-56A3-46F3-ACA7-CFDB97BE02D6}"/>
    <cellStyle name="_Book2_04 07E Wild Horse Wind Expansion (C) (2)_Electric Rev Req Model (2009 GRC) Rebuttal 2 2" xfId="1173" xr:uid="{38453714-7F4C-4F06-9240-3ACF51A16DB4}"/>
    <cellStyle name="_Book2_04 07E Wild Horse Wind Expansion (C) (2)_Electric Rev Req Model (2009 GRC) Rebuttal 3" xfId="1174" xr:uid="{4C74A3A0-756F-40B1-88DE-81F6F1D860AF}"/>
    <cellStyle name="_Book2_04 07E Wild Horse Wind Expansion (C) (2)_Electric Rev Req Model (2009 GRC) Rebuttal REmoval of New  WH Solar AdjustMI" xfId="1175" xr:uid="{B8E56C8D-2E39-48C0-B973-8B36F9E64932}"/>
    <cellStyle name="_Book2_04 07E Wild Horse Wind Expansion (C) (2)_Electric Rev Req Model (2009 GRC) Rebuttal REmoval of New  WH Solar AdjustMI 2" xfId="1176" xr:uid="{DE14FF6E-CA08-45F3-BC38-5E22917DAB9E}"/>
    <cellStyle name="_Book2_04 07E Wild Horse Wind Expansion (C) (2)_Electric Rev Req Model (2009 GRC) Rebuttal REmoval of New  WH Solar AdjustMI 2 2" xfId="1177" xr:uid="{1DF0192C-8448-491E-B4C2-B29C9D008A01}"/>
    <cellStyle name="_Book2_04 07E Wild Horse Wind Expansion (C) (2)_Electric Rev Req Model (2009 GRC) Rebuttal REmoval of New  WH Solar AdjustMI 3" xfId="1178" xr:uid="{6CBCECE6-1235-4A11-8212-84900F96B3EA}"/>
    <cellStyle name="_Book2_04 07E Wild Horse Wind Expansion (C) (2)_Electric Rev Req Model (2009 GRC) Revised 01-18-2010" xfId="1179" xr:uid="{5F71C47A-EB47-491E-ACA0-35D5D19FE60E}"/>
    <cellStyle name="_Book2_04 07E Wild Horse Wind Expansion (C) (2)_Electric Rev Req Model (2009 GRC) Revised 01-18-2010 2" xfId="1180" xr:uid="{2559EE16-4646-491F-BA88-B040461F788A}"/>
    <cellStyle name="_Book2_04 07E Wild Horse Wind Expansion (C) (2)_Electric Rev Req Model (2009 GRC) Revised 01-18-2010 2 2" xfId="1181" xr:uid="{9849203D-267B-4F14-9AF2-69C1D804378B}"/>
    <cellStyle name="_Book2_04 07E Wild Horse Wind Expansion (C) (2)_Electric Rev Req Model (2009 GRC) Revised 01-18-2010 3" xfId="1182" xr:uid="{98FC6C81-CD47-4FE5-916D-D602CB72CA18}"/>
    <cellStyle name="_Book2_04 07E Wild Horse Wind Expansion (C) (2)_Electric Rev Req Model (2010 GRC)" xfId="1183" xr:uid="{8C1B2E29-FEE3-4658-9AEF-F8EB0EBD15ED}"/>
    <cellStyle name="_Book2_04 07E Wild Horse Wind Expansion (C) (2)_Electric Rev Req Model (2010 GRC) SF" xfId="1184" xr:uid="{2C6C53CB-4419-46D6-82F5-FF6B4A50A7AF}"/>
    <cellStyle name="_Book2_04 07E Wild Horse Wind Expansion (C) (2)_Final Order Electric EXHIBIT A-1" xfId="1185" xr:uid="{042B9930-1493-4C04-B3F6-8E4F0A6D2B85}"/>
    <cellStyle name="_Book2_04 07E Wild Horse Wind Expansion (C) (2)_Final Order Electric EXHIBIT A-1 2" xfId="1186" xr:uid="{FC7CF3F7-53EB-40F9-9AA1-4312EA58F8E9}"/>
    <cellStyle name="_Book2_04 07E Wild Horse Wind Expansion (C) (2)_Final Order Electric EXHIBIT A-1 2 2" xfId="1187" xr:uid="{1F7D20A1-636A-44D4-8FE0-C59E8F5C047E}"/>
    <cellStyle name="_Book2_04 07E Wild Horse Wind Expansion (C) (2)_Final Order Electric EXHIBIT A-1 3" xfId="1188" xr:uid="{BFB4E2D1-9FD8-403A-BEB0-40DCE11531E1}"/>
    <cellStyle name="_Book2_04 07E Wild Horse Wind Expansion (C) (2)_TENASKA REGULATORY ASSET" xfId="1189" xr:uid="{14383D29-3F72-4111-9A16-170A0A161F0C}"/>
    <cellStyle name="_Book2_04 07E Wild Horse Wind Expansion (C) (2)_TENASKA REGULATORY ASSET 2" xfId="1190" xr:uid="{7E48801F-F24A-43FD-82AE-EF16F97BBDE2}"/>
    <cellStyle name="_Book2_04 07E Wild Horse Wind Expansion (C) (2)_TENASKA REGULATORY ASSET 2 2" xfId="1191" xr:uid="{11080231-5530-497C-A3FE-2E6905E521B7}"/>
    <cellStyle name="_Book2_04 07E Wild Horse Wind Expansion (C) (2)_TENASKA REGULATORY ASSET 3" xfId="1192" xr:uid="{3B5C088D-6365-4064-84E8-0611C355965D}"/>
    <cellStyle name="_Book2_16.37E Wild Horse Expansion DeferralRevwrkingfile SF" xfId="1193" xr:uid="{B571B867-1BBD-46B8-AA3D-6D2A6EBDD7B5}"/>
    <cellStyle name="_Book2_16.37E Wild Horse Expansion DeferralRevwrkingfile SF 2" xfId="1194" xr:uid="{3698634A-EE5F-4F62-908B-00822496FB1E}"/>
    <cellStyle name="_Book2_16.37E Wild Horse Expansion DeferralRevwrkingfile SF 2 2" xfId="1195" xr:uid="{74614805-53EC-461F-9600-FFACE3386BB0}"/>
    <cellStyle name="_Book2_16.37E Wild Horse Expansion DeferralRevwrkingfile SF 3" xfId="1196" xr:uid="{7FD1A6E2-7071-4669-8276-568415BDB15B}"/>
    <cellStyle name="_Book2_2009 Compliance Filing PCA Exhibits for GRC" xfId="1197" xr:uid="{7DA88619-41E6-43FE-9B1B-93B3A32DCBD6}"/>
    <cellStyle name="_Book2_2009 GRC Compl Filing - Exhibit D" xfId="1198" xr:uid="{B7CB5254-CBE8-45EA-BFF0-6CB0DA5AC510}"/>
    <cellStyle name="_Book2_2009 GRC Compl Filing - Exhibit D 2" xfId="1199" xr:uid="{4C00C3EF-2E12-4559-9A14-B20F4CC871D5}"/>
    <cellStyle name="_Book2_3.01 Income Statement" xfId="1200" xr:uid="{27793715-3624-42F4-A746-FADBA97CC0D1}"/>
    <cellStyle name="_Book2_4 31 Regulatory Assets and Liabilities  7 06- Exhibit D" xfId="1201" xr:uid="{FDEA8A17-C3CD-4650-B3B5-DC7468786470}"/>
    <cellStyle name="_Book2_4 31 Regulatory Assets and Liabilities  7 06- Exhibit D 2" xfId="1202" xr:uid="{11599CE0-7370-44F1-A83B-0339B6BC0212}"/>
    <cellStyle name="_Book2_4 31 Regulatory Assets and Liabilities  7 06- Exhibit D 2 2" xfId="1203" xr:uid="{D58B3352-EDEF-4EC5-8084-908F8B76C611}"/>
    <cellStyle name="_Book2_4 31 Regulatory Assets and Liabilities  7 06- Exhibit D 3" xfId="1204" xr:uid="{09B04137-FC8B-4620-B831-0E211368AEE5}"/>
    <cellStyle name="_Book2_4 31 Regulatory Assets and Liabilities  7 06- Exhibit D_NIM Summary" xfId="1205" xr:uid="{60A2CD95-F87A-40AB-B22E-937B31E22900}"/>
    <cellStyle name="_Book2_4 31 Regulatory Assets and Liabilities  7 06- Exhibit D_NIM Summary 2" xfId="1206" xr:uid="{90639328-AA22-4152-B931-FF16E601B5D9}"/>
    <cellStyle name="_Book2_4 32 Regulatory Assets and Liabilities  7 06- Exhibit D" xfId="1207" xr:uid="{6484A490-855D-43D8-A0AE-AAFB76290A3A}"/>
    <cellStyle name="_Book2_4 32 Regulatory Assets and Liabilities  7 06- Exhibit D 2" xfId="1208" xr:uid="{FB72D602-BEDE-4D6C-A79F-03DF7606D33F}"/>
    <cellStyle name="_Book2_4 32 Regulatory Assets and Liabilities  7 06- Exhibit D 2 2" xfId="1209" xr:uid="{2C0C8034-11E2-4BD0-A415-BA5078604286}"/>
    <cellStyle name="_Book2_4 32 Regulatory Assets and Liabilities  7 06- Exhibit D 3" xfId="1210" xr:uid="{29B1BC84-1496-4696-8901-45DDD322A9EE}"/>
    <cellStyle name="_Book2_4 32 Regulatory Assets and Liabilities  7 06- Exhibit D_NIM Summary" xfId="1211" xr:uid="{77B7F85A-EEE2-4C2B-9640-8773D2EC7520}"/>
    <cellStyle name="_Book2_4 32 Regulatory Assets and Liabilities  7 06- Exhibit D_NIM Summary 2" xfId="1212" xr:uid="{23FFDD37-76DA-4D29-A3F5-FD2DBD1B5174}"/>
    <cellStyle name="_Book2_ACCOUNTS" xfId="1213" xr:uid="{4F632E7B-9874-431B-B3C0-DFC2114509AD}"/>
    <cellStyle name="_x0013__Book2_Adj Bench DR 3 for Initial Briefs (Electric)" xfId="1214" xr:uid="{0AFEDD28-3083-4A6A-8497-E693A9FC2680}"/>
    <cellStyle name="_x0013__Book2_Adj Bench DR 3 for Initial Briefs (Electric) 2" xfId="1215" xr:uid="{0FE1ECED-6F58-4E23-85AE-7885E574190C}"/>
    <cellStyle name="_x0013__Book2_Adj Bench DR 3 for Initial Briefs (Electric) 2 2" xfId="1216" xr:uid="{67502815-E549-4B86-B607-5CD8DC9ECC08}"/>
    <cellStyle name="_x0013__Book2_Adj Bench DR 3 for Initial Briefs (Electric) 3" xfId="1217" xr:uid="{11C9B1A6-46EE-48AE-BA49-B022BDCE1E0D}"/>
    <cellStyle name="_Book2_AURORA Total New" xfId="1218" xr:uid="{800C649B-C036-4CB0-953E-99EEED1E82D6}"/>
    <cellStyle name="_Book2_AURORA Total New 2" xfId="1219" xr:uid="{26746556-BC65-4619-B8AC-546FFE92F5B6}"/>
    <cellStyle name="_Book2_Book2" xfId="1220" xr:uid="{A73F2FF1-DA70-4BA1-A094-673F7527145A}"/>
    <cellStyle name="_Book2_Book2 2" xfId="1221" xr:uid="{F79E090D-2227-49B0-B6EF-D7A293D2C98A}"/>
    <cellStyle name="_Book2_Book2 2 2" xfId="1222" xr:uid="{E8BD1196-A8CF-44A8-8ABC-3C07620A12EA}"/>
    <cellStyle name="_Book2_Book2 3" xfId="1223" xr:uid="{3D8C700C-CA5B-4A7C-9A37-2B55DF0CA513}"/>
    <cellStyle name="_Book2_Book2_Adj Bench DR 3 for Initial Briefs (Electric)" xfId="1224" xr:uid="{175534BB-10DB-40F1-8B16-99C3B2007939}"/>
    <cellStyle name="_Book2_Book2_Adj Bench DR 3 for Initial Briefs (Electric) 2" xfId="1225" xr:uid="{68457A60-FCBB-466E-BD5D-B70A4012E577}"/>
    <cellStyle name="_Book2_Book2_Adj Bench DR 3 for Initial Briefs (Electric) 2 2" xfId="1226" xr:uid="{A7E71C54-DBC8-4FC5-B0DE-ECC427121E77}"/>
    <cellStyle name="_Book2_Book2_Adj Bench DR 3 for Initial Briefs (Electric) 3" xfId="1227" xr:uid="{0B2E17A0-79E1-4774-B433-BDC5D0CB031B}"/>
    <cellStyle name="_Book2_Book2_Electric Rev Req Model (2009 GRC) Rebuttal" xfId="1228" xr:uid="{DF79F5DC-991F-4E99-A3AC-28D6DA2FAFA7}"/>
    <cellStyle name="_Book2_Book2_Electric Rev Req Model (2009 GRC) Rebuttal 2" xfId="1229" xr:uid="{3FF009C3-00B4-4377-B08C-241DC56E6CF5}"/>
    <cellStyle name="_Book2_Book2_Electric Rev Req Model (2009 GRC) Rebuttal 2 2" xfId="1230" xr:uid="{884F5E3B-A826-4CCE-AE71-7A246C84CB8E}"/>
    <cellStyle name="_Book2_Book2_Electric Rev Req Model (2009 GRC) Rebuttal 3" xfId="1231" xr:uid="{25ED331C-9101-4A36-A438-28C35A5B4061}"/>
    <cellStyle name="_Book2_Book2_Electric Rev Req Model (2009 GRC) Rebuttal REmoval of New  WH Solar AdjustMI" xfId="1232" xr:uid="{0E9429FE-BF1D-41B8-A085-9C96066B8BE3}"/>
    <cellStyle name="_Book2_Book2_Electric Rev Req Model (2009 GRC) Rebuttal REmoval of New  WH Solar AdjustMI 2" xfId="1233" xr:uid="{89E1203F-E3F8-4BB6-962E-00178165D368}"/>
    <cellStyle name="_Book2_Book2_Electric Rev Req Model (2009 GRC) Rebuttal REmoval of New  WH Solar AdjustMI 2 2" xfId="1234" xr:uid="{28A1CE02-81D1-4AA9-B24A-583FF60C9937}"/>
    <cellStyle name="_Book2_Book2_Electric Rev Req Model (2009 GRC) Rebuttal REmoval of New  WH Solar AdjustMI 3" xfId="1235" xr:uid="{403097FD-E810-4763-AEEC-E174060C5F54}"/>
    <cellStyle name="_Book2_Book2_Electric Rev Req Model (2009 GRC) Revised 01-18-2010" xfId="1236" xr:uid="{23679882-C5CC-46D3-925A-3AD09C6D7683}"/>
    <cellStyle name="_Book2_Book2_Electric Rev Req Model (2009 GRC) Revised 01-18-2010 2" xfId="1237" xr:uid="{B2CC138E-E250-441F-A6C6-F67575EF6F69}"/>
    <cellStyle name="_Book2_Book2_Electric Rev Req Model (2009 GRC) Revised 01-18-2010 2 2" xfId="1238" xr:uid="{4108AB5F-D621-48BD-BE04-4B89B08F53D5}"/>
    <cellStyle name="_Book2_Book2_Electric Rev Req Model (2009 GRC) Revised 01-18-2010 3" xfId="1239" xr:uid="{4CF54E5B-E5FF-498A-B55D-0A65372BCE00}"/>
    <cellStyle name="_Book2_Book2_Final Order Electric EXHIBIT A-1" xfId="1240" xr:uid="{B7D89DBA-9FFC-48FA-B5F9-472C259E2383}"/>
    <cellStyle name="_Book2_Book2_Final Order Electric EXHIBIT A-1 2" xfId="1241" xr:uid="{1C2B993D-16F1-47DF-8F0E-350A5629CEC0}"/>
    <cellStyle name="_Book2_Book2_Final Order Electric EXHIBIT A-1 2 2" xfId="1242" xr:uid="{E62A1245-A5AD-49B3-8111-11FE46B457CB}"/>
    <cellStyle name="_Book2_Book2_Final Order Electric EXHIBIT A-1 3" xfId="1243" xr:uid="{0950A191-2796-4025-BCE8-AB162080EA21}"/>
    <cellStyle name="_Book2_Book4" xfId="1244" xr:uid="{3A921EC6-A28A-4BFB-BD4B-E990096D04BE}"/>
    <cellStyle name="_Book2_Book4 2" xfId="1245" xr:uid="{9EA18BF9-2F9E-42FF-8DBA-3C977732ADD6}"/>
    <cellStyle name="_Book2_Book4 2 2" xfId="1246" xr:uid="{E641B270-E86E-4DDF-A851-91E496FA4F85}"/>
    <cellStyle name="_Book2_Book4 3" xfId="1247" xr:uid="{77830386-9C77-4173-A55D-87836400562F}"/>
    <cellStyle name="_Book2_Book9" xfId="1248" xr:uid="{A8D1C844-4FDF-4C6B-B04E-B5CB19510451}"/>
    <cellStyle name="_Book2_Book9 2" xfId="1249" xr:uid="{D230EB67-3C01-4051-B670-CA467D9317AC}"/>
    <cellStyle name="_Book2_Book9 2 2" xfId="1250" xr:uid="{969AA242-2DFE-44E6-83BE-B41B2E022114}"/>
    <cellStyle name="_Book2_Book9 3" xfId="1251" xr:uid="{E7D18BB6-8498-4E5D-953E-62C0E5E7D8E6}"/>
    <cellStyle name="_Book2_Check the Interest Calculation" xfId="1252" xr:uid="{E8DE1399-F1BB-4809-8395-B8DB33A659B1}"/>
    <cellStyle name="_Book2_Check the Interest Calculation_Scenario 1 REC vs PTC Offset" xfId="1253" xr:uid="{33A6A7FC-648F-45B5-8E0E-2A26E3EB89A7}"/>
    <cellStyle name="_Book2_Check the Interest Calculation_Scenario 3" xfId="1254" xr:uid="{04CFBE5B-61D6-494C-A42E-7B9178091AE8}"/>
    <cellStyle name="_Book2_Chelan PUD Power Costs (8-10)" xfId="1255" xr:uid="{260AD4C5-EE06-4B19-82CE-E006CF65A02D}"/>
    <cellStyle name="_x0013__Book2_Electric Rev Req Model (2009 GRC) Rebuttal" xfId="1256" xr:uid="{742BB193-1013-42D4-83E3-946EAFB36B0F}"/>
    <cellStyle name="_x0013__Book2_Electric Rev Req Model (2009 GRC) Rebuttal 2" xfId="1257" xr:uid="{5E790E8F-050A-421C-B102-677BE0C567DB}"/>
    <cellStyle name="_x0013__Book2_Electric Rev Req Model (2009 GRC) Rebuttal 2 2" xfId="1258" xr:uid="{CD5572DD-2830-43D7-9795-7B97B9339CCF}"/>
    <cellStyle name="_x0013__Book2_Electric Rev Req Model (2009 GRC) Rebuttal 3" xfId="1259" xr:uid="{7BD4BFF7-0335-441F-B12E-6752B9DBE7E7}"/>
    <cellStyle name="_x0013__Book2_Electric Rev Req Model (2009 GRC) Rebuttal REmoval of New  WH Solar AdjustMI" xfId="1260" xr:uid="{B1B36B75-B8A8-4077-8EA7-A7E23AC82961}"/>
    <cellStyle name="_x0013__Book2_Electric Rev Req Model (2009 GRC) Rebuttal REmoval of New  WH Solar AdjustMI 2" xfId="1261" xr:uid="{93108D26-2863-4360-BC27-005FF69BC02F}"/>
    <cellStyle name="_x0013__Book2_Electric Rev Req Model (2009 GRC) Rebuttal REmoval of New  WH Solar AdjustMI 2 2" xfId="1262" xr:uid="{0799F28B-BF05-49A7-89DF-70120980B9C0}"/>
    <cellStyle name="_x0013__Book2_Electric Rev Req Model (2009 GRC) Rebuttal REmoval of New  WH Solar AdjustMI 3" xfId="1263" xr:uid="{2EF956FE-61AE-4E31-949C-F845E55F947A}"/>
    <cellStyle name="_x0013__Book2_Electric Rev Req Model (2009 GRC) Revised 01-18-2010" xfId="1264" xr:uid="{33D8C46C-839D-41DF-A9D1-37A94D5E4020}"/>
    <cellStyle name="_x0013__Book2_Electric Rev Req Model (2009 GRC) Revised 01-18-2010 2" xfId="1265" xr:uid="{30612E6C-AB25-4E7B-9198-513816749247}"/>
    <cellStyle name="_x0013__Book2_Electric Rev Req Model (2009 GRC) Revised 01-18-2010 2 2" xfId="1266" xr:uid="{C5FE1A19-B3DC-44E1-8F99-3D09598E158B}"/>
    <cellStyle name="_x0013__Book2_Electric Rev Req Model (2009 GRC) Revised 01-18-2010 3" xfId="1267" xr:uid="{68CBA2B1-1219-4807-9514-BC61DE8C37B6}"/>
    <cellStyle name="_x0013__Book2_Final Order Electric EXHIBIT A-1" xfId="1268" xr:uid="{A07F8CD2-16C6-4C97-9937-2E6BB6BE020C}"/>
    <cellStyle name="_x0013__Book2_Final Order Electric EXHIBIT A-1 2" xfId="1269" xr:uid="{B8852157-5A73-49F9-AF53-0D395CEAD44C}"/>
    <cellStyle name="_x0013__Book2_Final Order Electric EXHIBIT A-1 2 2" xfId="1270" xr:uid="{C3B5B615-D775-4126-A191-12BAB37D972D}"/>
    <cellStyle name="_x0013__Book2_Final Order Electric EXHIBIT A-1 3" xfId="1271" xr:uid="{12172946-7643-40AD-A40F-992CF10801EB}"/>
    <cellStyle name="_Book2_Gas Rev Req Model (2010 GRC)" xfId="1272" xr:uid="{DE69185A-B2C6-4424-9CB4-241C5FE814FA}"/>
    <cellStyle name="_Book2_INPUTS" xfId="1273" xr:uid="{553BF917-3035-4722-9527-8D063ABB07A8}"/>
    <cellStyle name="_Book2_INPUTS 2" xfId="1274" xr:uid="{0F0C4785-B3BC-4923-846A-2AC449558714}"/>
    <cellStyle name="_Book2_INPUTS 2 2" xfId="1275" xr:uid="{C0BCACF0-A27A-4D11-9D60-83911BB5CD7D}"/>
    <cellStyle name="_Book2_INPUTS 3" xfId="1276" xr:uid="{4A7542D4-3A50-47D0-97C5-9EEED9E71DA1}"/>
    <cellStyle name="_Book2_NIM Summary" xfId="1277" xr:uid="{166841CB-EC67-4D8D-9593-7CD92AF4158B}"/>
    <cellStyle name="_Book2_NIM Summary 09GRC" xfId="1278" xr:uid="{D7E18DE8-654D-4DDE-B3D5-2C483FDC1B12}"/>
    <cellStyle name="_Book2_NIM Summary 09GRC 2" xfId="1279" xr:uid="{C112E629-5013-42A5-8A46-2BF09F869A84}"/>
    <cellStyle name="_Book2_NIM Summary 2" xfId="1280" xr:uid="{7D6BD17D-D948-4CCF-ACCE-EFF0E68D870A}"/>
    <cellStyle name="_Book2_NIM Summary 3" xfId="1281" xr:uid="{7779CB93-6AAD-41A2-826E-11B794A1C31A}"/>
    <cellStyle name="_Book2_NIM Summary 4" xfId="1282" xr:uid="{70366400-0DD3-41F5-BA28-0D1E03FD1134}"/>
    <cellStyle name="_Book2_NIM Summary 5" xfId="1283" xr:uid="{7B0F4247-24B6-43FB-A62A-301BD014F006}"/>
    <cellStyle name="_Book2_NIM Summary 6" xfId="1284" xr:uid="{3C3F64E1-77A3-4FD1-B698-4010493CA051}"/>
    <cellStyle name="_Book2_NIM Summary 7" xfId="1285" xr:uid="{F8242052-EBBB-4BD2-AF17-407D03636625}"/>
    <cellStyle name="_Book2_NIM Summary 8" xfId="1286" xr:uid="{6A180515-955C-4F07-ACD9-FF6D1A38E15D}"/>
    <cellStyle name="_Book2_NIM Summary 9" xfId="1287" xr:uid="{2820E069-1A59-4259-91C2-EEDD8ABEEF9A}"/>
    <cellStyle name="_Book2_PCA 10 -  Exhibit D from A Kellogg Jan 2011" xfId="1288" xr:uid="{60D65A52-786A-4D11-BEF3-EEAAE8B9A2CA}"/>
    <cellStyle name="_Book2_PCA 10 -  Exhibit D from A Kellogg July 2011" xfId="1289" xr:uid="{037268B1-E009-432B-8138-D8A6881C83BB}"/>
    <cellStyle name="_Book2_PCA 10 -  Exhibit D from S Free Rcv'd 12-11" xfId="1290" xr:uid="{6AB4C9AD-847F-4EF1-B935-5FDF5ABD2696}"/>
    <cellStyle name="_Book2_PCA 9 -  Exhibit D April 2010" xfId="1291" xr:uid="{AD3ECD2E-2BAF-49BE-BD21-99E8C5EC2E7F}"/>
    <cellStyle name="_Book2_PCA 9 -  Exhibit D April 2010 (3)" xfId="1292" xr:uid="{BDD5E580-3DD5-41BE-9E0B-CBA39A96613B}"/>
    <cellStyle name="_Book2_PCA 9 -  Exhibit D April 2010 (3) 2" xfId="1293" xr:uid="{49CFA9CA-1E15-45AE-8138-234ED135303D}"/>
    <cellStyle name="_Book2_PCA 9 -  Exhibit D Nov 2010" xfId="1294" xr:uid="{5E386217-7091-4C76-A3B8-10565BEB06C1}"/>
    <cellStyle name="_Book2_PCA 9 - Exhibit D at August 2010" xfId="1295" xr:uid="{8AFD86E2-3E5B-4C22-9E77-C665C2F24012}"/>
    <cellStyle name="_Book2_PCA 9 - Exhibit D June 2010 GRC" xfId="1296" xr:uid="{EE92CE3C-D2F4-4EC6-AA43-FE7132673FA5}"/>
    <cellStyle name="_Book2_Power Costs - Comparison bx Rbtl-Staff-Jt-PC" xfId="1297" xr:uid="{D55A150A-5AE6-40F7-992F-201E803A79C6}"/>
    <cellStyle name="_Book2_Power Costs - Comparison bx Rbtl-Staff-Jt-PC 2" xfId="1298" xr:uid="{EE08DDC0-96BB-47E8-BFE8-E06EE0B353B3}"/>
    <cellStyle name="_Book2_Power Costs - Comparison bx Rbtl-Staff-Jt-PC 2 2" xfId="1299" xr:uid="{D20F6DC5-344A-4C06-8809-2B11D0555D1E}"/>
    <cellStyle name="_Book2_Power Costs - Comparison bx Rbtl-Staff-Jt-PC 3" xfId="1300" xr:uid="{6768E452-3CA2-420C-8F57-BAE78705F566}"/>
    <cellStyle name="_Book2_Power Costs - Comparison bx Rbtl-Staff-Jt-PC_Adj Bench DR 3 for Initial Briefs (Electric)" xfId="1301" xr:uid="{2699D0E4-38BD-4503-A91C-523F971495EC}"/>
    <cellStyle name="_Book2_Power Costs - Comparison bx Rbtl-Staff-Jt-PC_Adj Bench DR 3 for Initial Briefs (Electric) 2" xfId="1302" xr:uid="{B9987B85-A2B6-4B98-AF48-27CDC23B1254}"/>
    <cellStyle name="_Book2_Power Costs - Comparison bx Rbtl-Staff-Jt-PC_Adj Bench DR 3 for Initial Briefs (Electric) 2 2" xfId="1303" xr:uid="{495DDDCF-8005-46A1-93C3-00E7ED818F88}"/>
    <cellStyle name="_Book2_Power Costs - Comparison bx Rbtl-Staff-Jt-PC_Adj Bench DR 3 for Initial Briefs (Electric) 3" xfId="1304" xr:uid="{EC648CD0-4A58-4E9A-808E-14E6008794C7}"/>
    <cellStyle name="_Book2_Power Costs - Comparison bx Rbtl-Staff-Jt-PC_Electric Rev Req Model (2009 GRC) Rebuttal" xfId="1305" xr:uid="{8371875C-07A7-4518-AA02-7BB80BA5479F}"/>
    <cellStyle name="_Book2_Power Costs - Comparison bx Rbtl-Staff-Jt-PC_Electric Rev Req Model (2009 GRC) Rebuttal 2" xfId="1306" xr:uid="{C52CF037-1665-45C2-A41F-5EE7DA1811A3}"/>
    <cellStyle name="_Book2_Power Costs - Comparison bx Rbtl-Staff-Jt-PC_Electric Rev Req Model (2009 GRC) Rebuttal 2 2" xfId="1307" xr:uid="{8FD5655E-68FD-42BA-9DCB-FB691BFC91AE}"/>
    <cellStyle name="_Book2_Power Costs - Comparison bx Rbtl-Staff-Jt-PC_Electric Rev Req Model (2009 GRC) Rebuttal 3" xfId="1308" xr:uid="{A494BEA0-62C5-4608-8C9B-2D8A80FD3E20}"/>
    <cellStyle name="_Book2_Power Costs - Comparison bx Rbtl-Staff-Jt-PC_Electric Rev Req Model (2009 GRC) Rebuttal REmoval of New  WH Solar AdjustMI" xfId="1309" xr:uid="{A4764330-BA4C-4509-B85A-D404DBB02635}"/>
    <cellStyle name="_Book2_Power Costs - Comparison bx Rbtl-Staff-Jt-PC_Electric Rev Req Model (2009 GRC) Rebuttal REmoval of New  WH Solar AdjustMI 2" xfId="1310" xr:uid="{DCBC954A-7244-42EA-8314-5A5EF529C051}"/>
    <cellStyle name="_Book2_Power Costs - Comparison bx Rbtl-Staff-Jt-PC_Electric Rev Req Model (2009 GRC) Rebuttal REmoval of New  WH Solar AdjustMI 2 2" xfId="1311" xr:uid="{48E42DF8-298D-4021-BD3C-EB43A025F270}"/>
    <cellStyle name="_Book2_Power Costs - Comparison bx Rbtl-Staff-Jt-PC_Electric Rev Req Model (2009 GRC) Rebuttal REmoval of New  WH Solar AdjustMI 3" xfId="1312" xr:uid="{9FA8490C-7DF7-4125-BE9D-960A83485F9C}"/>
    <cellStyle name="_Book2_Power Costs - Comparison bx Rbtl-Staff-Jt-PC_Electric Rev Req Model (2009 GRC) Revised 01-18-2010" xfId="1313" xr:uid="{2CE567C4-D053-43DD-B6C4-2406A19FA32F}"/>
    <cellStyle name="_Book2_Power Costs - Comparison bx Rbtl-Staff-Jt-PC_Electric Rev Req Model (2009 GRC) Revised 01-18-2010 2" xfId="1314" xr:uid="{017820B5-CCA5-45B8-9448-50B9187A5D97}"/>
    <cellStyle name="_Book2_Power Costs - Comparison bx Rbtl-Staff-Jt-PC_Electric Rev Req Model (2009 GRC) Revised 01-18-2010 2 2" xfId="1315" xr:uid="{E5FEE04D-382E-4D3D-8712-1CF9A8EDF89F}"/>
    <cellStyle name="_Book2_Power Costs - Comparison bx Rbtl-Staff-Jt-PC_Electric Rev Req Model (2009 GRC) Revised 01-18-2010 3" xfId="1316" xr:uid="{818FA770-47EC-4CD0-A88D-0AABAB216704}"/>
    <cellStyle name="_Book2_Power Costs - Comparison bx Rbtl-Staff-Jt-PC_Final Order Electric EXHIBIT A-1" xfId="1317" xr:uid="{C146F890-E25D-46F7-AAAF-FA90E4B5EB6F}"/>
    <cellStyle name="_Book2_Power Costs - Comparison bx Rbtl-Staff-Jt-PC_Final Order Electric EXHIBIT A-1 2" xfId="1318" xr:uid="{E012313E-F360-4A98-B1ED-5CAA44831648}"/>
    <cellStyle name="_Book2_Power Costs - Comparison bx Rbtl-Staff-Jt-PC_Final Order Electric EXHIBIT A-1 2 2" xfId="1319" xr:uid="{2FDDF2C1-DC43-4238-9584-C136153CD6C6}"/>
    <cellStyle name="_Book2_Power Costs - Comparison bx Rbtl-Staff-Jt-PC_Final Order Electric EXHIBIT A-1 3" xfId="1320" xr:uid="{BB4E7BCA-C134-4F30-B1AE-117949965329}"/>
    <cellStyle name="_Book2_Production Adj 4.37" xfId="1321" xr:uid="{11233014-108F-40F5-9F93-156B63A0639C}"/>
    <cellStyle name="_Book2_Production Adj 4.37 2" xfId="1322" xr:uid="{BD0C5CB5-51A1-4D2F-A5FC-4202FD7FCDB8}"/>
    <cellStyle name="_Book2_Production Adj 4.37 2 2" xfId="1323" xr:uid="{67675CBE-B495-40AF-807F-ACEBB9CBA90C}"/>
    <cellStyle name="_Book2_Production Adj 4.37 3" xfId="1324" xr:uid="{617237C6-F540-4EFF-8F8A-DA86E89B8212}"/>
    <cellStyle name="_Book2_Purchased Power Adj 4.03" xfId="1325" xr:uid="{BE718E19-9E8B-4295-BBB8-BF1A672BC276}"/>
    <cellStyle name="_Book2_Purchased Power Adj 4.03 2" xfId="1326" xr:uid="{0960C486-44F4-4050-9E35-3AEFC96449FF}"/>
    <cellStyle name="_Book2_Purchased Power Adj 4.03 2 2" xfId="1327" xr:uid="{866D94F0-E4B9-4A2E-B0F9-0939493CA270}"/>
    <cellStyle name="_Book2_Purchased Power Adj 4.03 3" xfId="1328" xr:uid="{D7D51A91-ADE5-4ABB-A83D-DF90998E2E16}"/>
    <cellStyle name="_Book2_Rebuttal Power Costs" xfId="1329" xr:uid="{6DD38BA8-EA83-4609-B56C-F5AE67CF8B51}"/>
    <cellStyle name="_Book2_Rebuttal Power Costs 2" xfId="1330" xr:uid="{2A1C1AD5-CDDC-4845-925C-4364FD03AEED}"/>
    <cellStyle name="_Book2_Rebuttal Power Costs 2 2" xfId="1331" xr:uid="{C48A998E-B1F2-43A3-8AB5-EEC4574E95FD}"/>
    <cellStyle name="_Book2_Rebuttal Power Costs 3" xfId="1332" xr:uid="{EC4A1373-D238-4620-B2A8-38CA829079B3}"/>
    <cellStyle name="_Book2_Rebuttal Power Costs_Adj Bench DR 3 for Initial Briefs (Electric)" xfId="1333" xr:uid="{F9534DF8-615A-4A08-81B4-5B1C47459F47}"/>
    <cellStyle name="_Book2_Rebuttal Power Costs_Adj Bench DR 3 for Initial Briefs (Electric) 2" xfId="1334" xr:uid="{2647C118-D4B1-48C7-B1DE-2ED667DCCD7D}"/>
    <cellStyle name="_Book2_Rebuttal Power Costs_Adj Bench DR 3 for Initial Briefs (Electric) 2 2" xfId="1335" xr:uid="{D6690498-69A0-48FF-B749-1ED8EF6A7A29}"/>
    <cellStyle name="_Book2_Rebuttal Power Costs_Adj Bench DR 3 for Initial Briefs (Electric) 3" xfId="1336" xr:uid="{0742B7EE-3278-4A7C-8617-5B494BA71C84}"/>
    <cellStyle name="_Book2_Rebuttal Power Costs_Electric Rev Req Model (2009 GRC) Rebuttal" xfId="1337" xr:uid="{3D13A52D-9105-40E5-BB03-61FBED8CFA9C}"/>
    <cellStyle name="_Book2_Rebuttal Power Costs_Electric Rev Req Model (2009 GRC) Rebuttal 2" xfId="1338" xr:uid="{A7C7266B-D5B5-41BA-97E5-60243DBCFFAA}"/>
    <cellStyle name="_Book2_Rebuttal Power Costs_Electric Rev Req Model (2009 GRC) Rebuttal 2 2" xfId="1339" xr:uid="{F5C612DB-FE2F-459A-AE15-C14D9B38B448}"/>
    <cellStyle name="_Book2_Rebuttal Power Costs_Electric Rev Req Model (2009 GRC) Rebuttal 3" xfId="1340" xr:uid="{008E4395-A980-42B4-BE87-6A3EC4D4CCC2}"/>
    <cellStyle name="_Book2_Rebuttal Power Costs_Electric Rev Req Model (2009 GRC) Rebuttal REmoval of New  WH Solar AdjustMI" xfId="1341" xr:uid="{0BFA773B-09D5-4B5C-B157-D914B1B59018}"/>
    <cellStyle name="_Book2_Rebuttal Power Costs_Electric Rev Req Model (2009 GRC) Rebuttal REmoval of New  WH Solar AdjustMI 2" xfId="1342" xr:uid="{738D198B-6BAC-4914-B7C8-6EBC3F7B3536}"/>
    <cellStyle name="_Book2_Rebuttal Power Costs_Electric Rev Req Model (2009 GRC) Rebuttal REmoval of New  WH Solar AdjustMI 2 2" xfId="1343" xr:uid="{FAE1109A-A554-47EF-B133-BA8286BAFCCD}"/>
    <cellStyle name="_Book2_Rebuttal Power Costs_Electric Rev Req Model (2009 GRC) Rebuttal REmoval of New  WH Solar AdjustMI 3" xfId="1344" xr:uid="{F478F0FC-0211-4BD4-A345-8D74DF278767}"/>
    <cellStyle name="_Book2_Rebuttal Power Costs_Electric Rev Req Model (2009 GRC) Revised 01-18-2010" xfId="1345" xr:uid="{137BE40F-FA72-4231-AF8D-E0932C1B6F33}"/>
    <cellStyle name="_Book2_Rebuttal Power Costs_Electric Rev Req Model (2009 GRC) Revised 01-18-2010 2" xfId="1346" xr:uid="{183FF52C-F975-49AB-ACAF-464592D50798}"/>
    <cellStyle name="_Book2_Rebuttal Power Costs_Electric Rev Req Model (2009 GRC) Revised 01-18-2010 2 2" xfId="1347" xr:uid="{4C20E26F-3D09-49DF-B9D7-7124CC8634F7}"/>
    <cellStyle name="_Book2_Rebuttal Power Costs_Electric Rev Req Model (2009 GRC) Revised 01-18-2010 3" xfId="1348" xr:uid="{75F1674F-9128-4B2E-ADFA-5A98A9C10972}"/>
    <cellStyle name="_Book2_Rebuttal Power Costs_Final Order Electric EXHIBIT A-1" xfId="1349" xr:uid="{138EE0C5-838C-440E-9F62-118340C0472F}"/>
    <cellStyle name="_Book2_Rebuttal Power Costs_Final Order Electric EXHIBIT A-1 2" xfId="1350" xr:uid="{A6FF4456-94C5-4284-955F-0F3F02FFD48B}"/>
    <cellStyle name="_Book2_Rebuttal Power Costs_Final Order Electric EXHIBIT A-1 2 2" xfId="1351" xr:uid="{B696321A-ABC6-421E-94E8-59A9D31BDC9E}"/>
    <cellStyle name="_Book2_Rebuttal Power Costs_Final Order Electric EXHIBIT A-1 3" xfId="1352" xr:uid="{99F38745-497D-4552-87CE-D89BA7939DF1}"/>
    <cellStyle name="_Book2_ROR &amp; CONV FACTOR" xfId="1353" xr:uid="{1ED99C46-0587-49BB-92D9-A2F283EAF8CB}"/>
    <cellStyle name="_Book2_ROR &amp; CONV FACTOR 2" xfId="1354" xr:uid="{F82686E8-079D-4CEF-A3C8-9DFB5A079A4C}"/>
    <cellStyle name="_Book2_ROR &amp; CONV FACTOR 2 2" xfId="1355" xr:uid="{3B4BE4A2-B782-448A-9A83-F9AAE4BE53E2}"/>
    <cellStyle name="_Book2_ROR &amp; CONV FACTOR 3" xfId="1356" xr:uid="{E0D127B9-C80F-4122-B3E5-E451DA18A0CE}"/>
    <cellStyle name="_Book2_ROR 5.02" xfId="1357" xr:uid="{6064992E-5C30-41EC-99DB-AEB4E84B4A42}"/>
    <cellStyle name="_Book2_ROR 5.02 2" xfId="1358" xr:uid="{AA432770-7067-4614-80DD-B4448EA81EB0}"/>
    <cellStyle name="_Book2_ROR 5.02 2 2" xfId="1359" xr:uid="{4A7144C6-14D9-4704-A831-8E5B824FDA3D}"/>
    <cellStyle name="_Book2_ROR 5.02 3" xfId="1360" xr:uid="{3F2E7A7B-75EB-4DB5-B082-2E32D47FC69F}"/>
    <cellStyle name="_Book2_Wind Integration 10GRC" xfId="1361" xr:uid="{6EC22E76-E505-429D-AA59-8240CDD5DF39}"/>
    <cellStyle name="_Book2_Wind Integration 10GRC 2" xfId="1362" xr:uid="{02832D17-7941-42B4-9434-4C1AFCEC3922}"/>
    <cellStyle name="_Book3" xfId="1363" xr:uid="{28AFC702-B18C-447C-A4BE-8228D0A53AB3}"/>
    <cellStyle name="_Book5" xfId="1364" xr:uid="{1FB5CB4B-63EE-4D9D-8E51-F4AB192E829D}"/>
    <cellStyle name="_Book5_Chelan PUD Power Costs (8-10)" xfId="1365" xr:uid="{2AA75459-8009-45A3-8FA7-D317CD320A59}"/>
    <cellStyle name="_Book5_DEM-WP(C) Costs Not In AURORA 2010GRC As Filed" xfId="1366" xr:uid="{0251A3BD-8161-44DF-BE9F-13803FE77382}"/>
    <cellStyle name="_Book5_DEM-WP(C) Costs Not In AURORA 2010GRC As Filed 2" xfId="1367" xr:uid="{C3F6A0F1-3F0F-4113-B034-B6EEBCDD8157}"/>
    <cellStyle name="_Book5_NIM Summary" xfId="1368" xr:uid="{980EBA7D-2D4D-4B7E-BC6C-E3390B673B6B}"/>
    <cellStyle name="_Book5_NIM Summary 09GRC" xfId="1369" xr:uid="{A133D788-502B-4E20-AD1F-C55E6E16DD58}"/>
    <cellStyle name="_Book5_NIM Summary 2" xfId="1370" xr:uid="{CDF33CFE-A52C-4AE2-AF97-69B70CA7E089}"/>
    <cellStyle name="_Book5_NIM Summary 3" xfId="1371" xr:uid="{24BC5346-560A-4A80-99D1-3F3128ECD3A6}"/>
    <cellStyle name="_Book5_NIM Summary 4" xfId="1372" xr:uid="{606F2757-5D14-4EFF-985A-752C10C90139}"/>
    <cellStyle name="_Book5_NIM Summary 5" xfId="1373" xr:uid="{FF725413-2ED2-4CD4-BC0A-936E351E5288}"/>
    <cellStyle name="_Book5_NIM Summary 6" xfId="1374" xr:uid="{4EF4EF3B-3F3C-445D-A87C-623F3041BEB6}"/>
    <cellStyle name="_Book5_NIM Summary 7" xfId="1375" xr:uid="{246D9845-8C09-4879-9DD8-379893601ADF}"/>
    <cellStyle name="_Book5_NIM Summary 8" xfId="1376" xr:uid="{91EB3BDC-AB60-4C78-B9D2-8988ED1B0952}"/>
    <cellStyle name="_Book5_NIM Summary 9" xfId="1377" xr:uid="{58A99A89-337C-4A88-909D-5F97E33AA9BC}"/>
    <cellStyle name="_Book5_PCA 9 -  Exhibit D April 2010 (3)" xfId="1378" xr:uid="{A06B406C-8755-4E64-9DDE-176DCE9B14E0}"/>
    <cellStyle name="_Book5_Reconciliation" xfId="1379" xr:uid="{0A0EF4E2-9FDA-4C4F-8BC4-D5C5B44A9851}"/>
    <cellStyle name="_Book5_Reconciliation 2" xfId="1380" xr:uid="{9E7F2674-DDC8-4752-9FC0-08FD695C50E8}"/>
    <cellStyle name="_Book5_Wind Integration 10GRC" xfId="1381" xr:uid="{865DBA6E-1D0C-4A7F-9459-BBB64DA65655}"/>
    <cellStyle name="_Book5_Wind Integration 10GRC 2" xfId="1382" xr:uid="{6412F9D1-A376-4821-9C5B-4BD42023E494}"/>
    <cellStyle name="_BPA NOS" xfId="1383" xr:uid="{218779E0-C406-4F35-9D2D-A37F55CECDDD}"/>
    <cellStyle name="_BPA NOS 2" xfId="1384" xr:uid="{1574CFBF-4EEC-4FB9-A344-A60ACBA70579}"/>
    <cellStyle name="_BPA NOS_DEM-WP(C) Wind Integration Summary 2010GRC" xfId="1385" xr:uid="{2D36356C-EC4A-4C51-8D26-C3A1338901F4}"/>
    <cellStyle name="_BPA NOS_DEM-WP(C) Wind Integration Summary 2010GRC 2" xfId="1386" xr:uid="{9DC9B6E4-44B4-42A2-98A4-AE8CCE6D2AD1}"/>
    <cellStyle name="_BPA NOS_NIM Summary" xfId="1387" xr:uid="{7C0A8835-4BAF-4ADA-8185-BD6729951466}"/>
    <cellStyle name="_BPA NOS_NIM Summary 2" xfId="1388" xr:uid="{CE30DA78-3F3F-495D-BE09-B9F4345DEDFF}"/>
    <cellStyle name="_Chelan Debt Forecast 12.19.05" xfId="1389" xr:uid="{6AF9D538-4875-4F3F-8B47-417D74F7A173}"/>
    <cellStyle name="_Chelan Debt Forecast 12.19.05 2" xfId="1390" xr:uid="{332B615A-D33B-43C8-8723-D6F3409C582E}"/>
    <cellStyle name="_Chelan Debt Forecast 12.19.05 2 2" xfId="1391" xr:uid="{16905316-659D-43A2-9F9C-D55AF2804035}"/>
    <cellStyle name="_Chelan Debt Forecast 12.19.05 2 2 2" xfId="1392" xr:uid="{6A361053-69C9-480E-8EA9-D6C211F155C5}"/>
    <cellStyle name="_Chelan Debt Forecast 12.19.05 2 3" xfId="1393" xr:uid="{238D3686-ECE4-47FF-9A32-CBD2892926FC}"/>
    <cellStyle name="_Chelan Debt Forecast 12.19.05 3" xfId="1394" xr:uid="{BA217B6D-A6E2-4BEA-9152-E5FC83C96F80}"/>
    <cellStyle name="_Chelan Debt Forecast 12.19.05 3 2" xfId="1395" xr:uid="{8DF4D6F0-2BF4-4174-8F69-CF820FD31362}"/>
    <cellStyle name="_Chelan Debt Forecast 12.19.05 3 2 2" xfId="1396" xr:uid="{7CE2719A-011B-4819-914D-5AC51EA6B644}"/>
    <cellStyle name="_Chelan Debt Forecast 12.19.05 3 3" xfId="1397" xr:uid="{434BDE3C-3412-4436-ACE8-6BACC0C55D51}"/>
    <cellStyle name="_Chelan Debt Forecast 12.19.05 3 3 2" xfId="1398" xr:uid="{F673A51D-2168-44F5-8B39-27A364070FA3}"/>
    <cellStyle name="_Chelan Debt Forecast 12.19.05 3 4" xfId="1399" xr:uid="{E8EB7B1C-6D6F-42A7-A119-D0079F8BE4E2}"/>
    <cellStyle name="_Chelan Debt Forecast 12.19.05 3 4 2" xfId="1400" xr:uid="{917E7476-A1BB-4D2F-AC31-C04402258FA2}"/>
    <cellStyle name="_Chelan Debt Forecast 12.19.05 4" xfId="1401" xr:uid="{62E8484B-EAC6-4511-AB87-7FAA73500D65}"/>
    <cellStyle name="_Chelan Debt Forecast 12.19.05 4 2" xfId="1402" xr:uid="{148FDDD6-02B2-40EB-9A18-DC2DF0CA8AE7}"/>
    <cellStyle name="_Chelan Debt Forecast 12.19.05 5" xfId="1403" xr:uid="{438A96F6-BC99-4C20-B638-6B9B6F84399D}"/>
    <cellStyle name="_Chelan Debt Forecast 12.19.05 6" xfId="1404" xr:uid="{81265821-A558-43DE-A6C9-FD895BEC27CB}"/>
    <cellStyle name="_Chelan Debt Forecast 12.19.05 7" xfId="1405" xr:uid="{651B9882-7785-49CC-81E5-C4B3A225C78D}"/>
    <cellStyle name="_Chelan Debt Forecast 12.19.05_(C) WHE Proforma with ITC cash grant 10 Yr Amort_for deferral_102809" xfId="1406" xr:uid="{9F74DCEC-B779-43CB-8EF9-634F33980414}"/>
    <cellStyle name="_Chelan Debt Forecast 12.19.05_(C) WHE Proforma with ITC cash grant 10 Yr Amort_for deferral_102809 2" xfId="1407" xr:uid="{82300E84-63EE-4089-92A2-34344B8A68A0}"/>
    <cellStyle name="_Chelan Debt Forecast 12.19.05_(C) WHE Proforma with ITC cash grant 10 Yr Amort_for deferral_102809 2 2" xfId="1408" xr:uid="{2EA72AD3-5700-4CAE-A68E-FA8479DE1B55}"/>
    <cellStyle name="_Chelan Debt Forecast 12.19.05_(C) WHE Proforma with ITC cash grant 10 Yr Amort_for deferral_102809 3" xfId="1409" xr:uid="{1A280E18-13CE-4C06-B629-961BF3073C0F}"/>
    <cellStyle name="_Chelan Debt Forecast 12.19.05_(C) WHE Proforma with ITC cash grant 10 Yr Amort_for deferral_102809_16.07E Wild Horse Wind Expansionwrkingfile" xfId="1410" xr:uid="{1EB4A271-129E-4BE7-B83B-F8BB328278E0}"/>
    <cellStyle name="_Chelan Debt Forecast 12.19.05_(C) WHE Proforma with ITC cash grant 10 Yr Amort_for deferral_102809_16.07E Wild Horse Wind Expansionwrkingfile 2" xfId="1411" xr:uid="{0A06C86B-64CE-4D6A-AE28-2A599E851D0A}"/>
    <cellStyle name="_Chelan Debt Forecast 12.19.05_(C) WHE Proforma with ITC cash grant 10 Yr Amort_for deferral_102809_16.07E Wild Horse Wind Expansionwrkingfile 2 2" xfId="1412" xr:uid="{672C7535-0978-44F2-A34D-39D7407D2B80}"/>
    <cellStyle name="_Chelan Debt Forecast 12.19.05_(C) WHE Proforma with ITC cash grant 10 Yr Amort_for deferral_102809_16.07E Wild Horse Wind Expansionwrkingfile 3" xfId="1413" xr:uid="{33F108E9-C909-4771-A96B-CDC5F8F3E3A2}"/>
    <cellStyle name="_Chelan Debt Forecast 12.19.05_(C) WHE Proforma with ITC cash grant 10 Yr Amort_for deferral_102809_16.07E Wild Horse Wind Expansionwrkingfile SF" xfId="1414" xr:uid="{7D5D35B1-3BC1-4557-B43D-76B9BE8559E8}"/>
    <cellStyle name="_Chelan Debt Forecast 12.19.05_(C) WHE Proforma with ITC cash grant 10 Yr Amort_for deferral_102809_16.07E Wild Horse Wind Expansionwrkingfile SF 2" xfId="1415" xr:uid="{AA256194-DEFD-4FCE-93F6-D7DD9CF18567}"/>
    <cellStyle name="_Chelan Debt Forecast 12.19.05_(C) WHE Proforma with ITC cash grant 10 Yr Amort_for deferral_102809_16.07E Wild Horse Wind Expansionwrkingfile SF 2 2" xfId="1416" xr:uid="{90B92F8D-0E45-4C37-AF1D-9668E94F2B07}"/>
    <cellStyle name="_Chelan Debt Forecast 12.19.05_(C) WHE Proforma with ITC cash grant 10 Yr Amort_for deferral_102809_16.07E Wild Horse Wind Expansionwrkingfile SF 3" xfId="1417" xr:uid="{E5CEFD81-39F9-4024-A4A9-2651D6FDD0F6}"/>
    <cellStyle name="_Chelan Debt Forecast 12.19.05_(C) WHE Proforma with ITC cash grant 10 Yr Amort_for deferral_102809_16.37E Wild Horse Expansion DeferralRevwrkingfile SF" xfId="1418" xr:uid="{8DE6D224-6DB5-4009-B732-513A0BD7CF4A}"/>
    <cellStyle name="_Chelan Debt Forecast 12.19.05_(C) WHE Proforma with ITC cash grant 10 Yr Amort_for deferral_102809_16.37E Wild Horse Expansion DeferralRevwrkingfile SF 2" xfId="1419" xr:uid="{83ADF84F-048F-4156-9475-D24930BF2367}"/>
    <cellStyle name="_Chelan Debt Forecast 12.19.05_(C) WHE Proforma with ITC cash grant 10 Yr Amort_for deferral_102809_16.37E Wild Horse Expansion DeferralRevwrkingfile SF 2 2" xfId="1420" xr:uid="{A610CE87-B012-43C7-A740-504A146BAD05}"/>
    <cellStyle name="_Chelan Debt Forecast 12.19.05_(C) WHE Proforma with ITC cash grant 10 Yr Amort_for deferral_102809_16.37E Wild Horse Expansion DeferralRevwrkingfile SF 3" xfId="1421" xr:uid="{DA3B4922-BBD8-4127-98AF-6237A7B381DA}"/>
    <cellStyle name="_Chelan Debt Forecast 12.19.05_(C) WHE Proforma with ITC cash grant 10 Yr Amort_for rebuttal_120709" xfId="1422" xr:uid="{1640D6DD-E315-4B57-B667-FD442F7C1DE0}"/>
    <cellStyle name="_Chelan Debt Forecast 12.19.05_(C) WHE Proforma with ITC cash grant 10 Yr Amort_for rebuttal_120709 2" xfId="1423" xr:uid="{48AEAB9C-A997-46FF-8BC8-2FD33509A25A}"/>
    <cellStyle name="_Chelan Debt Forecast 12.19.05_(C) WHE Proforma with ITC cash grant 10 Yr Amort_for rebuttal_120709 2 2" xfId="1424" xr:uid="{72ADB844-9737-4E56-8AC5-509A26A5BC02}"/>
    <cellStyle name="_Chelan Debt Forecast 12.19.05_(C) WHE Proforma with ITC cash grant 10 Yr Amort_for rebuttal_120709 3" xfId="1425" xr:uid="{9C466769-F765-49BE-87ED-9BB3D8F725C1}"/>
    <cellStyle name="_Chelan Debt Forecast 12.19.05_04.07E Wild Horse Wind Expansion" xfId="1426" xr:uid="{77348EF6-04F3-49A3-B82E-BCCED09BA032}"/>
    <cellStyle name="_Chelan Debt Forecast 12.19.05_04.07E Wild Horse Wind Expansion 2" xfId="1427" xr:uid="{6E5531C5-731F-4D0D-A8BB-BBB5E2F7D24F}"/>
    <cellStyle name="_Chelan Debt Forecast 12.19.05_04.07E Wild Horse Wind Expansion 2 2" xfId="1428" xr:uid="{8A15922B-B1A6-4C80-9E11-01567CF0235C}"/>
    <cellStyle name="_Chelan Debt Forecast 12.19.05_04.07E Wild Horse Wind Expansion 3" xfId="1429" xr:uid="{ACED5F5C-F409-4F44-80BF-7F7935F6F8EB}"/>
    <cellStyle name="_Chelan Debt Forecast 12.19.05_04.07E Wild Horse Wind Expansion_16.07E Wild Horse Wind Expansionwrkingfile" xfId="1430" xr:uid="{1B98F6B4-4610-4A88-9A02-44C7F85B66A0}"/>
    <cellStyle name="_Chelan Debt Forecast 12.19.05_04.07E Wild Horse Wind Expansion_16.07E Wild Horse Wind Expansionwrkingfile 2" xfId="1431" xr:uid="{2D621FD9-D685-44C5-B1CD-C1844C6373CB}"/>
    <cellStyle name="_Chelan Debt Forecast 12.19.05_04.07E Wild Horse Wind Expansion_16.07E Wild Horse Wind Expansionwrkingfile 2 2" xfId="1432" xr:uid="{9B7FA52E-7FCF-43AC-9558-C6018BF0B6E1}"/>
    <cellStyle name="_Chelan Debt Forecast 12.19.05_04.07E Wild Horse Wind Expansion_16.07E Wild Horse Wind Expansionwrkingfile 3" xfId="1433" xr:uid="{BCA78048-A230-4ACE-9FD1-6BF65E3F1D30}"/>
    <cellStyle name="_Chelan Debt Forecast 12.19.05_04.07E Wild Horse Wind Expansion_16.07E Wild Horse Wind Expansionwrkingfile SF" xfId="1434" xr:uid="{00D5E582-0D9D-495A-9D5A-FBE584810DDA}"/>
    <cellStyle name="_Chelan Debt Forecast 12.19.05_04.07E Wild Horse Wind Expansion_16.07E Wild Horse Wind Expansionwrkingfile SF 2" xfId="1435" xr:uid="{CCC87286-239D-4573-88DF-F7FBB80E593E}"/>
    <cellStyle name="_Chelan Debt Forecast 12.19.05_04.07E Wild Horse Wind Expansion_16.07E Wild Horse Wind Expansionwrkingfile SF 2 2" xfId="1436" xr:uid="{16C8BCBB-FB8F-42D5-87D1-D9C26366B0D8}"/>
    <cellStyle name="_Chelan Debt Forecast 12.19.05_04.07E Wild Horse Wind Expansion_16.07E Wild Horse Wind Expansionwrkingfile SF 3" xfId="1437" xr:uid="{6DD24BAE-E961-4D3F-BE3B-77204BDF9BD9}"/>
    <cellStyle name="_Chelan Debt Forecast 12.19.05_04.07E Wild Horse Wind Expansion_16.37E Wild Horse Expansion DeferralRevwrkingfile SF" xfId="1438" xr:uid="{9448CCB9-7570-4C27-BF7B-CC886266366B}"/>
    <cellStyle name="_Chelan Debt Forecast 12.19.05_04.07E Wild Horse Wind Expansion_16.37E Wild Horse Expansion DeferralRevwrkingfile SF 2" xfId="1439" xr:uid="{EC5C61A0-8A82-4759-894A-9B8F7B45C687}"/>
    <cellStyle name="_Chelan Debt Forecast 12.19.05_04.07E Wild Horse Wind Expansion_16.37E Wild Horse Expansion DeferralRevwrkingfile SF 2 2" xfId="1440" xr:uid="{7EE31498-9707-49F3-9A61-4998BCEE59AB}"/>
    <cellStyle name="_Chelan Debt Forecast 12.19.05_04.07E Wild Horse Wind Expansion_16.37E Wild Horse Expansion DeferralRevwrkingfile SF 3" xfId="1441" xr:uid="{80CE8FB1-2C3D-4813-95EA-8CBC01265737}"/>
    <cellStyle name="_Chelan Debt Forecast 12.19.05_16.07E Wild Horse Wind Expansionwrkingfile" xfId="1442" xr:uid="{ACF8635C-1301-447E-97F5-84B5EFA1C7DA}"/>
    <cellStyle name="_Chelan Debt Forecast 12.19.05_16.07E Wild Horse Wind Expansionwrkingfile 2" xfId="1443" xr:uid="{09E20EBB-98D2-4E81-AC3A-8491B8722997}"/>
    <cellStyle name="_Chelan Debt Forecast 12.19.05_16.07E Wild Horse Wind Expansionwrkingfile 2 2" xfId="1444" xr:uid="{3808933B-F80C-4D55-98D8-D89823550479}"/>
    <cellStyle name="_Chelan Debt Forecast 12.19.05_16.07E Wild Horse Wind Expansionwrkingfile 3" xfId="1445" xr:uid="{7DA70F4C-CFF8-4710-832D-220FE2D753A2}"/>
    <cellStyle name="_Chelan Debt Forecast 12.19.05_16.07E Wild Horse Wind Expansionwrkingfile SF" xfId="1446" xr:uid="{8C9B2822-51FF-4DE9-B7D9-794904EB9E85}"/>
    <cellStyle name="_Chelan Debt Forecast 12.19.05_16.07E Wild Horse Wind Expansionwrkingfile SF 2" xfId="1447" xr:uid="{F176E6FA-4919-4041-B04C-9AA996F7DF7C}"/>
    <cellStyle name="_Chelan Debt Forecast 12.19.05_16.07E Wild Horse Wind Expansionwrkingfile SF 2 2" xfId="1448" xr:uid="{B76B12C7-00DE-45DD-B377-7C8155D2D33A}"/>
    <cellStyle name="_Chelan Debt Forecast 12.19.05_16.07E Wild Horse Wind Expansionwrkingfile SF 3" xfId="1449" xr:uid="{6B03BE5B-E928-4DB7-AA7D-94465C886B51}"/>
    <cellStyle name="_Chelan Debt Forecast 12.19.05_16.37E Wild Horse Expansion DeferralRevwrkingfile SF" xfId="1450" xr:uid="{24E4275F-9631-40A0-A445-62231BC41A0D}"/>
    <cellStyle name="_Chelan Debt Forecast 12.19.05_16.37E Wild Horse Expansion DeferralRevwrkingfile SF 2" xfId="1451" xr:uid="{81A93EB3-DDF2-4960-B92F-88233100D10E}"/>
    <cellStyle name="_Chelan Debt Forecast 12.19.05_16.37E Wild Horse Expansion DeferralRevwrkingfile SF 2 2" xfId="1452" xr:uid="{F3628275-29B1-4385-87D5-BCFA8E383DF3}"/>
    <cellStyle name="_Chelan Debt Forecast 12.19.05_16.37E Wild Horse Expansion DeferralRevwrkingfile SF 3" xfId="1453" xr:uid="{7B8C60BE-15F5-493E-AF6D-7F426B0EC2AA}"/>
    <cellStyle name="_Chelan Debt Forecast 12.19.05_2009 Compliance Filing PCA Exhibits for GRC" xfId="1454" xr:uid="{DFE68B4B-8A66-479C-BE48-A4B4CA8FB3C0}"/>
    <cellStyle name="_Chelan Debt Forecast 12.19.05_2009 GRC Compl Filing - Exhibit D" xfId="1455" xr:uid="{05BCB491-0F1D-4BCD-8497-03A044D22EF9}"/>
    <cellStyle name="_Chelan Debt Forecast 12.19.05_2009 GRC Compl Filing - Exhibit D 2" xfId="1456" xr:uid="{A8C27874-3B3E-452F-B41A-0ED87B872C2B}"/>
    <cellStyle name="_Chelan Debt Forecast 12.19.05_3.01 Income Statement" xfId="1457" xr:uid="{73AED21B-C629-4EFD-8842-54CD5BD7ECE8}"/>
    <cellStyle name="_Chelan Debt Forecast 12.19.05_4 31 Regulatory Assets and Liabilities  7 06- Exhibit D" xfId="1458" xr:uid="{2715AB2B-F905-4A6A-B53C-08EB3FE082D6}"/>
    <cellStyle name="_Chelan Debt Forecast 12.19.05_4 31 Regulatory Assets and Liabilities  7 06- Exhibit D 2" xfId="1459" xr:uid="{CB52C410-6358-47B5-A540-6D8A390347D0}"/>
    <cellStyle name="_Chelan Debt Forecast 12.19.05_4 31 Regulatory Assets and Liabilities  7 06- Exhibit D 2 2" xfId="1460" xr:uid="{E6B4B5E7-4F2C-4452-AF80-AF1EE54E575E}"/>
    <cellStyle name="_Chelan Debt Forecast 12.19.05_4 31 Regulatory Assets and Liabilities  7 06- Exhibit D 3" xfId="1461" xr:uid="{90397816-A819-4851-BBE9-CDB18C938220}"/>
    <cellStyle name="_Chelan Debt Forecast 12.19.05_4 31 Regulatory Assets and Liabilities  7 06- Exhibit D_NIM Summary" xfId="1462" xr:uid="{98C7AEF2-D1BF-4C05-A941-BACFC6C1A6FA}"/>
    <cellStyle name="_Chelan Debt Forecast 12.19.05_4 31 Regulatory Assets and Liabilities  7 06- Exhibit D_NIM Summary 2" xfId="1463" xr:uid="{A88271FB-3B1D-40F1-A214-7D046BD365A4}"/>
    <cellStyle name="_Chelan Debt Forecast 12.19.05_4 32 Regulatory Assets and Liabilities  7 06- Exhibit D" xfId="1464" xr:uid="{CFC4C80A-42DC-409C-9B1A-4C1F86C81D34}"/>
    <cellStyle name="_Chelan Debt Forecast 12.19.05_4 32 Regulatory Assets and Liabilities  7 06- Exhibit D 2" xfId="1465" xr:uid="{C8A725E6-69A8-4B56-85C8-14AD8E17B805}"/>
    <cellStyle name="_Chelan Debt Forecast 12.19.05_4 32 Regulatory Assets and Liabilities  7 06- Exhibit D 2 2" xfId="1466" xr:uid="{A20329FC-FA27-4B6E-A0CA-54CD6E598BD0}"/>
    <cellStyle name="_Chelan Debt Forecast 12.19.05_4 32 Regulatory Assets and Liabilities  7 06- Exhibit D 3" xfId="1467" xr:uid="{CA808FDC-BBB5-4024-AB0E-4E422F114525}"/>
    <cellStyle name="_Chelan Debt Forecast 12.19.05_4 32 Regulatory Assets and Liabilities  7 06- Exhibit D_NIM Summary" xfId="1468" xr:uid="{25BB15D1-B7F2-4008-BEAB-C596D56A3E9C}"/>
    <cellStyle name="_Chelan Debt Forecast 12.19.05_4 32 Regulatory Assets and Liabilities  7 06- Exhibit D_NIM Summary 2" xfId="1469" xr:uid="{EE1592E3-3D42-403F-BDC9-C8285113EBFB}"/>
    <cellStyle name="_Chelan Debt Forecast 12.19.05_ACCOUNTS" xfId="1470" xr:uid="{A849DBC8-7E29-4934-B237-BD5348AFD5DE}"/>
    <cellStyle name="_Chelan Debt Forecast 12.19.05_AURORA Total New" xfId="1471" xr:uid="{C9CB69AE-F1DE-4263-B87C-29A13CB84F0D}"/>
    <cellStyle name="_Chelan Debt Forecast 12.19.05_AURORA Total New 2" xfId="1472" xr:uid="{6165C36D-0918-42FA-B6DD-B4D400DC603D}"/>
    <cellStyle name="_Chelan Debt Forecast 12.19.05_Book2" xfId="1473" xr:uid="{126B9B1E-79D4-417C-A808-578EC39F2B28}"/>
    <cellStyle name="_Chelan Debt Forecast 12.19.05_Book2 2" xfId="1474" xr:uid="{F99C1709-0BFC-44BD-A8B8-4D51559A609F}"/>
    <cellStyle name="_Chelan Debt Forecast 12.19.05_Book2 2 2" xfId="1475" xr:uid="{329EF765-7F2D-4830-93BE-96BC980AA1A7}"/>
    <cellStyle name="_Chelan Debt Forecast 12.19.05_Book2 3" xfId="1476" xr:uid="{41E0E6E7-98A1-416E-A071-0B47242DEA9F}"/>
    <cellStyle name="_Chelan Debt Forecast 12.19.05_Book2_Adj Bench DR 3 for Initial Briefs (Electric)" xfId="1477" xr:uid="{DB4E8E7E-2C5A-426A-8768-A64588D00F01}"/>
    <cellStyle name="_Chelan Debt Forecast 12.19.05_Book2_Adj Bench DR 3 for Initial Briefs (Electric) 2" xfId="1478" xr:uid="{CD046BFC-A567-4B13-A445-D360A3EE5E7F}"/>
    <cellStyle name="_Chelan Debt Forecast 12.19.05_Book2_Adj Bench DR 3 for Initial Briefs (Electric) 2 2" xfId="1479" xr:uid="{E54190CC-CB17-4918-ABDE-30153E697F12}"/>
    <cellStyle name="_Chelan Debt Forecast 12.19.05_Book2_Adj Bench DR 3 for Initial Briefs (Electric) 3" xfId="1480" xr:uid="{18CD21E9-3E36-4BAC-9635-A72B01F30BE1}"/>
    <cellStyle name="_Chelan Debt Forecast 12.19.05_Book2_Electric Rev Req Model (2009 GRC) Rebuttal" xfId="1481" xr:uid="{31617C09-514A-4C2D-B9A6-5F843F68381D}"/>
    <cellStyle name="_Chelan Debt Forecast 12.19.05_Book2_Electric Rev Req Model (2009 GRC) Rebuttal 2" xfId="1482" xr:uid="{747918D1-F8C7-4CB2-B4B2-0E9B94AC0B6B}"/>
    <cellStyle name="_Chelan Debt Forecast 12.19.05_Book2_Electric Rev Req Model (2009 GRC) Rebuttal 2 2" xfId="1483" xr:uid="{3D8A151B-03B2-46D0-9219-C9515CADA5EB}"/>
    <cellStyle name="_Chelan Debt Forecast 12.19.05_Book2_Electric Rev Req Model (2009 GRC) Rebuttal 3" xfId="1484" xr:uid="{2BC896DA-146F-4A6D-9CD4-DFB681D91EF9}"/>
    <cellStyle name="_Chelan Debt Forecast 12.19.05_Book2_Electric Rev Req Model (2009 GRC) Rebuttal REmoval of New  WH Solar AdjustMI" xfId="1485" xr:uid="{3506CDAB-424F-42A9-B5D6-59BD0E4BBAB7}"/>
    <cellStyle name="_Chelan Debt Forecast 12.19.05_Book2_Electric Rev Req Model (2009 GRC) Rebuttal REmoval of New  WH Solar AdjustMI 2" xfId="1486" xr:uid="{8724CFBA-BA03-4D67-A620-67E44EE7144A}"/>
    <cellStyle name="_Chelan Debt Forecast 12.19.05_Book2_Electric Rev Req Model (2009 GRC) Rebuttal REmoval of New  WH Solar AdjustMI 2 2" xfId="1487" xr:uid="{C16DC6C7-D84F-453E-BB61-A59A3F01B25E}"/>
    <cellStyle name="_Chelan Debt Forecast 12.19.05_Book2_Electric Rev Req Model (2009 GRC) Rebuttal REmoval of New  WH Solar AdjustMI 3" xfId="1488" xr:uid="{91F0C342-F143-4841-B98F-46ECE24832F6}"/>
    <cellStyle name="_Chelan Debt Forecast 12.19.05_Book2_Electric Rev Req Model (2009 GRC) Revised 01-18-2010" xfId="1489" xr:uid="{BC02DCFC-5E8D-4EEA-975B-E1505F30AEB1}"/>
    <cellStyle name="_Chelan Debt Forecast 12.19.05_Book2_Electric Rev Req Model (2009 GRC) Revised 01-18-2010 2" xfId="1490" xr:uid="{7ACDBDF6-57E0-4296-A824-EBCEC9E0AF95}"/>
    <cellStyle name="_Chelan Debt Forecast 12.19.05_Book2_Electric Rev Req Model (2009 GRC) Revised 01-18-2010 2 2" xfId="1491" xr:uid="{D1A40D6A-6738-4579-9130-2C93875EE046}"/>
    <cellStyle name="_Chelan Debt Forecast 12.19.05_Book2_Electric Rev Req Model (2009 GRC) Revised 01-18-2010 3" xfId="1492" xr:uid="{481C0378-A51A-407B-9365-7EC4DBC47363}"/>
    <cellStyle name="_Chelan Debt Forecast 12.19.05_Book2_Final Order Electric EXHIBIT A-1" xfId="1493" xr:uid="{15EE5EEE-8E22-4C44-A354-018FB593E763}"/>
    <cellStyle name="_Chelan Debt Forecast 12.19.05_Book2_Final Order Electric EXHIBIT A-1 2" xfId="1494" xr:uid="{0DED74A9-6AB0-4CF2-BCA0-CDD3734366DA}"/>
    <cellStyle name="_Chelan Debt Forecast 12.19.05_Book2_Final Order Electric EXHIBIT A-1 2 2" xfId="1495" xr:uid="{226B8A56-43EC-48AD-8972-197460E67A64}"/>
    <cellStyle name="_Chelan Debt Forecast 12.19.05_Book2_Final Order Electric EXHIBIT A-1 3" xfId="1496" xr:uid="{BBD0FBB6-832D-4C3B-B232-886E3ACAECCD}"/>
    <cellStyle name="_Chelan Debt Forecast 12.19.05_Book4" xfId="1497" xr:uid="{760AF754-320D-490B-8A25-C8F0EF7799F7}"/>
    <cellStyle name="_Chelan Debt Forecast 12.19.05_Book4 2" xfId="1498" xr:uid="{9438A9EE-5256-4D60-9113-D76961FBEE61}"/>
    <cellStyle name="_Chelan Debt Forecast 12.19.05_Book4 2 2" xfId="1499" xr:uid="{A28D9FCA-2820-4622-BAEB-8AE07A62492B}"/>
    <cellStyle name="_Chelan Debt Forecast 12.19.05_Book4 3" xfId="1500" xr:uid="{159E3C80-F128-4CD0-A5F9-42DB5A7516CA}"/>
    <cellStyle name="_Chelan Debt Forecast 12.19.05_Book9" xfId="1501" xr:uid="{AF7D2E8A-DC35-4BBB-B4BB-70F828A67BFE}"/>
    <cellStyle name="_Chelan Debt Forecast 12.19.05_Book9 2" xfId="1502" xr:uid="{A8C6D862-3692-4B31-B790-B30AB95B12FB}"/>
    <cellStyle name="_Chelan Debt Forecast 12.19.05_Book9 2 2" xfId="1503" xr:uid="{152F54DB-1386-4448-A229-55930CBFEC97}"/>
    <cellStyle name="_Chelan Debt Forecast 12.19.05_Book9 3" xfId="1504" xr:uid="{7133A26A-AB34-46E4-B019-DB923E3DECEA}"/>
    <cellStyle name="_Chelan Debt Forecast 12.19.05_Check the Interest Calculation" xfId="1505" xr:uid="{601D6DD1-CD82-427C-B54D-4DD06A596A70}"/>
    <cellStyle name="_Chelan Debt Forecast 12.19.05_Check the Interest Calculation_Scenario 1 REC vs PTC Offset" xfId="1506" xr:uid="{D50938D2-A394-4738-B931-D582CEC1759A}"/>
    <cellStyle name="_Chelan Debt Forecast 12.19.05_Check the Interest Calculation_Scenario 3" xfId="1507" xr:uid="{F457B952-1911-41F7-8A45-DDF87EE267DC}"/>
    <cellStyle name="_Chelan Debt Forecast 12.19.05_Chelan PUD Power Costs (8-10)" xfId="1508" xr:uid="{395F13CD-042D-4CD9-94A5-61B9D10C4AA6}"/>
    <cellStyle name="_Chelan Debt Forecast 12.19.05_Exhibit D fr R Gho 12-31-08" xfId="1509" xr:uid="{B96E8DF3-D089-4BBD-B4AF-A6F599B117A8}"/>
    <cellStyle name="_Chelan Debt Forecast 12.19.05_Exhibit D fr R Gho 12-31-08 2" xfId="1510" xr:uid="{B17B88C4-F674-4D62-AD59-89FC9456F5A8}"/>
    <cellStyle name="_Chelan Debt Forecast 12.19.05_Exhibit D fr R Gho 12-31-08 v2" xfId="1511" xr:uid="{074084C3-5C65-4653-B0EE-5E9EA136AE07}"/>
    <cellStyle name="_Chelan Debt Forecast 12.19.05_Exhibit D fr R Gho 12-31-08 v2 2" xfId="1512" xr:uid="{1DCC1163-40B8-4A7B-82EF-82F98198BD16}"/>
    <cellStyle name="_Chelan Debt Forecast 12.19.05_Exhibit D fr R Gho 12-31-08 v2_NIM Summary" xfId="1513" xr:uid="{831AD4E8-6459-4AF9-8D3C-75A9965148A0}"/>
    <cellStyle name="_Chelan Debt Forecast 12.19.05_Exhibit D fr R Gho 12-31-08 v2_NIM Summary 2" xfId="1514" xr:uid="{9C1031E1-BCA2-4AD2-9B81-A8499B0343CB}"/>
    <cellStyle name="_Chelan Debt Forecast 12.19.05_Exhibit D fr R Gho 12-31-08_NIM Summary" xfId="1515" xr:uid="{AE093D0A-E9DC-4D0B-B4E0-CE469337F897}"/>
    <cellStyle name="_Chelan Debt Forecast 12.19.05_Exhibit D fr R Gho 12-31-08_NIM Summary 2" xfId="1516" xr:uid="{D2B36AC1-B20D-4298-9DBD-E30E505B0DC9}"/>
    <cellStyle name="_Chelan Debt Forecast 12.19.05_Gas Rev Req Model (2010 GRC)" xfId="1517" xr:uid="{6EFFBA72-E3D3-4642-A1D7-5D1B2D9B1F0A}"/>
    <cellStyle name="_Chelan Debt Forecast 12.19.05_Hopkins Ridge Prepaid Tran - Interest Earned RY 12ME Feb  '11" xfId="1518" xr:uid="{D2291C48-80CF-46A0-AD89-F9099E879C68}"/>
    <cellStyle name="_Chelan Debt Forecast 12.19.05_Hopkins Ridge Prepaid Tran - Interest Earned RY 12ME Feb  '11 2" xfId="1519" xr:uid="{CE55D5D6-820B-43C6-8715-578205684CAA}"/>
    <cellStyle name="_Chelan Debt Forecast 12.19.05_Hopkins Ridge Prepaid Tran - Interest Earned RY 12ME Feb  '11_NIM Summary" xfId="1520" xr:uid="{3F84B30E-57E6-4E05-8B45-D40300CADFA7}"/>
    <cellStyle name="_Chelan Debt Forecast 12.19.05_Hopkins Ridge Prepaid Tran - Interest Earned RY 12ME Feb  '11_NIM Summary 2" xfId="1521" xr:uid="{B2B57A93-62CB-4897-8EB8-31E8AA1B4342}"/>
    <cellStyle name="_Chelan Debt Forecast 12.19.05_Hopkins Ridge Prepaid Tran - Interest Earned RY 12ME Feb  '11_Transmission Workbook for May BOD" xfId="1522" xr:uid="{C11CADF1-A1B5-4F5D-ADEA-E0661AF8E035}"/>
    <cellStyle name="_Chelan Debt Forecast 12.19.05_Hopkins Ridge Prepaid Tran - Interest Earned RY 12ME Feb  '11_Transmission Workbook for May BOD 2" xfId="1523" xr:uid="{5D860AAF-135D-46BA-9A3F-F72127D07DD9}"/>
    <cellStyle name="_Chelan Debt Forecast 12.19.05_INPUTS" xfId="1524" xr:uid="{E3270370-0FBB-43AB-9376-374B4CA3A0FA}"/>
    <cellStyle name="_Chelan Debt Forecast 12.19.05_INPUTS 2" xfId="1525" xr:uid="{DCF35008-B58B-4227-AD74-9FCFFCBC9268}"/>
    <cellStyle name="_Chelan Debt Forecast 12.19.05_INPUTS 2 2" xfId="1526" xr:uid="{E3211FE0-E925-4C02-AEA1-74A325AD5057}"/>
    <cellStyle name="_Chelan Debt Forecast 12.19.05_INPUTS 3" xfId="1527" xr:uid="{048ABCCC-9779-4F7B-A9C8-C9A722B1DE3E}"/>
    <cellStyle name="_Chelan Debt Forecast 12.19.05_NIM Summary" xfId="1528" xr:uid="{B8B33013-9CE8-473D-AFE0-B0D8C80AE742}"/>
    <cellStyle name="_Chelan Debt Forecast 12.19.05_NIM Summary 09GRC" xfId="1529" xr:uid="{C9713F55-BB37-4B43-9F20-79F39191E92F}"/>
    <cellStyle name="_Chelan Debt Forecast 12.19.05_NIM Summary 09GRC 2" xfId="1530" xr:uid="{EA809DD2-CF0D-445C-A4B5-BB2F14AE735D}"/>
    <cellStyle name="_Chelan Debt Forecast 12.19.05_NIM Summary 2" xfId="1531" xr:uid="{703B8474-EF46-440F-96C8-3CD9DA5D98DC}"/>
    <cellStyle name="_Chelan Debt Forecast 12.19.05_NIM Summary 3" xfId="1532" xr:uid="{3DEDD8B0-4EC8-4DB5-B6B3-B1006B7AC905}"/>
    <cellStyle name="_Chelan Debt Forecast 12.19.05_NIM Summary 4" xfId="1533" xr:uid="{386CEC3F-E581-4708-BC75-80D23D72666D}"/>
    <cellStyle name="_Chelan Debt Forecast 12.19.05_NIM Summary 5" xfId="1534" xr:uid="{0B1BBF46-B735-40AB-BE75-DE3033C9468D}"/>
    <cellStyle name="_Chelan Debt Forecast 12.19.05_NIM Summary 6" xfId="1535" xr:uid="{B48FC6FB-4D84-4182-B500-9B3AFCCA97F9}"/>
    <cellStyle name="_Chelan Debt Forecast 12.19.05_NIM Summary 7" xfId="1536" xr:uid="{BD240258-4B8C-47AA-B006-672E1E40D706}"/>
    <cellStyle name="_Chelan Debt Forecast 12.19.05_NIM Summary 8" xfId="1537" xr:uid="{9365A6EE-5CAA-404C-ADC2-520CADE16420}"/>
    <cellStyle name="_Chelan Debt Forecast 12.19.05_NIM Summary 9" xfId="1538" xr:uid="{12CB6D1D-7C0E-4914-A01E-D2936EA11DB8}"/>
    <cellStyle name="_Chelan Debt Forecast 12.19.05_PCA 10 -  Exhibit D from A Kellogg Jan 2011" xfId="1539" xr:uid="{55FD40B9-6E3B-4A26-AED5-19215367B16E}"/>
    <cellStyle name="_Chelan Debt Forecast 12.19.05_PCA 10 -  Exhibit D from A Kellogg July 2011" xfId="1540" xr:uid="{D1E9F621-3123-45AD-A7A2-A3338E3D615B}"/>
    <cellStyle name="_Chelan Debt Forecast 12.19.05_PCA 10 -  Exhibit D from S Free Rcv'd 12-11" xfId="1541" xr:uid="{A0A9B4BF-2D28-4C50-9478-0064BDC779D6}"/>
    <cellStyle name="_Chelan Debt Forecast 12.19.05_PCA 7 - Exhibit D update 11_30_08 (2)" xfId="1542" xr:uid="{5E736C86-D867-4726-A0DF-1B510D9B3FF6}"/>
    <cellStyle name="_Chelan Debt Forecast 12.19.05_PCA 7 - Exhibit D update 11_30_08 (2) 2" xfId="1543" xr:uid="{56ABAE33-1066-4EEF-A83B-6BBD06B62755}"/>
    <cellStyle name="_Chelan Debt Forecast 12.19.05_PCA 7 - Exhibit D update 11_30_08 (2) 2 2" xfId="1544" xr:uid="{99EE7E77-8FA3-4CEC-91B6-5DD24E10A472}"/>
    <cellStyle name="_Chelan Debt Forecast 12.19.05_PCA 7 - Exhibit D update 11_30_08 (2) 3" xfId="1545" xr:uid="{A7B88D97-1BE1-4C02-A555-3432FA1F13B8}"/>
    <cellStyle name="_Chelan Debt Forecast 12.19.05_PCA 7 - Exhibit D update 11_30_08 (2)_NIM Summary" xfId="1546" xr:uid="{6CFF5AB7-9BD9-45A5-801F-5F209D85D2E6}"/>
    <cellStyle name="_Chelan Debt Forecast 12.19.05_PCA 7 - Exhibit D update 11_30_08 (2)_NIM Summary 2" xfId="1547" xr:uid="{48D9313F-BDF7-4927-A46B-CE9B7ED5E884}"/>
    <cellStyle name="_Chelan Debt Forecast 12.19.05_PCA 8 - Exhibit D update 12_31_09" xfId="1548" xr:uid="{1B4DC894-936F-47B1-B42D-8159A70072CF}"/>
    <cellStyle name="_Chelan Debt Forecast 12.19.05_PCA 9 -  Exhibit D April 2010" xfId="1549" xr:uid="{BF0A99DD-A683-438E-9E02-58CA26130184}"/>
    <cellStyle name="_Chelan Debt Forecast 12.19.05_PCA 9 -  Exhibit D April 2010 (3)" xfId="1550" xr:uid="{659785B4-EFCE-41E2-8C13-A099958BEF70}"/>
    <cellStyle name="_Chelan Debt Forecast 12.19.05_PCA 9 -  Exhibit D April 2010 (3) 2" xfId="1551" xr:uid="{C1B1F0E9-1D00-47C4-B6B2-6F5DE04D9A7C}"/>
    <cellStyle name="_Chelan Debt Forecast 12.19.05_PCA 9 -  Exhibit D Feb 2010" xfId="1552" xr:uid="{015C48F2-099D-4E2E-9347-97DDA68EE7CC}"/>
    <cellStyle name="_Chelan Debt Forecast 12.19.05_PCA 9 -  Exhibit D Feb 2010 v2" xfId="1553" xr:uid="{F313CB9A-03E6-42C4-92C4-862899128260}"/>
    <cellStyle name="_Chelan Debt Forecast 12.19.05_PCA 9 -  Exhibit D Feb 2010 WF" xfId="1554" xr:uid="{EDD2CAB4-C458-47C6-98EA-B0E4F1D401FB}"/>
    <cellStyle name="_Chelan Debt Forecast 12.19.05_PCA 9 -  Exhibit D Jan 2010" xfId="1555" xr:uid="{767E3270-1D32-42D1-9E8D-6D9912BE1280}"/>
    <cellStyle name="_Chelan Debt Forecast 12.19.05_PCA 9 -  Exhibit D March 2010 (2)" xfId="1556" xr:uid="{AE21F18D-C692-4580-BE04-1A79EEE43DAD}"/>
    <cellStyle name="_Chelan Debt Forecast 12.19.05_PCA 9 -  Exhibit D Nov 2010" xfId="1557" xr:uid="{136C920D-3480-45FB-81B9-148C11831453}"/>
    <cellStyle name="_Chelan Debt Forecast 12.19.05_PCA 9 - Exhibit D at August 2010" xfId="1558" xr:uid="{C672AFBA-4760-442C-8C06-3200F9CD4798}"/>
    <cellStyle name="_Chelan Debt Forecast 12.19.05_PCA 9 - Exhibit D June 2010 GRC" xfId="1559" xr:uid="{2D4892F8-4670-4764-995D-42DCF79D2C47}"/>
    <cellStyle name="_Chelan Debt Forecast 12.19.05_Power Costs - Comparison bx Rbtl-Staff-Jt-PC" xfId="1560" xr:uid="{54D2298C-253E-4979-B0F5-97CC024008E4}"/>
    <cellStyle name="_Chelan Debt Forecast 12.19.05_Power Costs - Comparison bx Rbtl-Staff-Jt-PC 2" xfId="1561" xr:uid="{E28C072A-A555-4A34-A180-3BD7DE372D8F}"/>
    <cellStyle name="_Chelan Debt Forecast 12.19.05_Power Costs - Comparison bx Rbtl-Staff-Jt-PC 2 2" xfId="1562" xr:uid="{AAB6C134-3B49-4956-817E-E92DF2E4643A}"/>
    <cellStyle name="_Chelan Debt Forecast 12.19.05_Power Costs - Comparison bx Rbtl-Staff-Jt-PC 3" xfId="1563" xr:uid="{6EBCD282-44DB-4520-9E6A-21EE142BF0C4}"/>
    <cellStyle name="_Chelan Debt Forecast 12.19.05_Power Costs - Comparison bx Rbtl-Staff-Jt-PC_Adj Bench DR 3 for Initial Briefs (Electric)" xfId="1564" xr:uid="{754313A5-6240-474B-9131-A44DB901D40A}"/>
    <cellStyle name="_Chelan Debt Forecast 12.19.05_Power Costs - Comparison bx Rbtl-Staff-Jt-PC_Adj Bench DR 3 for Initial Briefs (Electric) 2" xfId="1565" xr:uid="{DAE08DFD-3860-4634-906A-7B1FECE2E298}"/>
    <cellStyle name="_Chelan Debt Forecast 12.19.05_Power Costs - Comparison bx Rbtl-Staff-Jt-PC_Adj Bench DR 3 for Initial Briefs (Electric) 2 2" xfId="1566" xr:uid="{9D759E2B-80D9-4AC3-BCB8-7C204662C339}"/>
    <cellStyle name="_Chelan Debt Forecast 12.19.05_Power Costs - Comparison bx Rbtl-Staff-Jt-PC_Adj Bench DR 3 for Initial Briefs (Electric) 3" xfId="1567" xr:uid="{76EC6A67-386A-4C10-8F42-C96A0EBF603E}"/>
    <cellStyle name="_Chelan Debt Forecast 12.19.05_Power Costs - Comparison bx Rbtl-Staff-Jt-PC_Electric Rev Req Model (2009 GRC) Rebuttal" xfId="1568" xr:uid="{62925A92-D45F-4D53-95AE-D69A501549A7}"/>
    <cellStyle name="_Chelan Debt Forecast 12.19.05_Power Costs - Comparison bx Rbtl-Staff-Jt-PC_Electric Rev Req Model (2009 GRC) Rebuttal 2" xfId="1569" xr:uid="{AEA2B904-D8CF-457B-8847-89571721F08B}"/>
    <cellStyle name="_Chelan Debt Forecast 12.19.05_Power Costs - Comparison bx Rbtl-Staff-Jt-PC_Electric Rev Req Model (2009 GRC) Rebuttal 2 2" xfId="1570" xr:uid="{7955CA1E-C103-42B7-B478-9D81CF1FC0DA}"/>
    <cellStyle name="_Chelan Debt Forecast 12.19.05_Power Costs - Comparison bx Rbtl-Staff-Jt-PC_Electric Rev Req Model (2009 GRC) Rebuttal 3" xfId="1571" xr:uid="{1BB42E62-A304-4463-ADC4-42B1CC511FF2}"/>
    <cellStyle name="_Chelan Debt Forecast 12.19.05_Power Costs - Comparison bx Rbtl-Staff-Jt-PC_Electric Rev Req Model (2009 GRC) Rebuttal REmoval of New  WH Solar AdjustMI" xfId="1572" xr:uid="{CB94E3C8-65CA-4619-A98F-5F8DB14A241C}"/>
    <cellStyle name="_Chelan Debt Forecast 12.19.05_Power Costs - Comparison bx Rbtl-Staff-Jt-PC_Electric Rev Req Model (2009 GRC) Rebuttal REmoval of New  WH Solar AdjustMI 2" xfId="1573" xr:uid="{0B652B26-1942-4089-9720-3DE904CBB119}"/>
    <cellStyle name="_Chelan Debt Forecast 12.19.05_Power Costs - Comparison bx Rbtl-Staff-Jt-PC_Electric Rev Req Model (2009 GRC) Rebuttal REmoval of New  WH Solar AdjustMI 2 2" xfId="1574" xr:uid="{8BE2A8AD-93B7-4A1D-AAFF-2569E7B33111}"/>
    <cellStyle name="_Chelan Debt Forecast 12.19.05_Power Costs - Comparison bx Rbtl-Staff-Jt-PC_Electric Rev Req Model (2009 GRC) Rebuttal REmoval of New  WH Solar AdjustMI 3" xfId="1575" xr:uid="{21889853-4EF3-4FF8-BB28-A19886A2A25E}"/>
    <cellStyle name="_Chelan Debt Forecast 12.19.05_Power Costs - Comparison bx Rbtl-Staff-Jt-PC_Electric Rev Req Model (2009 GRC) Revised 01-18-2010" xfId="1576" xr:uid="{34D20386-8420-444F-A48C-6A62F464092B}"/>
    <cellStyle name="_Chelan Debt Forecast 12.19.05_Power Costs - Comparison bx Rbtl-Staff-Jt-PC_Electric Rev Req Model (2009 GRC) Revised 01-18-2010 2" xfId="1577" xr:uid="{82753BDE-0B56-46FF-AB77-5AA35833BFB9}"/>
    <cellStyle name="_Chelan Debt Forecast 12.19.05_Power Costs - Comparison bx Rbtl-Staff-Jt-PC_Electric Rev Req Model (2009 GRC) Revised 01-18-2010 2 2" xfId="1578" xr:uid="{D003CB40-94E0-413E-A57A-E8C180D78785}"/>
    <cellStyle name="_Chelan Debt Forecast 12.19.05_Power Costs - Comparison bx Rbtl-Staff-Jt-PC_Electric Rev Req Model (2009 GRC) Revised 01-18-2010 3" xfId="1579" xr:uid="{8303AD72-05B1-43C9-ABE3-B8B6BEC30C53}"/>
    <cellStyle name="_Chelan Debt Forecast 12.19.05_Power Costs - Comparison bx Rbtl-Staff-Jt-PC_Final Order Electric EXHIBIT A-1" xfId="1580" xr:uid="{3D64D6DC-8EA4-4C24-B135-D06DFF35B0BF}"/>
    <cellStyle name="_Chelan Debt Forecast 12.19.05_Power Costs - Comparison bx Rbtl-Staff-Jt-PC_Final Order Electric EXHIBIT A-1 2" xfId="1581" xr:uid="{82A33442-D2CE-4F20-91D1-62CCAF034BA3}"/>
    <cellStyle name="_Chelan Debt Forecast 12.19.05_Power Costs - Comparison bx Rbtl-Staff-Jt-PC_Final Order Electric EXHIBIT A-1 2 2" xfId="1582" xr:uid="{59EF3489-FDFC-41CD-B387-9AC1301512A6}"/>
    <cellStyle name="_Chelan Debt Forecast 12.19.05_Power Costs - Comparison bx Rbtl-Staff-Jt-PC_Final Order Electric EXHIBIT A-1 3" xfId="1583" xr:uid="{4D51CB41-1770-4969-A1FD-453DF2021596}"/>
    <cellStyle name="_Chelan Debt Forecast 12.19.05_Production Adj 4.37" xfId="1584" xr:uid="{56D896CB-7086-4680-AF4D-B39796EE13FC}"/>
    <cellStyle name="_Chelan Debt Forecast 12.19.05_Production Adj 4.37 2" xfId="1585" xr:uid="{21BEBF0F-F143-49EC-8017-7086DD3AD1DE}"/>
    <cellStyle name="_Chelan Debt Forecast 12.19.05_Production Adj 4.37 2 2" xfId="1586" xr:uid="{676E8157-F04C-4CB7-BBE6-1ED81B1F32B4}"/>
    <cellStyle name="_Chelan Debt Forecast 12.19.05_Production Adj 4.37 3" xfId="1587" xr:uid="{26E175EB-3F1A-4A02-A170-20C69D2B84A3}"/>
    <cellStyle name="_Chelan Debt Forecast 12.19.05_Purchased Power Adj 4.03" xfId="1588" xr:uid="{3F66FB16-D1CC-41A5-AACB-C9D1FBD856F0}"/>
    <cellStyle name="_Chelan Debt Forecast 12.19.05_Purchased Power Adj 4.03 2" xfId="1589" xr:uid="{9EDF102B-F1BB-4FC3-BAFA-FC0C943E8EFF}"/>
    <cellStyle name="_Chelan Debt Forecast 12.19.05_Purchased Power Adj 4.03 2 2" xfId="1590" xr:uid="{48EAD332-E401-4233-9A67-2834341F901C}"/>
    <cellStyle name="_Chelan Debt Forecast 12.19.05_Purchased Power Adj 4.03 3" xfId="1591" xr:uid="{EE0700C2-6C23-41A7-B5D9-FECF9E189372}"/>
    <cellStyle name="_Chelan Debt Forecast 12.19.05_Rebuttal Power Costs" xfId="1592" xr:uid="{5A8FD6D4-A764-4B3E-9756-FE68289556F1}"/>
    <cellStyle name="_Chelan Debt Forecast 12.19.05_Rebuttal Power Costs 2" xfId="1593" xr:uid="{66F61ACD-9010-44A8-AD37-54DF26537F0B}"/>
    <cellStyle name="_Chelan Debt Forecast 12.19.05_Rebuttal Power Costs 2 2" xfId="1594" xr:uid="{601E90E4-16A2-41F3-B5EF-5651BD95D1BC}"/>
    <cellStyle name="_Chelan Debt Forecast 12.19.05_Rebuttal Power Costs 3" xfId="1595" xr:uid="{D69A3E50-BF45-4EDB-A260-5D33132C1B9D}"/>
    <cellStyle name="_Chelan Debt Forecast 12.19.05_Rebuttal Power Costs_Adj Bench DR 3 for Initial Briefs (Electric)" xfId="1596" xr:uid="{186E277F-F1BD-4FCE-A12F-523BC88D8ECA}"/>
    <cellStyle name="_Chelan Debt Forecast 12.19.05_Rebuttal Power Costs_Adj Bench DR 3 for Initial Briefs (Electric) 2" xfId="1597" xr:uid="{943B796F-47CB-4073-B84F-B54F7C73DCB0}"/>
    <cellStyle name="_Chelan Debt Forecast 12.19.05_Rebuttal Power Costs_Adj Bench DR 3 for Initial Briefs (Electric) 2 2" xfId="1598" xr:uid="{648CACB0-33D7-4B64-B979-49B117FBD704}"/>
    <cellStyle name="_Chelan Debt Forecast 12.19.05_Rebuttal Power Costs_Adj Bench DR 3 for Initial Briefs (Electric) 3" xfId="1599" xr:uid="{63455E08-805F-4D07-B3B6-9C854F96A0DE}"/>
    <cellStyle name="_Chelan Debt Forecast 12.19.05_Rebuttal Power Costs_Electric Rev Req Model (2009 GRC) Rebuttal" xfId="1600" xr:uid="{BB894D8F-62B6-4FD1-8FF1-3EC9BB0F5A54}"/>
    <cellStyle name="_Chelan Debt Forecast 12.19.05_Rebuttal Power Costs_Electric Rev Req Model (2009 GRC) Rebuttal 2" xfId="1601" xr:uid="{808920CE-CABF-4D45-98DD-B854A2ACE556}"/>
    <cellStyle name="_Chelan Debt Forecast 12.19.05_Rebuttal Power Costs_Electric Rev Req Model (2009 GRC) Rebuttal 2 2" xfId="1602" xr:uid="{BE901260-DD4C-42CB-A690-D6FABB3303DD}"/>
    <cellStyle name="_Chelan Debt Forecast 12.19.05_Rebuttal Power Costs_Electric Rev Req Model (2009 GRC) Rebuttal 3" xfId="1603" xr:uid="{9E768121-A70E-4721-9DB4-A94F91B63325}"/>
    <cellStyle name="_Chelan Debt Forecast 12.19.05_Rebuttal Power Costs_Electric Rev Req Model (2009 GRC) Rebuttal REmoval of New  WH Solar AdjustMI" xfId="1604" xr:uid="{9BFFA5DE-37EA-4624-A4E3-A0FDB6DB0ABA}"/>
    <cellStyle name="_Chelan Debt Forecast 12.19.05_Rebuttal Power Costs_Electric Rev Req Model (2009 GRC) Rebuttal REmoval of New  WH Solar AdjustMI 2" xfId="1605" xr:uid="{6743CB61-66E0-4C44-9420-917689E95EB1}"/>
    <cellStyle name="_Chelan Debt Forecast 12.19.05_Rebuttal Power Costs_Electric Rev Req Model (2009 GRC) Rebuttal REmoval of New  WH Solar AdjustMI 2 2" xfId="1606" xr:uid="{25C7C881-2A8C-44D7-BDF7-A340D5151B16}"/>
    <cellStyle name="_Chelan Debt Forecast 12.19.05_Rebuttal Power Costs_Electric Rev Req Model (2009 GRC) Rebuttal REmoval of New  WH Solar AdjustMI 3" xfId="1607" xr:uid="{B15377CC-6FC0-4A82-AA67-02234C169707}"/>
    <cellStyle name="_Chelan Debt Forecast 12.19.05_Rebuttal Power Costs_Electric Rev Req Model (2009 GRC) Revised 01-18-2010" xfId="1608" xr:uid="{EB468B4D-06F9-4BD5-9A28-6B6AD78D0E9A}"/>
    <cellStyle name="_Chelan Debt Forecast 12.19.05_Rebuttal Power Costs_Electric Rev Req Model (2009 GRC) Revised 01-18-2010 2" xfId="1609" xr:uid="{AA116CAC-2882-4D59-B560-2479BF7CAF99}"/>
    <cellStyle name="_Chelan Debt Forecast 12.19.05_Rebuttal Power Costs_Electric Rev Req Model (2009 GRC) Revised 01-18-2010 2 2" xfId="1610" xr:uid="{D762859A-067B-436C-ADF3-8B58961CCB21}"/>
    <cellStyle name="_Chelan Debt Forecast 12.19.05_Rebuttal Power Costs_Electric Rev Req Model (2009 GRC) Revised 01-18-2010 3" xfId="1611" xr:uid="{87621942-6910-4080-9146-F9D766032627}"/>
    <cellStyle name="_Chelan Debt Forecast 12.19.05_Rebuttal Power Costs_Final Order Electric EXHIBIT A-1" xfId="1612" xr:uid="{D991FE18-AC22-43E8-9059-5CE03F25B07A}"/>
    <cellStyle name="_Chelan Debt Forecast 12.19.05_Rebuttal Power Costs_Final Order Electric EXHIBIT A-1 2" xfId="1613" xr:uid="{774651CB-AE85-4A7C-881F-540D6A8C0641}"/>
    <cellStyle name="_Chelan Debt Forecast 12.19.05_Rebuttal Power Costs_Final Order Electric EXHIBIT A-1 2 2" xfId="1614" xr:uid="{FB229DDD-1329-4295-981B-B80A37B70635}"/>
    <cellStyle name="_Chelan Debt Forecast 12.19.05_Rebuttal Power Costs_Final Order Electric EXHIBIT A-1 3" xfId="1615" xr:uid="{355E488C-70BE-421D-B8ED-AFF7108BA57E}"/>
    <cellStyle name="_Chelan Debt Forecast 12.19.05_ROR &amp; CONV FACTOR" xfId="1616" xr:uid="{1CABBFD1-9D27-4223-969C-7087491CED1D}"/>
    <cellStyle name="_Chelan Debt Forecast 12.19.05_ROR &amp; CONV FACTOR 2" xfId="1617" xr:uid="{597B97E1-11FD-4283-84AC-655A8AB2B574}"/>
    <cellStyle name="_Chelan Debt Forecast 12.19.05_ROR &amp; CONV FACTOR 2 2" xfId="1618" xr:uid="{2DD9224A-1DE6-4F9A-9AB8-07F553DBEE3F}"/>
    <cellStyle name="_Chelan Debt Forecast 12.19.05_ROR &amp; CONV FACTOR 3" xfId="1619" xr:uid="{43692584-0B15-4B21-B6FE-7172279A29ED}"/>
    <cellStyle name="_Chelan Debt Forecast 12.19.05_ROR 5.02" xfId="1620" xr:uid="{C6760AE5-81B7-4FA7-BC07-899F3022C40F}"/>
    <cellStyle name="_Chelan Debt Forecast 12.19.05_ROR 5.02 2" xfId="1621" xr:uid="{DDD265A9-15FF-489A-BB71-BEBFA547D38B}"/>
    <cellStyle name="_Chelan Debt Forecast 12.19.05_ROR 5.02 2 2" xfId="1622" xr:uid="{AAF2B0DB-1705-4D76-B125-28543D2C4E07}"/>
    <cellStyle name="_Chelan Debt Forecast 12.19.05_ROR 5.02 3" xfId="1623" xr:uid="{42A60161-6F53-4DFA-8B50-5A5B965FBBA2}"/>
    <cellStyle name="_Chelan Debt Forecast 12.19.05_Transmission Workbook for May BOD" xfId="1624" xr:uid="{158CAE3D-69DB-4B78-BB12-47A686814008}"/>
    <cellStyle name="_Chelan Debt Forecast 12.19.05_Transmission Workbook for May BOD 2" xfId="1625" xr:uid="{956CCCE2-5EAE-4967-A0C2-3AA2D0A83CC0}"/>
    <cellStyle name="_Chelan Debt Forecast 12.19.05_Wind Integration 10GRC" xfId="1626" xr:uid="{D1C88A59-D0A0-4219-9E88-8139463A8C81}"/>
    <cellStyle name="_Chelan Debt Forecast 12.19.05_Wind Integration 10GRC 2" xfId="1627" xr:uid="{48A1FE3A-680E-4A6F-9DFE-5B3E0DCD477A}"/>
    <cellStyle name="_Colstrip FOR - GADS 1990-2009" xfId="1628" xr:uid="{FC222676-BF1C-4A43-92C7-779E6097C56C}"/>
    <cellStyle name="_Colstrip FOR - GADS 1990-2009 2" xfId="1629" xr:uid="{E9C4A624-35E9-4FAC-8D5F-BC48B44A35B6}"/>
    <cellStyle name="_x0013__Confidential Material" xfId="1630" xr:uid="{C6CAD125-A896-4BAD-AC60-66E4D7C357EF}"/>
    <cellStyle name="_Copy 11-9 Sumas Proforma - Current" xfId="1631" xr:uid="{6F2C104A-9092-4F91-B218-81A5A4C8FE28}"/>
    <cellStyle name="_Costs not in AURORA 06GRC" xfId="1632" xr:uid="{9CF123FB-B8C9-4B70-B323-41EE57F1ED3A}"/>
    <cellStyle name="_Costs not in AURORA 06GRC 2" xfId="1633" xr:uid="{769DDFEC-F679-4801-8748-296939FDD6EF}"/>
    <cellStyle name="_Costs not in AURORA 06GRC 2 2" xfId="1634" xr:uid="{EA5DA3AB-D439-4747-AE68-EC7C86CC029F}"/>
    <cellStyle name="_Costs not in AURORA 06GRC 2 2 2" xfId="1635" xr:uid="{E57E3095-316C-4AC9-9BF4-9B66263E932D}"/>
    <cellStyle name="_Costs not in AURORA 06GRC 2 3" xfId="1636" xr:uid="{7A13EC5E-1830-4DB1-AEB9-FC770931A84E}"/>
    <cellStyle name="_Costs not in AURORA 06GRC 3" xfId="1637" xr:uid="{ECE044C0-9F91-42C9-9305-B85042241A9A}"/>
    <cellStyle name="_Costs not in AURORA 06GRC 3 2" xfId="1638" xr:uid="{FCA40CBF-5B3B-4D25-A936-50890A13CA99}"/>
    <cellStyle name="_Costs not in AURORA 06GRC 3 2 2" xfId="1639" xr:uid="{83B5D44F-B736-4AEB-8496-7AD4A0D290CE}"/>
    <cellStyle name="_Costs not in AURORA 06GRC 3 3" xfId="1640" xr:uid="{09CBFC8F-6573-435E-8501-B858F36BF148}"/>
    <cellStyle name="_Costs not in AURORA 06GRC 3 3 2" xfId="1641" xr:uid="{EFAAA360-C46C-4F66-BA92-A7824739ED5C}"/>
    <cellStyle name="_Costs not in AURORA 06GRC 3 4" xfId="1642" xr:uid="{724108C7-0F3B-4472-AF82-DE66AC30DF56}"/>
    <cellStyle name="_Costs not in AURORA 06GRC 3 4 2" xfId="1643" xr:uid="{0A9AD1BC-601A-4DC6-B27B-D515A080D31B}"/>
    <cellStyle name="_Costs not in AURORA 06GRC 4" xfId="1644" xr:uid="{64B8A858-6A66-453D-B292-FD9693D1F5A7}"/>
    <cellStyle name="_Costs not in AURORA 06GRC 4 2" xfId="1645" xr:uid="{6F7BBB4F-7E1D-4248-ABDF-F583ACAE4293}"/>
    <cellStyle name="_Costs not in AURORA 06GRC 5" xfId="1646" xr:uid="{F552E6AC-6A41-4FA4-A6AD-46135AECE5E4}"/>
    <cellStyle name="_Costs not in AURORA 06GRC 6" xfId="1647" xr:uid="{F05D3027-D53A-4A03-9730-13646958E65E}"/>
    <cellStyle name="_Costs not in AURORA 06GRC 7" xfId="1648" xr:uid="{0BB64036-C467-4822-842B-077E8005A72C}"/>
    <cellStyle name="_Costs not in AURORA 06GRC_04 07E Wild Horse Wind Expansion (C) (2)" xfId="1649" xr:uid="{C6DFD0E8-C88D-4AC7-BA98-1C06BAFE7B1A}"/>
    <cellStyle name="_Costs not in AURORA 06GRC_04 07E Wild Horse Wind Expansion (C) (2) 2" xfId="1650" xr:uid="{0575F6AC-0DDE-405A-B0B9-7118A5279682}"/>
    <cellStyle name="_Costs not in AURORA 06GRC_04 07E Wild Horse Wind Expansion (C) (2) 2 2" xfId="1651" xr:uid="{64DC299B-2007-4098-ADB6-2EFF171E9BD5}"/>
    <cellStyle name="_Costs not in AURORA 06GRC_04 07E Wild Horse Wind Expansion (C) (2) 3" xfId="1652" xr:uid="{330AD0BA-A4CB-4F1A-BED0-4B0F7AEC3E4D}"/>
    <cellStyle name="_Costs not in AURORA 06GRC_04 07E Wild Horse Wind Expansion (C) (2)_Adj Bench DR 3 for Initial Briefs (Electric)" xfId="1653" xr:uid="{1B730DAD-4460-49D0-9EF3-1AD0431A0094}"/>
    <cellStyle name="_Costs not in AURORA 06GRC_04 07E Wild Horse Wind Expansion (C) (2)_Adj Bench DR 3 for Initial Briefs (Electric) 2" xfId="1654" xr:uid="{4B45A5D3-8EEF-41B1-8E3A-A32AA5177022}"/>
    <cellStyle name="_Costs not in AURORA 06GRC_04 07E Wild Horse Wind Expansion (C) (2)_Adj Bench DR 3 for Initial Briefs (Electric) 2 2" xfId="1655" xr:uid="{C8AA2DE9-02D9-4E0B-9123-B25408A7FF88}"/>
    <cellStyle name="_Costs not in AURORA 06GRC_04 07E Wild Horse Wind Expansion (C) (2)_Adj Bench DR 3 for Initial Briefs (Electric) 3" xfId="1656" xr:uid="{CA9C13D3-5E70-4048-B84B-DDD76B2B6982}"/>
    <cellStyle name="_Costs not in AURORA 06GRC_04 07E Wild Horse Wind Expansion (C) (2)_Book1" xfId="1657" xr:uid="{21E27F09-9A9B-42BB-AE77-22D5C5C18996}"/>
    <cellStyle name="_Costs not in AURORA 06GRC_04 07E Wild Horse Wind Expansion (C) (2)_Electric Rev Req Model (2009 GRC) " xfId="1658" xr:uid="{C7390DAA-20B3-4A97-9CBA-FD17265513C3}"/>
    <cellStyle name="_Costs not in AURORA 06GRC_04 07E Wild Horse Wind Expansion (C) (2)_Electric Rev Req Model (2009 GRC)  2" xfId="1659" xr:uid="{24358D1C-FC74-470F-B26B-7AE11F20E2CD}"/>
    <cellStyle name="_Costs not in AURORA 06GRC_04 07E Wild Horse Wind Expansion (C) (2)_Electric Rev Req Model (2009 GRC)  2 2" xfId="1660" xr:uid="{7E6026A4-4311-48E0-9ED9-B280D2301887}"/>
    <cellStyle name="_Costs not in AURORA 06GRC_04 07E Wild Horse Wind Expansion (C) (2)_Electric Rev Req Model (2009 GRC)  3" xfId="1661" xr:uid="{765C02BC-348E-4C54-9391-4B9E0260A36A}"/>
    <cellStyle name="_Costs not in AURORA 06GRC_04 07E Wild Horse Wind Expansion (C) (2)_Electric Rev Req Model (2009 GRC) Rebuttal" xfId="1662" xr:uid="{9398608C-CE4D-4B33-B54E-0B295EE5641B}"/>
    <cellStyle name="_Costs not in AURORA 06GRC_04 07E Wild Horse Wind Expansion (C) (2)_Electric Rev Req Model (2009 GRC) Rebuttal 2" xfId="1663" xr:uid="{E73769E6-1ED2-4219-A921-DDB25A0C32EB}"/>
    <cellStyle name="_Costs not in AURORA 06GRC_04 07E Wild Horse Wind Expansion (C) (2)_Electric Rev Req Model (2009 GRC) Rebuttal 2 2" xfId="1664" xr:uid="{2191C991-41B1-4021-8BA8-06E698580C00}"/>
    <cellStyle name="_Costs not in AURORA 06GRC_04 07E Wild Horse Wind Expansion (C) (2)_Electric Rev Req Model (2009 GRC) Rebuttal 3" xfId="1665" xr:uid="{9E0949CB-D875-4C4F-969E-F0E0CCD469A1}"/>
    <cellStyle name="_Costs not in AURORA 06GRC_04 07E Wild Horse Wind Expansion (C) (2)_Electric Rev Req Model (2009 GRC) Rebuttal REmoval of New  WH Solar AdjustMI" xfId="1666" xr:uid="{1049F8E3-A2BC-4FFB-BCBD-D626C65FCC95}"/>
    <cellStyle name="_Costs not in AURORA 06GRC_04 07E Wild Horse Wind Expansion (C) (2)_Electric Rev Req Model (2009 GRC) Rebuttal REmoval of New  WH Solar AdjustMI 2" xfId="1667" xr:uid="{6E67D631-1319-4674-8668-E548656E814F}"/>
    <cellStyle name="_Costs not in AURORA 06GRC_04 07E Wild Horse Wind Expansion (C) (2)_Electric Rev Req Model (2009 GRC) Rebuttal REmoval of New  WH Solar AdjustMI 2 2" xfId="1668" xr:uid="{4091F054-904B-4536-86FF-2852A8D3F07A}"/>
    <cellStyle name="_Costs not in AURORA 06GRC_04 07E Wild Horse Wind Expansion (C) (2)_Electric Rev Req Model (2009 GRC) Rebuttal REmoval of New  WH Solar AdjustMI 3" xfId="1669" xr:uid="{4A50BDCC-B986-453E-9612-55D2ED7B8996}"/>
    <cellStyle name="_Costs not in AURORA 06GRC_04 07E Wild Horse Wind Expansion (C) (2)_Electric Rev Req Model (2009 GRC) Revised 01-18-2010" xfId="1670" xr:uid="{D7CE9816-5FE2-4B14-B57F-B6E3750D440C}"/>
    <cellStyle name="_Costs not in AURORA 06GRC_04 07E Wild Horse Wind Expansion (C) (2)_Electric Rev Req Model (2009 GRC) Revised 01-18-2010 2" xfId="1671" xr:uid="{3B3F3DEC-C826-4A92-A444-4F16C7AB3628}"/>
    <cellStyle name="_Costs not in AURORA 06GRC_04 07E Wild Horse Wind Expansion (C) (2)_Electric Rev Req Model (2009 GRC) Revised 01-18-2010 2 2" xfId="1672" xr:uid="{C5A1B3A3-06FC-44B3-AFD4-5FF3F9B46E40}"/>
    <cellStyle name="_Costs not in AURORA 06GRC_04 07E Wild Horse Wind Expansion (C) (2)_Electric Rev Req Model (2009 GRC) Revised 01-18-2010 3" xfId="1673" xr:uid="{BBA6E880-0D16-4FD1-88B2-151064A82504}"/>
    <cellStyle name="_Costs not in AURORA 06GRC_04 07E Wild Horse Wind Expansion (C) (2)_Electric Rev Req Model (2010 GRC)" xfId="1674" xr:uid="{BED035B0-9DFD-4024-B869-B6FA0389BC9E}"/>
    <cellStyle name="_Costs not in AURORA 06GRC_04 07E Wild Horse Wind Expansion (C) (2)_Electric Rev Req Model (2010 GRC) SF" xfId="1675" xr:uid="{48022909-4C82-45FA-9BF3-E394097B6A62}"/>
    <cellStyle name="_Costs not in AURORA 06GRC_04 07E Wild Horse Wind Expansion (C) (2)_Final Order Electric EXHIBIT A-1" xfId="1676" xr:uid="{FC19CF21-0CC2-4D42-A764-F88183667F3E}"/>
    <cellStyle name="_Costs not in AURORA 06GRC_04 07E Wild Horse Wind Expansion (C) (2)_Final Order Electric EXHIBIT A-1 2" xfId="1677" xr:uid="{3D32EC81-ECAC-45E9-8791-796A06C816C8}"/>
    <cellStyle name="_Costs not in AURORA 06GRC_04 07E Wild Horse Wind Expansion (C) (2)_Final Order Electric EXHIBIT A-1 2 2" xfId="1678" xr:uid="{562239B4-7138-4A81-8DB0-E926B7F42052}"/>
    <cellStyle name="_Costs not in AURORA 06GRC_04 07E Wild Horse Wind Expansion (C) (2)_Final Order Electric EXHIBIT A-1 3" xfId="1679" xr:uid="{79DDDFA9-8424-481C-B823-2EA351626EE2}"/>
    <cellStyle name="_Costs not in AURORA 06GRC_04 07E Wild Horse Wind Expansion (C) (2)_TENASKA REGULATORY ASSET" xfId="1680" xr:uid="{4F3D1760-CB04-47C5-820B-47C287A2CC93}"/>
    <cellStyle name="_Costs not in AURORA 06GRC_04 07E Wild Horse Wind Expansion (C) (2)_TENASKA REGULATORY ASSET 2" xfId="1681" xr:uid="{B77497F7-5EB3-4A8F-8FE3-4984A2E8B4B1}"/>
    <cellStyle name="_Costs not in AURORA 06GRC_04 07E Wild Horse Wind Expansion (C) (2)_TENASKA REGULATORY ASSET 2 2" xfId="1682" xr:uid="{B3200C2A-B053-4497-89FE-466C5043757B}"/>
    <cellStyle name="_Costs not in AURORA 06GRC_04 07E Wild Horse Wind Expansion (C) (2)_TENASKA REGULATORY ASSET 3" xfId="1683" xr:uid="{3026495F-F2D2-42D1-BB05-B160B5FE1A89}"/>
    <cellStyle name="_Costs not in AURORA 06GRC_16.37E Wild Horse Expansion DeferralRevwrkingfile SF" xfId="1684" xr:uid="{E43E45A8-5C5D-49F0-A59E-D97525E44679}"/>
    <cellStyle name="_Costs not in AURORA 06GRC_16.37E Wild Horse Expansion DeferralRevwrkingfile SF 2" xfId="1685" xr:uid="{8202835E-B04B-4A49-9CD9-B33448EB98C7}"/>
    <cellStyle name="_Costs not in AURORA 06GRC_16.37E Wild Horse Expansion DeferralRevwrkingfile SF 2 2" xfId="1686" xr:uid="{31E53A87-7848-4204-8A61-95C67511286D}"/>
    <cellStyle name="_Costs not in AURORA 06GRC_16.37E Wild Horse Expansion DeferralRevwrkingfile SF 3" xfId="1687" xr:uid="{B0A3EC57-078D-4960-B4C7-978E8DD65F97}"/>
    <cellStyle name="_Costs not in AURORA 06GRC_2009 Compliance Filing PCA Exhibits for GRC" xfId="1688" xr:uid="{39C8F167-97C1-485D-847B-E9DC67EF7A42}"/>
    <cellStyle name="_Costs not in AURORA 06GRC_2009 GRC Compl Filing - Exhibit D" xfId="1689" xr:uid="{429E0652-A907-43D5-988F-200E108891BD}"/>
    <cellStyle name="_Costs not in AURORA 06GRC_2009 GRC Compl Filing - Exhibit D 2" xfId="1690" xr:uid="{3ED683B7-3B35-4944-857A-9E10C0CF9B55}"/>
    <cellStyle name="_Costs not in AURORA 06GRC_3.01 Income Statement" xfId="1691" xr:uid="{CADC527D-66A0-4DB5-A572-521B79BD9683}"/>
    <cellStyle name="_Costs not in AURORA 06GRC_4 31 Regulatory Assets and Liabilities  7 06- Exhibit D" xfId="1692" xr:uid="{1BAF4493-3F99-47BE-A759-078370566731}"/>
    <cellStyle name="_Costs not in AURORA 06GRC_4 31 Regulatory Assets and Liabilities  7 06- Exhibit D 2" xfId="1693" xr:uid="{49F93233-DC7E-4E81-A711-C6B92591C5C2}"/>
    <cellStyle name="_Costs not in AURORA 06GRC_4 31 Regulatory Assets and Liabilities  7 06- Exhibit D 2 2" xfId="1694" xr:uid="{78891099-A6EE-4E8E-90FD-0553DEFFD703}"/>
    <cellStyle name="_Costs not in AURORA 06GRC_4 31 Regulatory Assets and Liabilities  7 06- Exhibit D 3" xfId="1695" xr:uid="{AB79C9CD-BB20-4E61-AC85-FDB2AE3C6152}"/>
    <cellStyle name="_Costs not in AURORA 06GRC_4 31 Regulatory Assets and Liabilities  7 06- Exhibit D_NIM Summary" xfId="1696" xr:uid="{B5E087BA-5B23-4DB1-8DF5-95649ADB21DE}"/>
    <cellStyle name="_Costs not in AURORA 06GRC_4 31 Regulatory Assets and Liabilities  7 06- Exhibit D_NIM Summary 2" xfId="1697" xr:uid="{9B158820-F42C-457C-AA5A-C381BA0FEFD8}"/>
    <cellStyle name="_Costs not in AURORA 06GRC_4 32 Regulatory Assets and Liabilities  7 06- Exhibit D" xfId="1698" xr:uid="{D2759129-6CF0-432E-B6BE-C88C9079D996}"/>
    <cellStyle name="_Costs not in AURORA 06GRC_4 32 Regulatory Assets and Liabilities  7 06- Exhibit D 2" xfId="1699" xr:uid="{1A33F2DF-D0E2-46DE-A872-9322A7E951A9}"/>
    <cellStyle name="_Costs not in AURORA 06GRC_4 32 Regulatory Assets and Liabilities  7 06- Exhibit D 2 2" xfId="1700" xr:uid="{2A3A0654-F656-414F-84B0-12B17FEA518D}"/>
    <cellStyle name="_Costs not in AURORA 06GRC_4 32 Regulatory Assets and Liabilities  7 06- Exhibit D 3" xfId="1701" xr:uid="{C1D60C26-C035-482E-B50B-24EC62D8D046}"/>
    <cellStyle name="_Costs not in AURORA 06GRC_4 32 Regulatory Assets and Liabilities  7 06- Exhibit D_NIM Summary" xfId="1702" xr:uid="{F4170A5C-ED93-46CB-8732-E39CAD62EDD4}"/>
    <cellStyle name="_Costs not in AURORA 06GRC_4 32 Regulatory Assets and Liabilities  7 06- Exhibit D_NIM Summary 2" xfId="1703" xr:uid="{C6893043-5197-4E4C-8DA5-7EF4BAE5400A}"/>
    <cellStyle name="_Costs not in AURORA 06GRC_ACCOUNTS" xfId="1704" xr:uid="{B4259272-E7A5-4CE6-8FB9-E360030A2874}"/>
    <cellStyle name="_Costs not in AURORA 06GRC_AURORA Total New" xfId="1705" xr:uid="{C82BA61E-D5B1-47CC-9EB9-F55D749AE1F0}"/>
    <cellStyle name="_Costs not in AURORA 06GRC_AURORA Total New 2" xfId="1706" xr:uid="{A6123D21-ACF5-4412-8FC7-969FE5A2F95B}"/>
    <cellStyle name="_Costs not in AURORA 06GRC_Book2" xfId="1707" xr:uid="{047D9850-650F-4652-B125-359B50301D7F}"/>
    <cellStyle name="_Costs not in AURORA 06GRC_Book2 2" xfId="1708" xr:uid="{E148CEAF-5733-42EB-8F4C-291978A8126B}"/>
    <cellStyle name="_Costs not in AURORA 06GRC_Book2 2 2" xfId="1709" xr:uid="{9A96355E-4CE5-42C8-8182-4B2B9449470D}"/>
    <cellStyle name="_Costs not in AURORA 06GRC_Book2 3" xfId="1710" xr:uid="{09860D92-CBF5-430C-A524-72D63EA30DC9}"/>
    <cellStyle name="_Costs not in AURORA 06GRC_Book2_Adj Bench DR 3 for Initial Briefs (Electric)" xfId="1711" xr:uid="{544B2923-7C42-4B69-A255-2A63BBF04971}"/>
    <cellStyle name="_Costs not in AURORA 06GRC_Book2_Adj Bench DR 3 for Initial Briefs (Electric) 2" xfId="1712" xr:uid="{5216A256-038B-43C9-BA15-30C33347935D}"/>
    <cellStyle name="_Costs not in AURORA 06GRC_Book2_Adj Bench DR 3 for Initial Briefs (Electric) 2 2" xfId="1713" xr:uid="{02E41B18-D27C-436E-8241-0A8DF1C47E13}"/>
    <cellStyle name="_Costs not in AURORA 06GRC_Book2_Adj Bench DR 3 for Initial Briefs (Electric) 3" xfId="1714" xr:uid="{1F93D0BD-5A9E-4D00-8F1A-27FF65016EB4}"/>
    <cellStyle name="_Costs not in AURORA 06GRC_Book2_Electric Rev Req Model (2009 GRC) Rebuttal" xfId="1715" xr:uid="{0E4B04EA-F35C-49ED-BE6C-D36062739D1F}"/>
    <cellStyle name="_Costs not in AURORA 06GRC_Book2_Electric Rev Req Model (2009 GRC) Rebuttal 2" xfId="1716" xr:uid="{974EE615-DEDB-4AFA-BB56-71C53A5A5521}"/>
    <cellStyle name="_Costs not in AURORA 06GRC_Book2_Electric Rev Req Model (2009 GRC) Rebuttal 2 2" xfId="1717" xr:uid="{AE9E2BD9-ABE2-4334-B3EA-064E7DFFF696}"/>
    <cellStyle name="_Costs not in AURORA 06GRC_Book2_Electric Rev Req Model (2009 GRC) Rebuttal 3" xfId="1718" xr:uid="{7F49B823-AFA6-400B-9140-7CC79FE1448C}"/>
    <cellStyle name="_Costs not in AURORA 06GRC_Book2_Electric Rev Req Model (2009 GRC) Rebuttal REmoval of New  WH Solar AdjustMI" xfId="1719" xr:uid="{55553408-A89A-45F5-87E8-01908F78AD07}"/>
    <cellStyle name="_Costs not in AURORA 06GRC_Book2_Electric Rev Req Model (2009 GRC) Rebuttal REmoval of New  WH Solar AdjustMI 2" xfId="1720" xr:uid="{16FF2727-D501-4E8D-B3A5-ACA82CC98E18}"/>
    <cellStyle name="_Costs not in AURORA 06GRC_Book2_Electric Rev Req Model (2009 GRC) Rebuttal REmoval of New  WH Solar AdjustMI 2 2" xfId="1721" xr:uid="{DD627AB8-1EF7-4DC8-8C57-27BE1D2BAEF5}"/>
    <cellStyle name="_Costs not in AURORA 06GRC_Book2_Electric Rev Req Model (2009 GRC) Rebuttal REmoval of New  WH Solar AdjustMI 3" xfId="1722" xr:uid="{95E87068-A2AC-43AF-A540-1CB9E42206B9}"/>
    <cellStyle name="_Costs not in AURORA 06GRC_Book2_Electric Rev Req Model (2009 GRC) Revised 01-18-2010" xfId="1723" xr:uid="{286D5D9D-C5B3-4C2F-83B6-C9D603B4556E}"/>
    <cellStyle name="_Costs not in AURORA 06GRC_Book2_Electric Rev Req Model (2009 GRC) Revised 01-18-2010 2" xfId="1724" xr:uid="{37EAD614-F3A2-4319-B2E1-4DE358AA8BFD}"/>
    <cellStyle name="_Costs not in AURORA 06GRC_Book2_Electric Rev Req Model (2009 GRC) Revised 01-18-2010 2 2" xfId="1725" xr:uid="{535F99EE-7C94-451E-9497-3F574DD87439}"/>
    <cellStyle name="_Costs not in AURORA 06GRC_Book2_Electric Rev Req Model (2009 GRC) Revised 01-18-2010 3" xfId="1726" xr:uid="{0D11D36F-53E0-4E12-B11D-0BBBDDB685FC}"/>
    <cellStyle name="_Costs not in AURORA 06GRC_Book2_Final Order Electric EXHIBIT A-1" xfId="1727" xr:uid="{A2AB3358-E4A6-47D3-AA51-B76B77E92528}"/>
    <cellStyle name="_Costs not in AURORA 06GRC_Book2_Final Order Electric EXHIBIT A-1 2" xfId="1728" xr:uid="{710F6E0C-D5DF-488C-BF92-DE18EE6B5313}"/>
    <cellStyle name="_Costs not in AURORA 06GRC_Book2_Final Order Electric EXHIBIT A-1 2 2" xfId="1729" xr:uid="{6201F01C-FD50-408E-8725-9A1E69212484}"/>
    <cellStyle name="_Costs not in AURORA 06GRC_Book2_Final Order Electric EXHIBIT A-1 3" xfId="1730" xr:uid="{21938DDB-E3A7-43E6-9BDA-0EA6965B44AC}"/>
    <cellStyle name="_Costs not in AURORA 06GRC_Book4" xfId="1731" xr:uid="{67012662-C1A7-4C5C-B3F0-E4FD8E6340EF}"/>
    <cellStyle name="_Costs not in AURORA 06GRC_Book4 2" xfId="1732" xr:uid="{36D379CC-1D37-4DAA-8838-480A6D57BC1F}"/>
    <cellStyle name="_Costs not in AURORA 06GRC_Book4 2 2" xfId="1733" xr:uid="{C46E900E-C3CF-4595-8C29-82B9FDF9F10C}"/>
    <cellStyle name="_Costs not in AURORA 06GRC_Book4 3" xfId="1734" xr:uid="{8964E201-4061-4276-A2EB-4DC1605EDDAF}"/>
    <cellStyle name="_Costs not in AURORA 06GRC_Book9" xfId="1735" xr:uid="{BB309C70-385D-4403-85FC-ABB30D9D533A}"/>
    <cellStyle name="_Costs not in AURORA 06GRC_Book9 2" xfId="1736" xr:uid="{A097C90F-EAA9-41D5-B3C9-C0AAE89046C9}"/>
    <cellStyle name="_Costs not in AURORA 06GRC_Book9 2 2" xfId="1737" xr:uid="{AE78658F-A0D3-486A-99A3-C863612EAF07}"/>
    <cellStyle name="_Costs not in AURORA 06GRC_Book9 3" xfId="1738" xr:uid="{F75A642F-A670-4028-92DD-F088262BC8DA}"/>
    <cellStyle name="_Costs not in AURORA 06GRC_Check the Interest Calculation" xfId="1739" xr:uid="{018E2C92-408A-463F-88E3-B2AF7290C407}"/>
    <cellStyle name="_Costs not in AURORA 06GRC_Check the Interest Calculation_Scenario 1 REC vs PTC Offset" xfId="1740" xr:uid="{927CA3EF-FDF3-43FB-9E20-3208297B7912}"/>
    <cellStyle name="_Costs not in AURORA 06GRC_Check the Interest Calculation_Scenario 3" xfId="1741" xr:uid="{9B13970D-40F9-48DE-9A39-96D7B23120B9}"/>
    <cellStyle name="_Costs not in AURORA 06GRC_Chelan PUD Power Costs (8-10)" xfId="1742" xr:uid="{21A94EDB-3D34-4381-A027-EE255A2C64DB}"/>
    <cellStyle name="_Costs not in AURORA 06GRC_Exhibit D fr R Gho 12-31-08" xfId="1743" xr:uid="{B745B55D-91A5-47A2-A089-FBED26202DC7}"/>
    <cellStyle name="_Costs not in AURORA 06GRC_Exhibit D fr R Gho 12-31-08 2" xfId="1744" xr:uid="{47BE1C6E-14E5-4DE5-B853-06EEF7F911B5}"/>
    <cellStyle name="_Costs not in AURORA 06GRC_Exhibit D fr R Gho 12-31-08 v2" xfId="1745" xr:uid="{869A5BA7-A8A8-4B36-8F36-A86DAE1C180C}"/>
    <cellStyle name="_Costs not in AURORA 06GRC_Exhibit D fr R Gho 12-31-08 v2 2" xfId="1746" xr:uid="{D2649991-FB1B-40F0-B74D-C948F1881952}"/>
    <cellStyle name="_Costs not in AURORA 06GRC_Exhibit D fr R Gho 12-31-08 v2_NIM Summary" xfId="1747" xr:uid="{593D28CE-F3A7-4F98-8213-B9D601EE65DD}"/>
    <cellStyle name="_Costs not in AURORA 06GRC_Exhibit D fr R Gho 12-31-08 v2_NIM Summary 2" xfId="1748" xr:uid="{B2896EC8-79AD-4D37-8D0E-5A0601FBEF6C}"/>
    <cellStyle name="_Costs not in AURORA 06GRC_Exhibit D fr R Gho 12-31-08_NIM Summary" xfId="1749" xr:uid="{31C326C5-0803-46F4-BE52-39C8D7EE2B81}"/>
    <cellStyle name="_Costs not in AURORA 06GRC_Exhibit D fr R Gho 12-31-08_NIM Summary 2" xfId="1750" xr:uid="{82DF0325-7F1B-463C-A309-12A92D06A8C2}"/>
    <cellStyle name="_Costs not in AURORA 06GRC_Gas Rev Req Model (2010 GRC)" xfId="1751" xr:uid="{2FCE4F52-CCB8-42E7-B942-7F9E3736B963}"/>
    <cellStyle name="_Costs not in AURORA 06GRC_Hopkins Ridge Prepaid Tran - Interest Earned RY 12ME Feb  '11" xfId="1752" xr:uid="{BE17856A-739B-4F12-B4D5-6AF64B363A76}"/>
    <cellStyle name="_Costs not in AURORA 06GRC_Hopkins Ridge Prepaid Tran - Interest Earned RY 12ME Feb  '11 2" xfId="1753" xr:uid="{86C66E5E-E914-4DC9-B8A1-B32C85FDACC7}"/>
    <cellStyle name="_Costs not in AURORA 06GRC_Hopkins Ridge Prepaid Tran - Interest Earned RY 12ME Feb  '11_NIM Summary" xfId="1754" xr:uid="{9CB6E4C9-02D9-4415-AF39-DF7F26FF1551}"/>
    <cellStyle name="_Costs not in AURORA 06GRC_Hopkins Ridge Prepaid Tran - Interest Earned RY 12ME Feb  '11_NIM Summary 2" xfId="1755" xr:uid="{3F7ADCCE-CA94-4C9A-A76C-593DFCF47E6D}"/>
    <cellStyle name="_Costs not in AURORA 06GRC_Hopkins Ridge Prepaid Tran - Interest Earned RY 12ME Feb  '11_Transmission Workbook for May BOD" xfId="1756" xr:uid="{6FD5D123-00B8-46D6-8DF7-A30B282B1DFA}"/>
    <cellStyle name="_Costs not in AURORA 06GRC_Hopkins Ridge Prepaid Tran - Interest Earned RY 12ME Feb  '11_Transmission Workbook for May BOD 2" xfId="1757" xr:uid="{854E534F-18AD-45B2-9993-5AB6874BC19B}"/>
    <cellStyle name="_Costs not in AURORA 06GRC_INPUTS" xfId="1758" xr:uid="{340B1668-486F-41C4-AE8D-F925F2192086}"/>
    <cellStyle name="_Costs not in AURORA 06GRC_INPUTS 2" xfId="1759" xr:uid="{FEF6E2CF-3ACC-4C04-8685-6C92CA0A7233}"/>
    <cellStyle name="_Costs not in AURORA 06GRC_INPUTS 2 2" xfId="1760" xr:uid="{E7C69EEB-1FFB-4D3E-9785-2BDAE7A7CDE7}"/>
    <cellStyle name="_Costs not in AURORA 06GRC_INPUTS 3" xfId="1761" xr:uid="{54FE9785-7CF6-44B2-8600-EEC9A57410C7}"/>
    <cellStyle name="_Costs not in AURORA 06GRC_NIM Summary" xfId="1762" xr:uid="{5BB2EFD5-2836-4344-A4F7-99CD068630E4}"/>
    <cellStyle name="_Costs not in AURORA 06GRC_NIM Summary 09GRC" xfId="1763" xr:uid="{AAC35B03-848E-4A36-8812-76A66A61E398}"/>
    <cellStyle name="_Costs not in AURORA 06GRC_NIM Summary 09GRC 2" xfId="1764" xr:uid="{D0191209-4613-4DD4-9255-3456FD072B09}"/>
    <cellStyle name="_Costs not in AURORA 06GRC_NIM Summary 2" xfId="1765" xr:uid="{5585AFEF-E2E9-446B-9DAE-C02795D72F10}"/>
    <cellStyle name="_Costs not in AURORA 06GRC_NIM Summary 3" xfId="1766" xr:uid="{8018576E-B5C5-41D1-84C5-7F38FBE32256}"/>
    <cellStyle name="_Costs not in AURORA 06GRC_NIM Summary 4" xfId="1767" xr:uid="{6CC4D6F5-7A9D-4167-A1A7-E773B24E419C}"/>
    <cellStyle name="_Costs not in AURORA 06GRC_NIM Summary 5" xfId="1768" xr:uid="{70D636FB-8BE4-4B65-B48C-598F20E1ED38}"/>
    <cellStyle name="_Costs not in AURORA 06GRC_NIM Summary 6" xfId="1769" xr:uid="{FFC566D2-D05C-4801-BC30-F25327C627BF}"/>
    <cellStyle name="_Costs not in AURORA 06GRC_NIM Summary 7" xfId="1770" xr:uid="{DDD41815-E5A4-4D0B-8E95-923A01851B72}"/>
    <cellStyle name="_Costs not in AURORA 06GRC_NIM Summary 8" xfId="1771" xr:uid="{03C45515-D062-4C9D-95F0-E3258CBB9664}"/>
    <cellStyle name="_Costs not in AURORA 06GRC_NIM Summary 9" xfId="1772" xr:uid="{5F7F455F-2716-470A-925D-CA4E3D3D524E}"/>
    <cellStyle name="_Costs not in AURORA 06GRC_PCA 10 -  Exhibit D from A Kellogg Jan 2011" xfId="1773" xr:uid="{AEEADA79-E1F6-4A83-BDD1-F8D894A1DF54}"/>
    <cellStyle name="_Costs not in AURORA 06GRC_PCA 10 -  Exhibit D from A Kellogg July 2011" xfId="1774" xr:uid="{6E985900-97AF-4788-86D8-07316CAA56DD}"/>
    <cellStyle name="_Costs not in AURORA 06GRC_PCA 10 -  Exhibit D from S Free Rcv'd 12-11" xfId="1775" xr:uid="{3E86A2D8-89D9-4919-A1BD-1FBB15D78F80}"/>
    <cellStyle name="_Costs not in AURORA 06GRC_PCA 7 - Exhibit D update 11_30_08 (2)" xfId="1776" xr:uid="{9F39B161-C04E-4C01-82C1-D09AF51441FF}"/>
    <cellStyle name="_Costs not in AURORA 06GRC_PCA 7 - Exhibit D update 11_30_08 (2) 2" xfId="1777" xr:uid="{E45307DD-FBB3-4D31-9047-2B77D5128B4D}"/>
    <cellStyle name="_Costs not in AURORA 06GRC_PCA 7 - Exhibit D update 11_30_08 (2) 2 2" xfId="1778" xr:uid="{D5755AA8-0165-4540-836B-0B48BC4B07BE}"/>
    <cellStyle name="_Costs not in AURORA 06GRC_PCA 7 - Exhibit D update 11_30_08 (2) 3" xfId="1779" xr:uid="{48F28CB1-7712-46D0-86AE-B71B3749E9C2}"/>
    <cellStyle name="_Costs not in AURORA 06GRC_PCA 7 - Exhibit D update 11_30_08 (2)_NIM Summary" xfId="1780" xr:uid="{36738664-8117-48CE-BED7-F3942EB4FE8E}"/>
    <cellStyle name="_Costs not in AURORA 06GRC_PCA 7 - Exhibit D update 11_30_08 (2)_NIM Summary 2" xfId="1781" xr:uid="{4041F368-FC71-4EE2-B211-B56BD7F3F760}"/>
    <cellStyle name="_Costs not in AURORA 06GRC_PCA 8 - Exhibit D update 12_31_09" xfId="1782" xr:uid="{D5F60E4F-F10F-4383-A469-C8B80AF95A95}"/>
    <cellStyle name="_Costs not in AURORA 06GRC_PCA 9 -  Exhibit D April 2010" xfId="1783" xr:uid="{573A977E-6BB0-4D7E-9051-73B6E6D73694}"/>
    <cellStyle name="_Costs not in AURORA 06GRC_PCA 9 -  Exhibit D April 2010 (3)" xfId="1784" xr:uid="{64B4BC53-5FC6-4D73-989E-3AD2205D27B3}"/>
    <cellStyle name="_Costs not in AURORA 06GRC_PCA 9 -  Exhibit D April 2010 (3) 2" xfId="1785" xr:uid="{598E2B3B-D2AF-49E5-961E-B10CC58DADED}"/>
    <cellStyle name="_Costs not in AURORA 06GRC_PCA 9 -  Exhibit D Feb 2010" xfId="1786" xr:uid="{83F438B6-7C93-4F05-80AB-B58A49A678BA}"/>
    <cellStyle name="_Costs not in AURORA 06GRC_PCA 9 -  Exhibit D Feb 2010 v2" xfId="1787" xr:uid="{EF5FBBC6-E858-4B35-9410-F37565F8AE1F}"/>
    <cellStyle name="_Costs not in AURORA 06GRC_PCA 9 -  Exhibit D Feb 2010 WF" xfId="1788" xr:uid="{9B2C0FBF-CAC4-4513-8878-4F7F30AEF9A9}"/>
    <cellStyle name="_Costs not in AURORA 06GRC_PCA 9 -  Exhibit D Jan 2010" xfId="1789" xr:uid="{944552AB-D4E2-4C00-84B1-FB5A045F8E28}"/>
    <cellStyle name="_Costs not in AURORA 06GRC_PCA 9 -  Exhibit D March 2010 (2)" xfId="1790" xr:uid="{352C9FD0-2E81-487D-91F2-CB621DF98EDD}"/>
    <cellStyle name="_Costs not in AURORA 06GRC_PCA 9 -  Exhibit D Nov 2010" xfId="1791" xr:uid="{9CAE7E8D-F70B-4B5A-9C51-7757BE8AAA31}"/>
    <cellStyle name="_Costs not in AURORA 06GRC_PCA 9 - Exhibit D at August 2010" xfId="1792" xr:uid="{D6EF24F1-54CE-4CB3-8D70-AA82B9A746E4}"/>
    <cellStyle name="_Costs not in AURORA 06GRC_PCA 9 - Exhibit D June 2010 GRC" xfId="1793" xr:uid="{E6214BD5-D292-4EEA-BB9A-FFB5730591E2}"/>
    <cellStyle name="_Costs not in AURORA 06GRC_Power Costs - Comparison bx Rbtl-Staff-Jt-PC" xfId="1794" xr:uid="{405860AC-8687-40BC-8035-2D91A01095D1}"/>
    <cellStyle name="_Costs not in AURORA 06GRC_Power Costs - Comparison bx Rbtl-Staff-Jt-PC 2" xfId="1795" xr:uid="{F81D1EDB-9DFE-4624-B1FF-A38BA0AD4570}"/>
    <cellStyle name="_Costs not in AURORA 06GRC_Power Costs - Comparison bx Rbtl-Staff-Jt-PC 2 2" xfId="1796" xr:uid="{1D9FF47B-216F-4A53-B7F0-0E8F1847FD2B}"/>
    <cellStyle name="_Costs not in AURORA 06GRC_Power Costs - Comparison bx Rbtl-Staff-Jt-PC 3" xfId="1797" xr:uid="{23EDFEF1-E754-42CD-9844-B9F665E03CE3}"/>
    <cellStyle name="_Costs not in AURORA 06GRC_Power Costs - Comparison bx Rbtl-Staff-Jt-PC_Adj Bench DR 3 for Initial Briefs (Electric)" xfId="1798" xr:uid="{CB3B79A8-3953-42E0-A22F-25382FC57D24}"/>
    <cellStyle name="_Costs not in AURORA 06GRC_Power Costs - Comparison bx Rbtl-Staff-Jt-PC_Adj Bench DR 3 for Initial Briefs (Electric) 2" xfId="1799" xr:uid="{407C9E55-0179-47BD-ADC1-E27CF1C3C66A}"/>
    <cellStyle name="_Costs not in AURORA 06GRC_Power Costs - Comparison bx Rbtl-Staff-Jt-PC_Adj Bench DR 3 for Initial Briefs (Electric) 2 2" xfId="1800" xr:uid="{D5D61E1E-92E1-4794-859A-2D755FE1F74B}"/>
    <cellStyle name="_Costs not in AURORA 06GRC_Power Costs - Comparison bx Rbtl-Staff-Jt-PC_Adj Bench DR 3 for Initial Briefs (Electric) 3" xfId="1801" xr:uid="{5854593D-3DC7-4607-94E8-FA72DE144FA5}"/>
    <cellStyle name="_Costs not in AURORA 06GRC_Power Costs - Comparison bx Rbtl-Staff-Jt-PC_Electric Rev Req Model (2009 GRC) Rebuttal" xfId="1802" xr:uid="{FE7198FF-3732-4C93-A0EA-F7EC0E659EFF}"/>
    <cellStyle name="_Costs not in AURORA 06GRC_Power Costs - Comparison bx Rbtl-Staff-Jt-PC_Electric Rev Req Model (2009 GRC) Rebuttal 2" xfId="1803" xr:uid="{0E815B6E-B823-492E-BD99-AD1183E11EC1}"/>
    <cellStyle name="_Costs not in AURORA 06GRC_Power Costs - Comparison bx Rbtl-Staff-Jt-PC_Electric Rev Req Model (2009 GRC) Rebuttal 2 2" xfId="1804" xr:uid="{F7109254-CADE-4009-8F72-948A20C3402C}"/>
    <cellStyle name="_Costs not in AURORA 06GRC_Power Costs - Comparison bx Rbtl-Staff-Jt-PC_Electric Rev Req Model (2009 GRC) Rebuttal 3" xfId="1805" xr:uid="{AB7F8038-834A-467D-AC70-3D496A9C4B7A}"/>
    <cellStyle name="_Costs not in AURORA 06GRC_Power Costs - Comparison bx Rbtl-Staff-Jt-PC_Electric Rev Req Model (2009 GRC) Rebuttal REmoval of New  WH Solar AdjustMI" xfId="1806" xr:uid="{DB308EC6-567A-4012-8ABA-A7F0735F661A}"/>
    <cellStyle name="_Costs not in AURORA 06GRC_Power Costs - Comparison bx Rbtl-Staff-Jt-PC_Electric Rev Req Model (2009 GRC) Rebuttal REmoval of New  WH Solar AdjustMI 2" xfId="1807" xr:uid="{8828E258-CA71-44F6-B20C-EAA8D57CCDC1}"/>
    <cellStyle name="_Costs not in AURORA 06GRC_Power Costs - Comparison bx Rbtl-Staff-Jt-PC_Electric Rev Req Model (2009 GRC) Rebuttal REmoval of New  WH Solar AdjustMI 2 2" xfId="1808" xr:uid="{9D9BADF1-4113-4F72-A29A-F97123E9ACA5}"/>
    <cellStyle name="_Costs not in AURORA 06GRC_Power Costs - Comparison bx Rbtl-Staff-Jt-PC_Electric Rev Req Model (2009 GRC) Rebuttal REmoval of New  WH Solar AdjustMI 3" xfId="1809" xr:uid="{10367160-C199-4CD5-B0C3-92D6CED0A405}"/>
    <cellStyle name="_Costs not in AURORA 06GRC_Power Costs - Comparison bx Rbtl-Staff-Jt-PC_Electric Rev Req Model (2009 GRC) Revised 01-18-2010" xfId="1810" xr:uid="{C080280A-272F-4E9F-BA1F-4531280ACAA9}"/>
    <cellStyle name="_Costs not in AURORA 06GRC_Power Costs - Comparison bx Rbtl-Staff-Jt-PC_Electric Rev Req Model (2009 GRC) Revised 01-18-2010 2" xfId="1811" xr:uid="{A85A7741-F0F7-4AAD-9C84-119D57721B7B}"/>
    <cellStyle name="_Costs not in AURORA 06GRC_Power Costs - Comparison bx Rbtl-Staff-Jt-PC_Electric Rev Req Model (2009 GRC) Revised 01-18-2010 2 2" xfId="1812" xr:uid="{9B64CC64-F525-46D5-B620-B00E4B908791}"/>
    <cellStyle name="_Costs not in AURORA 06GRC_Power Costs - Comparison bx Rbtl-Staff-Jt-PC_Electric Rev Req Model (2009 GRC) Revised 01-18-2010 3" xfId="1813" xr:uid="{271EFB10-5D04-4B3A-8A01-4249245C4C35}"/>
    <cellStyle name="_Costs not in AURORA 06GRC_Power Costs - Comparison bx Rbtl-Staff-Jt-PC_Final Order Electric EXHIBIT A-1" xfId="1814" xr:uid="{CA794C89-D47D-4DE8-B7CF-3FE5215EFCA5}"/>
    <cellStyle name="_Costs not in AURORA 06GRC_Power Costs - Comparison bx Rbtl-Staff-Jt-PC_Final Order Electric EXHIBIT A-1 2" xfId="1815" xr:uid="{031BCD0A-2FD1-44B0-BCA8-E42798B062A9}"/>
    <cellStyle name="_Costs not in AURORA 06GRC_Power Costs - Comparison bx Rbtl-Staff-Jt-PC_Final Order Electric EXHIBIT A-1 2 2" xfId="1816" xr:uid="{D2C2CDB0-1CDB-48C7-A202-06CDDE5D4D96}"/>
    <cellStyle name="_Costs not in AURORA 06GRC_Power Costs - Comparison bx Rbtl-Staff-Jt-PC_Final Order Electric EXHIBIT A-1 3" xfId="1817" xr:uid="{353345B5-ABBE-4860-93ED-F0D7D79779DD}"/>
    <cellStyle name="_Costs not in AURORA 06GRC_Production Adj 4.37" xfId="1818" xr:uid="{84583BC3-F593-4D6D-9DE6-24EF229E3102}"/>
    <cellStyle name="_Costs not in AURORA 06GRC_Production Adj 4.37 2" xfId="1819" xr:uid="{16C61E65-0F44-4E42-87FE-BD9522D98491}"/>
    <cellStyle name="_Costs not in AURORA 06GRC_Production Adj 4.37 2 2" xfId="1820" xr:uid="{070223CD-B7C8-46BC-80E6-815506FE9F34}"/>
    <cellStyle name="_Costs not in AURORA 06GRC_Production Adj 4.37 3" xfId="1821" xr:uid="{BA1802B2-7E78-47A8-B478-569648E77BB1}"/>
    <cellStyle name="_Costs not in AURORA 06GRC_Purchased Power Adj 4.03" xfId="1822" xr:uid="{D9630354-0350-46CA-956A-B4EEC49024D1}"/>
    <cellStyle name="_Costs not in AURORA 06GRC_Purchased Power Adj 4.03 2" xfId="1823" xr:uid="{595724AE-9BB6-4043-9F3E-C20278145DDB}"/>
    <cellStyle name="_Costs not in AURORA 06GRC_Purchased Power Adj 4.03 2 2" xfId="1824" xr:uid="{C10E6F01-896F-4CFA-9BDA-30DF7F369569}"/>
    <cellStyle name="_Costs not in AURORA 06GRC_Purchased Power Adj 4.03 3" xfId="1825" xr:uid="{6B6D1811-FAE3-49E5-BC9E-A604AE9940E7}"/>
    <cellStyle name="_Costs not in AURORA 06GRC_Rebuttal Power Costs" xfId="1826" xr:uid="{B7731570-B404-47E0-9503-DAF4DAAE221D}"/>
    <cellStyle name="_Costs not in AURORA 06GRC_Rebuttal Power Costs 2" xfId="1827" xr:uid="{0F95F967-AEC0-4F2A-B806-6BAE1D4BBE0C}"/>
    <cellStyle name="_Costs not in AURORA 06GRC_Rebuttal Power Costs 2 2" xfId="1828" xr:uid="{D1D7E487-9C93-4A76-B542-861DCD375428}"/>
    <cellStyle name="_Costs not in AURORA 06GRC_Rebuttal Power Costs 3" xfId="1829" xr:uid="{36BADDB4-2091-43F1-AB3C-C63B40616683}"/>
    <cellStyle name="_Costs not in AURORA 06GRC_Rebuttal Power Costs_Adj Bench DR 3 for Initial Briefs (Electric)" xfId="1830" xr:uid="{0B8CA131-0723-45C1-95C0-95688429BD05}"/>
    <cellStyle name="_Costs not in AURORA 06GRC_Rebuttal Power Costs_Adj Bench DR 3 for Initial Briefs (Electric) 2" xfId="1831" xr:uid="{4BCD57DD-0D3F-463F-882C-6351688DC874}"/>
    <cellStyle name="_Costs not in AURORA 06GRC_Rebuttal Power Costs_Adj Bench DR 3 for Initial Briefs (Electric) 2 2" xfId="1832" xr:uid="{F0B2BD57-C271-48D6-91FB-2289C8589274}"/>
    <cellStyle name="_Costs not in AURORA 06GRC_Rebuttal Power Costs_Adj Bench DR 3 for Initial Briefs (Electric) 3" xfId="1833" xr:uid="{80229AEE-3405-4212-8FBF-407C9A818B3B}"/>
    <cellStyle name="_Costs not in AURORA 06GRC_Rebuttal Power Costs_Electric Rev Req Model (2009 GRC) Rebuttal" xfId="1834" xr:uid="{D5A5D28A-940B-447A-852F-6C98CA524A62}"/>
    <cellStyle name="_Costs not in AURORA 06GRC_Rebuttal Power Costs_Electric Rev Req Model (2009 GRC) Rebuttal 2" xfId="1835" xr:uid="{1A6CD9AC-1D8B-4C98-8D5D-29F0E9A94EC4}"/>
    <cellStyle name="_Costs not in AURORA 06GRC_Rebuttal Power Costs_Electric Rev Req Model (2009 GRC) Rebuttal 2 2" xfId="1836" xr:uid="{6DF5D065-D961-43AE-9DC2-880E88041BA2}"/>
    <cellStyle name="_Costs not in AURORA 06GRC_Rebuttal Power Costs_Electric Rev Req Model (2009 GRC) Rebuttal 3" xfId="1837" xr:uid="{CAC5892E-0513-42EC-B6C4-81C07648B19C}"/>
    <cellStyle name="_Costs not in AURORA 06GRC_Rebuttal Power Costs_Electric Rev Req Model (2009 GRC) Rebuttal REmoval of New  WH Solar AdjustMI" xfId="1838" xr:uid="{B77CE893-70A6-402D-9710-496584153586}"/>
    <cellStyle name="_Costs not in AURORA 06GRC_Rebuttal Power Costs_Electric Rev Req Model (2009 GRC) Rebuttal REmoval of New  WH Solar AdjustMI 2" xfId="1839" xr:uid="{8B64CE3B-EFDA-4687-A066-30A1108D9281}"/>
    <cellStyle name="_Costs not in AURORA 06GRC_Rebuttal Power Costs_Electric Rev Req Model (2009 GRC) Rebuttal REmoval of New  WH Solar AdjustMI 2 2" xfId="1840" xr:uid="{863352FC-6927-41C9-B7B6-F3DBDE7FBCD8}"/>
    <cellStyle name="_Costs not in AURORA 06GRC_Rebuttal Power Costs_Electric Rev Req Model (2009 GRC) Rebuttal REmoval of New  WH Solar AdjustMI 3" xfId="1841" xr:uid="{B247A264-127F-4891-A0D2-B427FE14D618}"/>
    <cellStyle name="_Costs not in AURORA 06GRC_Rebuttal Power Costs_Electric Rev Req Model (2009 GRC) Revised 01-18-2010" xfId="1842" xr:uid="{A3153C6C-6F32-4D19-8370-DDC617CC2B37}"/>
    <cellStyle name="_Costs not in AURORA 06GRC_Rebuttal Power Costs_Electric Rev Req Model (2009 GRC) Revised 01-18-2010 2" xfId="1843" xr:uid="{9DF19691-5A5D-42DF-8703-680A386AAD76}"/>
    <cellStyle name="_Costs not in AURORA 06GRC_Rebuttal Power Costs_Electric Rev Req Model (2009 GRC) Revised 01-18-2010 2 2" xfId="1844" xr:uid="{4931320F-B495-4FBE-AFDF-D451220EBC96}"/>
    <cellStyle name="_Costs not in AURORA 06GRC_Rebuttal Power Costs_Electric Rev Req Model (2009 GRC) Revised 01-18-2010 3" xfId="1845" xr:uid="{3FFD2A5E-9B80-43C4-A3EA-ACF3613D59AC}"/>
    <cellStyle name="_Costs not in AURORA 06GRC_Rebuttal Power Costs_Final Order Electric EXHIBIT A-1" xfId="1846" xr:uid="{250F2928-EAC5-4470-BE99-BDB081FFB665}"/>
    <cellStyle name="_Costs not in AURORA 06GRC_Rebuttal Power Costs_Final Order Electric EXHIBIT A-1 2" xfId="1847" xr:uid="{90D240D1-5685-4695-B105-138140991E61}"/>
    <cellStyle name="_Costs not in AURORA 06GRC_Rebuttal Power Costs_Final Order Electric EXHIBIT A-1 2 2" xfId="1848" xr:uid="{495FA3D0-2CF4-465C-B7DF-E3332A60BCE1}"/>
    <cellStyle name="_Costs not in AURORA 06GRC_Rebuttal Power Costs_Final Order Electric EXHIBIT A-1 3" xfId="1849" xr:uid="{5A044A11-8625-441C-B21A-0FF013E4690C}"/>
    <cellStyle name="_Costs not in AURORA 06GRC_ROR &amp; CONV FACTOR" xfId="1850" xr:uid="{56316C9A-3CB8-4673-A216-619A8FE6C906}"/>
    <cellStyle name="_Costs not in AURORA 06GRC_ROR &amp; CONV FACTOR 2" xfId="1851" xr:uid="{D1AB5427-151F-496A-9FB1-3C04AEBC1459}"/>
    <cellStyle name="_Costs not in AURORA 06GRC_ROR &amp; CONV FACTOR 2 2" xfId="1852" xr:uid="{D43FB4FE-CAAF-4120-8402-BEAF69E95ECF}"/>
    <cellStyle name="_Costs not in AURORA 06GRC_ROR &amp; CONV FACTOR 3" xfId="1853" xr:uid="{DC05F233-F2C7-4498-A732-C47E02757A2F}"/>
    <cellStyle name="_Costs not in AURORA 06GRC_ROR 5.02" xfId="1854" xr:uid="{6E1DA630-FED4-43CD-A6B2-F8C15F90C7D7}"/>
    <cellStyle name="_Costs not in AURORA 06GRC_ROR 5.02 2" xfId="1855" xr:uid="{5CA4B1E4-FDD8-4A44-AD16-D36C98FDC233}"/>
    <cellStyle name="_Costs not in AURORA 06GRC_ROR 5.02 2 2" xfId="1856" xr:uid="{858D3368-A68A-49AB-80F9-DD0D32073426}"/>
    <cellStyle name="_Costs not in AURORA 06GRC_ROR 5.02 3" xfId="1857" xr:uid="{86A23C85-64D7-494D-8CB5-19286A259859}"/>
    <cellStyle name="_Costs not in AURORA 06GRC_Transmission Workbook for May BOD" xfId="1858" xr:uid="{863614CC-6794-4DE5-B0B9-66811FBDAAF5}"/>
    <cellStyle name="_Costs not in AURORA 06GRC_Transmission Workbook for May BOD 2" xfId="1859" xr:uid="{F3DDBCD5-6D4E-48E3-9ACE-852295E97ED8}"/>
    <cellStyle name="_Costs not in AURORA 06GRC_Wind Integration 10GRC" xfId="1860" xr:uid="{EE10D55F-E3D1-4E1D-B33E-E94E94BF61E9}"/>
    <cellStyle name="_Costs not in AURORA 06GRC_Wind Integration 10GRC 2" xfId="1861" xr:uid="{0B78D264-78FA-412F-9D3E-BDCE92657C41}"/>
    <cellStyle name="_Costs not in AURORA 2006GRC 6.15.06" xfId="1862" xr:uid="{EAEC1643-1BCF-4256-A2CF-19F65E513588}"/>
    <cellStyle name="_Costs not in AURORA 2006GRC 6.15.06 2" xfId="1863" xr:uid="{661132CC-BDCA-4BBA-9F1D-36F811EB9FBA}"/>
    <cellStyle name="_Costs not in AURORA 2006GRC 6.15.06 2 2" xfId="1864" xr:uid="{8B33C811-867B-4D19-B8CC-CDA1DEF7E6D0}"/>
    <cellStyle name="_Costs not in AURORA 2006GRC 6.15.06 2 2 2" xfId="1865" xr:uid="{9089A484-E021-4D5D-B686-74FBB6E4644A}"/>
    <cellStyle name="_Costs not in AURORA 2006GRC 6.15.06 2 3" xfId="1866" xr:uid="{D4B6DC51-43D4-4348-9C7A-CDCDB74FBE58}"/>
    <cellStyle name="_Costs not in AURORA 2006GRC 6.15.06 3" xfId="1867" xr:uid="{DDD23059-A59D-4811-96F2-BE99E4FDBD05}"/>
    <cellStyle name="_Costs not in AURORA 2006GRC 6.15.06 3 2" xfId="1868" xr:uid="{86081A9A-ECEA-4BDE-9204-F4ECBAF1F45B}"/>
    <cellStyle name="_Costs not in AURORA 2006GRC 6.15.06 3 2 2" xfId="1869" xr:uid="{5858FE24-095B-46FF-ABF7-251EEF86F702}"/>
    <cellStyle name="_Costs not in AURORA 2006GRC 6.15.06 3 3" xfId="1870" xr:uid="{EF1FA564-D5E7-420F-90CC-9DA4469666C1}"/>
    <cellStyle name="_Costs not in AURORA 2006GRC 6.15.06 3 3 2" xfId="1871" xr:uid="{648C3DC3-0BD2-4BD6-8764-65B5AEAD1C7B}"/>
    <cellStyle name="_Costs not in AURORA 2006GRC 6.15.06 3 4" xfId="1872" xr:uid="{C91C0DCA-31D9-4748-88A5-639B30F0A772}"/>
    <cellStyle name="_Costs not in AURORA 2006GRC 6.15.06 3 4 2" xfId="1873" xr:uid="{E4ED5FDC-FF17-4567-8BFD-45459BDA66A7}"/>
    <cellStyle name="_Costs not in AURORA 2006GRC 6.15.06 4" xfId="1874" xr:uid="{F43C6F5F-98AA-4244-B8CC-410BB175BC07}"/>
    <cellStyle name="_Costs not in AURORA 2006GRC 6.15.06 4 2" xfId="1875" xr:uid="{5571492C-EC15-46BF-8E9F-1D05A0A4456B}"/>
    <cellStyle name="_Costs not in AURORA 2006GRC 6.15.06 5" xfId="1876" xr:uid="{D670789D-DF42-4D17-AD04-4AA777CBE397}"/>
    <cellStyle name="_Costs not in AURORA 2006GRC 6.15.06 6" xfId="1877" xr:uid="{ECF0DF65-2D5E-4DD1-9783-22C476B102E7}"/>
    <cellStyle name="_Costs not in AURORA 2006GRC 6.15.06 7" xfId="1878" xr:uid="{D33E1B22-A31F-480E-93D3-E00BF4D2C019}"/>
    <cellStyle name="_Costs not in AURORA 2006GRC 6.15.06_04 07E Wild Horse Wind Expansion (C) (2)" xfId="1879" xr:uid="{188C9AF8-9E1F-401D-9EB5-8A958B230EAA}"/>
    <cellStyle name="_Costs not in AURORA 2006GRC 6.15.06_04 07E Wild Horse Wind Expansion (C) (2) 2" xfId="1880" xr:uid="{BF1635F9-F223-44A7-B96A-7EBE215AB15B}"/>
    <cellStyle name="_Costs not in AURORA 2006GRC 6.15.06_04 07E Wild Horse Wind Expansion (C) (2) 2 2" xfId="1881" xr:uid="{8CAE50F7-A09C-4498-940F-CC1FD38DCF6F}"/>
    <cellStyle name="_Costs not in AURORA 2006GRC 6.15.06_04 07E Wild Horse Wind Expansion (C) (2) 3" xfId="1882" xr:uid="{16664ED5-4C7D-4B3C-A0D5-E00AB9806F02}"/>
    <cellStyle name="_Costs not in AURORA 2006GRC 6.15.06_04 07E Wild Horse Wind Expansion (C) (2)_Adj Bench DR 3 for Initial Briefs (Electric)" xfId="1883" xr:uid="{11CF3570-79F2-42E3-8C1C-87496A454B32}"/>
    <cellStyle name="_Costs not in AURORA 2006GRC 6.15.06_04 07E Wild Horse Wind Expansion (C) (2)_Adj Bench DR 3 for Initial Briefs (Electric) 2" xfId="1884" xr:uid="{7E173588-4040-4928-9B0C-66EB6AF927F5}"/>
    <cellStyle name="_Costs not in AURORA 2006GRC 6.15.06_04 07E Wild Horse Wind Expansion (C) (2)_Adj Bench DR 3 for Initial Briefs (Electric) 2 2" xfId="1885" xr:uid="{CB3A5530-D2E0-42F0-9019-7883B7BBA1FE}"/>
    <cellStyle name="_Costs not in AURORA 2006GRC 6.15.06_04 07E Wild Horse Wind Expansion (C) (2)_Adj Bench DR 3 for Initial Briefs (Electric) 3" xfId="1886" xr:uid="{854A3484-7DD3-4932-BAE4-18DFED746D32}"/>
    <cellStyle name="_Costs not in AURORA 2006GRC 6.15.06_04 07E Wild Horse Wind Expansion (C) (2)_Book1" xfId="1887" xr:uid="{60E642E3-8279-4C69-A088-FA1EC8DD908F}"/>
    <cellStyle name="_Costs not in AURORA 2006GRC 6.15.06_04 07E Wild Horse Wind Expansion (C) (2)_Electric Rev Req Model (2009 GRC) " xfId="1888" xr:uid="{CCEE32F5-1DC8-4231-91F6-F6B17DD8DA7A}"/>
    <cellStyle name="_Costs not in AURORA 2006GRC 6.15.06_04 07E Wild Horse Wind Expansion (C) (2)_Electric Rev Req Model (2009 GRC)  2" xfId="1889" xr:uid="{32775A46-C9E6-4F33-835B-679DE0F4A413}"/>
    <cellStyle name="_Costs not in AURORA 2006GRC 6.15.06_04 07E Wild Horse Wind Expansion (C) (2)_Electric Rev Req Model (2009 GRC)  2 2" xfId="1890" xr:uid="{4A8604A9-441B-4045-B2BB-5972F808FE54}"/>
    <cellStyle name="_Costs not in AURORA 2006GRC 6.15.06_04 07E Wild Horse Wind Expansion (C) (2)_Electric Rev Req Model (2009 GRC)  3" xfId="1891" xr:uid="{19E4B1BD-E48E-4C45-85FE-68EA8FFDD26F}"/>
    <cellStyle name="_Costs not in AURORA 2006GRC 6.15.06_04 07E Wild Horse Wind Expansion (C) (2)_Electric Rev Req Model (2009 GRC) Rebuttal" xfId="1892" xr:uid="{8BC5F14F-9391-4E7F-85A6-C41E7B799B8C}"/>
    <cellStyle name="_Costs not in AURORA 2006GRC 6.15.06_04 07E Wild Horse Wind Expansion (C) (2)_Electric Rev Req Model (2009 GRC) Rebuttal 2" xfId="1893" xr:uid="{6520028B-DD19-4E8A-AE67-B4C90D15E242}"/>
    <cellStyle name="_Costs not in AURORA 2006GRC 6.15.06_04 07E Wild Horse Wind Expansion (C) (2)_Electric Rev Req Model (2009 GRC) Rebuttal 2 2" xfId="1894" xr:uid="{F501B3FE-DA8D-4FF9-8CCA-A3735AAA10EF}"/>
    <cellStyle name="_Costs not in AURORA 2006GRC 6.15.06_04 07E Wild Horse Wind Expansion (C) (2)_Electric Rev Req Model (2009 GRC) Rebuttal 3" xfId="1895" xr:uid="{5E40F6FF-4D91-488B-8915-DCE937A21D57}"/>
    <cellStyle name="_Costs not in AURORA 2006GRC 6.15.06_04 07E Wild Horse Wind Expansion (C) (2)_Electric Rev Req Model (2009 GRC) Rebuttal REmoval of New  WH Solar AdjustMI" xfId="1896" xr:uid="{AD133BA1-C28D-4F25-A0B4-8B3947E7E1B2}"/>
    <cellStyle name="_Costs not in AURORA 2006GRC 6.15.06_04 07E Wild Horse Wind Expansion (C) (2)_Electric Rev Req Model (2009 GRC) Rebuttal REmoval of New  WH Solar AdjustMI 2" xfId="1897" xr:uid="{5D72E9B4-0B5E-4AFC-891E-2837B7131A8D}"/>
    <cellStyle name="_Costs not in AURORA 2006GRC 6.15.06_04 07E Wild Horse Wind Expansion (C) (2)_Electric Rev Req Model (2009 GRC) Rebuttal REmoval of New  WH Solar AdjustMI 2 2" xfId="1898" xr:uid="{EFF1796A-5137-4E0D-8FB8-B70DCE47DCF7}"/>
    <cellStyle name="_Costs not in AURORA 2006GRC 6.15.06_04 07E Wild Horse Wind Expansion (C) (2)_Electric Rev Req Model (2009 GRC) Rebuttal REmoval of New  WH Solar AdjustMI 3" xfId="1899" xr:uid="{30C83A65-B4DD-4D93-A50C-C4E618EFA31D}"/>
    <cellStyle name="_Costs not in AURORA 2006GRC 6.15.06_04 07E Wild Horse Wind Expansion (C) (2)_Electric Rev Req Model (2009 GRC) Revised 01-18-2010" xfId="1900" xr:uid="{A6519CA7-1D6D-4578-81AC-36B03C14FA92}"/>
    <cellStyle name="_Costs not in AURORA 2006GRC 6.15.06_04 07E Wild Horse Wind Expansion (C) (2)_Electric Rev Req Model (2009 GRC) Revised 01-18-2010 2" xfId="1901" xr:uid="{233D72BC-71CB-4E6A-88F4-31500148AC82}"/>
    <cellStyle name="_Costs not in AURORA 2006GRC 6.15.06_04 07E Wild Horse Wind Expansion (C) (2)_Electric Rev Req Model (2009 GRC) Revised 01-18-2010 2 2" xfId="1902" xr:uid="{CAEE1611-F420-4023-B2DE-7B0AF642F522}"/>
    <cellStyle name="_Costs not in AURORA 2006GRC 6.15.06_04 07E Wild Horse Wind Expansion (C) (2)_Electric Rev Req Model (2009 GRC) Revised 01-18-2010 3" xfId="1903" xr:uid="{C055AB71-BBF1-4E2D-B4A6-F8F88B85614E}"/>
    <cellStyle name="_Costs not in AURORA 2006GRC 6.15.06_04 07E Wild Horse Wind Expansion (C) (2)_Electric Rev Req Model (2010 GRC)" xfId="1904" xr:uid="{26B6CB61-B227-43A2-9757-6E072744E8E0}"/>
    <cellStyle name="_Costs not in AURORA 2006GRC 6.15.06_04 07E Wild Horse Wind Expansion (C) (2)_Electric Rev Req Model (2010 GRC) SF" xfId="1905" xr:uid="{AE1F9236-C1D5-4928-B965-6EE5FB021659}"/>
    <cellStyle name="_Costs not in AURORA 2006GRC 6.15.06_04 07E Wild Horse Wind Expansion (C) (2)_Final Order Electric EXHIBIT A-1" xfId="1906" xr:uid="{6A73C610-F73D-46CA-8F9F-D63F5E3ED1EC}"/>
    <cellStyle name="_Costs not in AURORA 2006GRC 6.15.06_04 07E Wild Horse Wind Expansion (C) (2)_Final Order Electric EXHIBIT A-1 2" xfId="1907" xr:uid="{53AD57F0-AA40-441A-BFF4-76D08DB308BC}"/>
    <cellStyle name="_Costs not in AURORA 2006GRC 6.15.06_04 07E Wild Horse Wind Expansion (C) (2)_Final Order Electric EXHIBIT A-1 2 2" xfId="1908" xr:uid="{373587E9-0F54-4A20-BB26-8D72185079C7}"/>
    <cellStyle name="_Costs not in AURORA 2006GRC 6.15.06_04 07E Wild Horse Wind Expansion (C) (2)_Final Order Electric EXHIBIT A-1 3" xfId="1909" xr:uid="{8953F814-5411-4E91-9730-60DEBFEE4A29}"/>
    <cellStyle name="_Costs not in AURORA 2006GRC 6.15.06_04 07E Wild Horse Wind Expansion (C) (2)_TENASKA REGULATORY ASSET" xfId="1910" xr:uid="{74DE52FE-4BA4-4295-89DF-BBED6F81143E}"/>
    <cellStyle name="_Costs not in AURORA 2006GRC 6.15.06_04 07E Wild Horse Wind Expansion (C) (2)_TENASKA REGULATORY ASSET 2" xfId="1911" xr:uid="{E9E99D7A-004E-4DD1-B548-E577DD9763A6}"/>
    <cellStyle name="_Costs not in AURORA 2006GRC 6.15.06_04 07E Wild Horse Wind Expansion (C) (2)_TENASKA REGULATORY ASSET 2 2" xfId="1912" xr:uid="{6F7104B4-6E6E-4C69-A37D-680AC43C16C2}"/>
    <cellStyle name="_Costs not in AURORA 2006GRC 6.15.06_04 07E Wild Horse Wind Expansion (C) (2)_TENASKA REGULATORY ASSET 3" xfId="1913" xr:uid="{7D23CEA8-945A-43ED-8003-7815D8DDA657}"/>
    <cellStyle name="_Costs not in AURORA 2006GRC 6.15.06_16.37E Wild Horse Expansion DeferralRevwrkingfile SF" xfId="1914" xr:uid="{78C4A7EE-725F-4939-ACE3-E7D91E8B1386}"/>
    <cellStyle name="_Costs not in AURORA 2006GRC 6.15.06_16.37E Wild Horse Expansion DeferralRevwrkingfile SF 2" xfId="1915" xr:uid="{2B961B15-680E-42AA-A6BB-3D5A0390CC29}"/>
    <cellStyle name="_Costs not in AURORA 2006GRC 6.15.06_16.37E Wild Horse Expansion DeferralRevwrkingfile SF 2 2" xfId="1916" xr:uid="{69AE64AF-BAB7-4AE1-9188-2D73C2BE5751}"/>
    <cellStyle name="_Costs not in AURORA 2006GRC 6.15.06_16.37E Wild Horse Expansion DeferralRevwrkingfile SF 3" xfId="1917" xr:uid="{A505E738-30D2-4EC9-B25A-BA395268A2BB}"/>
    <cellStyle name="_Costs not in AURORA 2006GRC 6.15.06_2009 Compliance Filing PCA Exhibits for GRC" xfId="1918" xr:uid="{009F697F-32CE-49DB-A128-421FA33E30E7}"/>
    <cellStyle name="_Costs not in AURORA 2006GRC 6.15.06_2009 GRC Compl Filing - Exhibit D" xfId="1919" xr:uid="{B17098CD-D39A-4BBA-8E3F-1F1F21E4D02D}"/>
    <cellStyle name="_Costs not in AURORA 2006GRC 6.15.06_2009 GRC Compl Filing - Exhibit D 2" xfId="1920" xr:uid="{C246C2DC-F1C0-46F8-8882-AF6323DD8E06}"/>
    <cellStyle name="_Costs not in AURORA 2006GRC 6.15.06_3.01 Income Statement" xfId="1921" xr:uid="{7625A8E4-514F-4F19-B90F-F87E5C9E7843}"/>
    <cellStyle name="_Costs not in AURORA 2006GRC 6.15.06_4 31 Regulatory Assets and Liabilities  7 06- Exhibit D" xfId="1922" xr:uid="{95A4F0AB-7045-444B-9350-40E23DBD24A8}"/>
    <cellStyle name="_Costs not in AURORA 2006GRC 6.15.06_4 31 Regulatory Assets and Liabilities  7 06- Exhibit D 2" xfId="1923" xr:uid="{DBE79E55-96F3-4C29-A565-469F0DDFCE95}"/>
    <cellStyle name="_Costs not in AURORA 2006GRC 6.15.06_4 31 Regulatory Assets and Liabilities  7 06- Exhibit D 2 2" xfId="1924" xr:uid="{7417174A-6D16-4303-B103-184461672A26}"/>
    <cellStyle name="_Costs not in AURORA 2006GRC 6.15.06_4 31 Regulatory Assets and Liabilities  7 06- Exhibit D 3" xfId="1925" xr:uid="{BCA0713F-AF69-493E-A99E-6CD64D1C46C4}"/>
    <cellStyle name="_Costs not in AURORA 2006GRC 6.15.06_4 31 Regulatory Assets and Liabilities  7 06- Exhibit D_NIM Summary" xfId="1926" xr:uid="{D79C320C-E88A-4A11-AC31-933A1DB5F590}"/>
    <cellStyle name="_Costs not in AURORA 2006GRC 6.15.06_4 31 Regulatory Assets and Liabilities  7 06- Exhibit D_NIM Summary 2" xfId="1927" xr:uid="{EF8AEC56-E240-4650-80AD-E35FDB595994}"/>
    <cellStyle name="_Costs not in AURORA 2006GRC 6.15.06_4 32 Regulatory Assets and Liabilities  7 06- Exhibit D" xfId="1928" xr:uid="{F65D491E-BC1D-44B8-BE98-51D00DE30C74}"/>
    <cellStyle name="_Costs not in AURORA 2006GRC 6.15.06_4 32 Regulatory Assets and Liabilities  7 06- Exhibit D 2" xfId="1929" xr:uid="{6D58B152-9577-4F58-9043-4EDB5B8A6DC1}"/>
    <cellStyle name="_Costs not in AURORA 2006GRC 6.15.06_4 32 Regulatory Assets and Liabilities  7 06- Exhibit D 2 2" xfId="1930" xr:uid="{69DC5835-75A9-4D98-BC4D-2322600AC680}"/>
    <cellStyle name="_Costs not in AURORA 2006GRC 6.15.06_4 32 Regulatory Assets and Liabilities  7 06- Exhibit D 3" xfId="1931" xr:uid="{DA1D28C7-B008-4305-8235-33E297F6D6D8}"/>
    <cellStyle name="_Costs not in AURORA 2006GRC 6.15.06_4 32 Regulatory Assets and Liabilities  7 06- Exhibit D_NIM Summary" xfId="1932" xr:uid="{70836CE6-9E92-49C2-9996-65A1DDE570DF}"/>
    <cellStyle name="_Costs not in AURORA 2006GRC 6.15.06_4 32 Regulatory Assets and Liabilities  7 06- Exhibit D_NIM Summary 2" xfId="1933" xr:uid="{12BF091A-BA77-468F-9F32-C5F3F4922B48}"/>
    <cellStyle name="_Costs not in AURORA 2006GRC 6.15.06_ACCOUNTS" xfId="1934" xr:uid="{96CC33A8-66C3-411E-861C-0261D48517CA}"/>
    <cellStyle name="_Costs not in AURORA 2006GRC 6.15.06_AURORA Total New" xfId="1935" xr:uid="{760D63A9-7CCF-46AD-8B6B-CB7BA765949A}"/>
    <cellStyle name="_Costs not in AURORA 2006GRC 6.15.06_AURORA Total New 2" xfId="1936" xr:uid="{419A2844-BD1C-4BA3-A7A6-D2C537D3AB48}"/>
    <cellStyle name="_Costs not in AURORA 2006GRC 6.15.06_Book2" xfId="1937" xr:uid="{DCDC5AA0-0F0E-4440-95B9-D03A2F665EE4}"/>
    <cellStyle name="_Costs not in AURORA 2006GRC 6.15.06_Book2 2" xfId="1938" xr:uid="{98D17C15-26A3-45BA-A380-8F376AFED7B4}"/>
    <cellStyle name="_Costs not in AURORA 2006GRC 6.15.06_Book2 2 2" xfId="1939" xr:uid="{F96CF4A3-67FE-427F-A1E2-782CBA178141}"/>
    <cellStyle name="_Costs not in AURORA 2006GRC 6.15.06_Book2 3" xfId="1940" xr:uid="{DC2A8071-B270-48AD-92BE-E71D1C813D1F}"/>
    <cellStyle name="_Costs not in AURORA 2006GRC 6.15.06_Book2_Adj Bench DR 3 for Initial Briefs (Electric)" xfId="1941" xr:uid="{E1570A1F-01D0-459D-91AA-6DCFB572D76E}"/>
    <cellStyle name="_Costs not in AURORA 2006GRC 6.15.06_Book2_Adj Bench DR 3 for Initial Briefs (Electric) 2" xfId="1942" xr:uid="{B0C0A5AC-FA0F-4E58-A89B-E0AE34A9EB2C}"/>
    <cellStyle name="_Costs not in AURORA 2006GRC 6.15.06_Book2_Adj Bench DR 3 for Initial Briefs (Electric) 2 2" xfId="1943" xr:uid="{F0A0C3C3-820D-4C1A-ACF1-2E582E4CEE6A}"/>
    <cellStyle name="_Costs not in AURORA 2006GRC 6.15.06_Book2_Adj Bench DR 3 for Initial Briefs (Electric) 3" xfId="1944" xr:uid="{93DBF5D7-8A30-4BE2-854F-8A7850A718C7}"/>
    <cellStyle name="_Costs not in AURORA 2006GRC 6.15.06_Book2_Electric Rev Req Model (2009 GRC) Rebuttal" xfId="1945" xr:uid="{2FCCE6F3-ADDC-438F-949F-E4067631D31E}"/>
    <cellStyle name="_Costs not in AURORA 2006GRC 6.15.06_Book2_Electric Rev Req Model (2009 GRC) Rebuttal 2" xfId="1946" xr:uid="{332A3FA8-7AD6-4254-972A-2113ACC3B621}"/>
    <cellStyle name="_Costs not in AURORA 2006GRC 6.15.06_Book2_Electric Rev Req Model (2009 GRC) Rebuttal 2 2" xfId="1947" xr:uid="{D0A3F3C1-1C22-4796-9328-5B9284D2C5FD}"/>
    <cellStyle name="_Costs not in AURORA 2006GRC 6.15.06_Book2_Electric Rev Req Model (2009 GRC) Rebuttal 3" xfId="1948" xr:uid="{457B0A44-58E6-4CF8-8727-7F944B48E8D0}"/>
    <cellStyle name="_Costs not in AURORA 2006GRC 6.15.06_Book2_Electric Rev Req Model (2009 GRC) Rebuttal REmoval of New  WH Solar AdjustMI" xfId="1949" xr:uid="{E8127C32-6E04-4291-85D0-1F72D8764ADD}"/>
    <cellStyle name="_Costs not in AURORA 2006GRC 6.15.06_Book2_Electric Rev Req Model (2009 GRC) Rebuttal REmoval of New  WH Solar AdjustMI 2" xfId="1950" xr:uid="{44F39476-4C19-4C60-92A9-15313C055D8F}"/>
    <cellStyle name="_Costs not in AURORA 2006GRC 6.15.06_Book2_Electric Rev Req Model (2009 GRC) Rebuttal REmoval of New  WH Solar AdjustMI 2 2" xfId="1951" xr:uid="{EB746EB3-2EB2-4F73-92A2-BDFC892B2C00}"/>
    <cellStyle name="_Costs not in AURORA 2006GRC 6.15.06_Book2_Electric Rev Req Model (2009 GRC) Rebuttal REmoval of New  WH Solar AdjustMI 3" xfId="1952" xr:uid="{4E2D51D1-0907-4AC9-BE5B-BBB3CEE6A4A6}"/>
    <cellStyle name="_Costs not in AURORA 2006GRC 6.15.06_Book2_Electric Rev Req Model (2009 GRC) Revised 01-18-2010" xfId="1953" xr:uid="{07DF02A9-6510-438A-8C1E-23462EB5F846}"/>
    <cellStyle name="_Costs not in AURORA 2006GRC 6.15.06_Book2_Electric Rev Req Model (2009 GRC) Revised 01-18-2010 2" xfId="1954" xr:uid="{A2CF3158-137E-4810-9B51-E12742D5E024}"/>
    <cellStyle name="_Costs not in AURORA 2006GRC 6.15.06_Book2_Electric Rev Req Model (2009 GRC) Revised 01-18-2010 2 2" xfId="1955" xr:uid="{0778BF85-371E-4B58-B019-BC40CE75A130}"/>
    <cellStyle name="_Costs not in AURORA 2006GRC 6.15.06_Book2_Electric Rev Req Model (2009 GRC) Revised 01-18-2010 3" xfId="1956" xr:uid="{733607E6-231F-4627-8133-05D91C73C9C5}"/>
    <cellStyle name="_Costs not in AURORA 2006GRC 6.15.06_Book2_Final Order Electric EXHIBIT A-1" xfId="1957" xr:uid="{8A5580BA-ABD3-41F9-B047-BF303828258A}"/>
    <cellStyle name="_Costs not in AURORA 2006GRC 6.15.06_Book2_Final Order Electric EXHIBIT A-1 2" xfId="1958" xr:uid="{F74FDA9C-C615-4BD2-8A29-FC86F22AAEDA}"/>
    <cellStyle name="_Costs not in AURORA 2006GRC 6.15.06_Book2_Final Order Electric EXHIBIT A-1 2 2" xfId="1959" xr:uid="{235FE4AC-8664-4505-8E6F-51F1A8F0D94C}"/>
    <cellStyle name="_Costs not in AURORA 2006GRC 6.15.06_Book2_Final Order Electric EXHIBIT A-1 3" xfId="1960" xr:uid="{EFF33387-5AE9-4BD7-A424-DBC3A166C369}"/>
    <cellStyle name="_Costs not in AURORA 2006GRC 6.15.06_Book4" xfId="1961" xr:uid="{B43EDF72-90A2-4BDF-8A3E-371E80395B12}"/>
    <cellStyle name="_Costs not in AURORA 2006GRC 6.15.06_Book4 2" xfId="1962" xr:uid="{DC639F50-60E3-4309-A744-BCEB4F85EED4}"/>
    <cellStyle name="_Costs not in AURORA 2006GRC 6.15.06_Book4 2 2" xfId="1963" xr:uid="{3F889BD9-2064-46D9-8D07-E365ED79DD98}"/>
    <cellStyle name="_Costs not in AURORA 2006GRC 6.15.06_Book4 3" xfId="1964" xr:uid="{E5DF3B63-5DCD-4DF3-BD70-7D87849011A6}"/>
    <cellStyle name="_Costs not in AURORA 2006GRC 6.15.06_Book9" xfId="1965" xr:uid="{CF6A6A6C-A97B-45AC-98E3-2C508C7352E5}"/>
    <cellStyle name="_Costs not in AURORA 2006GRC 6.15.06_Book9 2" xfId="1966" xr:uid="{7BBED437-22DC-4677-A799-4CD2602C639A}"/>
    <cellStyle name="_Costs not in AURORA 2006GRC 6.15.06_Book9 2 2" xfId="1967" xr:uid="{7C41EF4B-DB20-4708-85D0-97ADAC9450DF}"/>
    <cellStyle name="_Costs not in AURORA 2006GRC 6.15.06_Book9 3" xfId="1968" xr:uid="{487A30A1-3593-438C-8F7C-ABD6D689FB41}"/>
    <cellStyle name="_Costs not in AURORA 2006GRC 6.15.06_Chelan PUD Power Costs (8-10)" xfId="1969" xr:uid="{8AE1F165-328E-49CD-8FC5-D12BA65AC719}"/>
    <cellStyle name="_Costs not in AURORA 2006GRC 6.15.06_Gas Rev Req Model (2010 GRC)" xfId="1970" xr:uid="{2E1879AA-08A4-4966-ADB2-7516616E29B0}"/>
    <cellStyle name="_Costs not in AURORA 2006GRC 6.15.06_INPUTS" xfId="1971" xr:uid="{4D50CD72-1289-4F07-89FB-9D551BFC7D27}"/>
    <cellStyle name="_Costs not in AURORA 2006GRC 6.15.06_INPUTS 2" xfId="1972" xr:uid="{D6814FBC-B6CF-403B-BF78-056E1A4853D4}"/>
    <cellStyle name="_Costs not in AURORA 2006GRC 6.15.06_INPUTS 2 2" xfId="1973" xr:uid="{92F3F9C2-52DF-4769-B45E-60ED17650303}"/>
    <cellStyle name="_Costs not in AURORA 2006GRC 6.15.06_INPUTS 3" xfId="1974" xr:uid="{9B1963A7-9671-4104-BD43-82AC89C96C1A}"/>
    <cellStyle name="_Costs not in AURORA 2006GRC 6.15.06_NIM Summary" xfId="1975" xr:uid="{763E9D91-D6CB-415E-B3C3-6EB174D439EC}"/>
    <cellStyle name="_Costs not in AURORA 2006GRC 6.15.06_NIM Summary 09GRC" xfId="1976" xr:uid="{026DBB58-7C10-42D1-89A4-73EA411BE84A}"/>
    <cellStyle name="_Costs not in AURORA 2006GRC 6.15.06_NIM Summary 09GRC 2" xfId="1977" xr:uid="{4F15C65B-7A48-414B-907C-A3D2CBE076CE}"/>
    <cellStyle name="_Costs not in AURORA 2006GRC 6.15.06_NIM Summary 2" xfId="1978" xr:uid="{3AA08077-40A5-4F86-9873-2D9FCC7FB86B}"/>
    <cellStyle name="_Costs not in AURORA 2006GRC 6.15.06_NIM Summary 3" xfId="1979" xr:uid="{38ED14E7-7B07-4A41-B9C9-34307B80AE7E}"/>
    <cellStyle name="_Costs not in AURORA 2006GRC 6.15.06_NIM Summary 4" xfId="1980" xr:uid="{04B4888E-A28E-44E2-A221-5BE606D350FD}"/>
    <cellStyle name="_Costs not in AURORA 2006GRC 6.15.06_NIM Summary 5" xfId="1981" xr:uid="{43A5A4A6-119F-49DC-9ADA-C3884CDDD947}"/>
    <cellStyle name="_Costs not in AURORA 2006GRC 6.15.06_NIM Summary 6" xfId="1982" xr:uid="{4C8F272E-390A-4913-B486-FB64EB6C30C3}"/>
    <cellStyle name="_Costs not in AURORA 2006GRC 6.15.06_NIM Summary 7" xfId="1983" xr:uid="{351578E2-76AE-4380-A8E7-A58A29270993}"/>
    <cellStyle name="_Costs not in AURORA 2006GRC 6.15.06_NIM Summary 8" xfId="1984" xr:uid="{C02B0F4A-E3BC-4EF2-B93C-8B0ADCBEA8D8}"/>
    <cellStyle name="_Costs not in AURORA 2006GRC 6.15.06_NIM Summary 9" xfId="1985" xr:uid="{3EE7C99E-C130-4C58-BEE7-8844D737504C}"/>
    <cellStyle name="_Costs not in AURORA 2006GRC 6.15.06_PCA 10 -  Exhibit D from A Kellogg Jan 2011" xfId="1986" xr:uid="{30E2BB28-CB2F-43D7-9CF1-BB86BE0F1BA4}"/>
    <cellStyle name="_Costs not in AURORA 2006GRC 6.15.06_PCA 10 -  Exhibit D from A Kellogg July 2011" xfId="1987" xr:uid="{15E83055-7E59-4212-92E6-1AAD45F6E664}"/>
    <cellStyle name="_Costs not in AURORA 2006GRC 6.15.06_PCA 10 -  Exhibit D from S Free Rcv'd 12-11" xfId="1988" xr:uid="{BE367D13-54CA-495F-8A5E-45DDC7F73592}"/>
    <cellStyle name="_Costs not in AURORA 2006GRC 6.15.06_PCA 9 -  Exhibit D April 2010" xfId="1989" xr:uid="{A3AE8851-C661-4CF6-B8C5-BAB3FC975A7E}"/>
    <cellStyle name="_Costs not in AURORA 2006GRC 6.15.06_PCA 9 -  Exhibit D April 2010 (3)" xfId="1990" xr:uid="{69CD29BD-383C-4FE7-8E84-7B1162C21597}"/>
    <cellStyle name="_Costs not in AURORA 2006GRC 6.15.06_PCA 9 -  Exhibit D April 2010 (3) 2" xfId="1991" xr:uid="{C4604E86-C0A6-46F6-A746-A5840348975A}"/>
    <cellStyle name="_Costs not in AURORA 2006GRC 6.15.06_PCA 9 -  Exhibit D Nov 2010" xfId="1992" xr:uid="{8F685A12-C91E-4B3D-8E30-4747E01D9C3C}"/>
    <cellStyle name="_Costs not in AURORA 2006GRC 6.15.06_PCA 9 - Exhibit D at August 2010" xfId="1993" xr:uid="{35C05DD5-E6F9-4B1D-8F6B-A5289E45986D}"/>
    <cellStyle name="_Costs not in AURORA 2006GRC 6.15.06_PCA 9 - Exhibit D June 2010 GRC" xfId="1994" xr:uid="{58588816-2C22-45A6-A49D-8C9FAAA7AB41}"/>
    <cellStyle name="_Costs not in AURORA 2006GRC 6.15.06_Power Costs - Comparison bx Rbtl-Staff-Jt-PC" xfId="1995" xr:uid="{A3A1BEB8-85E7-48D2-8B94-73312E193117}"/>
    <cellStyle name="_Costs not in AURORA 2006GRC 6.15.06_Power Costs - Comparison bx Rbtl-Staff-Jt-PC 2" xfId="1996" xr:uid="{7D599F9F-B7AA-47D6-A8A3-DA1FC74336EB}"/>
    <cellStyle name="_Costs not in AURORA 2006GRC 6.15.06_Power Costs - Comparison bx Rbtl-Staff-Jt-PC 2 2" xfId="1997" xr:uid="{BE067AA3-296C-44C5-96CA-75D098E8A458}"/>
    <cellStyle name="_Costs not in AURORA 2006GRC 6.15.06_Power Costs - Comparison bx Rbtl-Staff-Jt-PC 3" xfId="1998" xr:uid="{D735B404-444E-4D8C-ABF6-E9EA691CF08A}"/>
    <cellStyle name="_Costs not in AURORA 2006GRC 6.15.06_Power Costs - Comparison bx Rbtl-Staff-Jt-PC_Adj Bench DR 3 for Initial Briefs (Electric)" xfId="1999" xr:uid="{2D8062E9-94C7-466D-9E1C-6E6D2763FA17}"/>
    <cellStyle name="_Costs not in AURORA 2006GRC 6.15.06_Power Costs - Comparison bx Rbtl-Staff-Jt-PC_Adj Bench DR 3 for Initial Briefs (Electric) 2" xfId="2000" xr:uid="{00A780CE-4B88-49FE-99AD-5E0718BFBA86}"/>
    <cellStyle name="_Costs not in AURORA 2006GRC 6.15.06_Power Costs - Comparison bx Rbtl-Staff-Jt-PC_Adj Bench DR 3 for Initial Briefs (Electric) 2 2" xfId="2001" xr:uid="{52040C27-6A55-4971-93CE-31BBE54A0DC6}"/>
    <cellStyle name="_Costs not in AURORA 2006GRC 6.15.06_Power Costs - Comparison bx Rbtl-Staff-Jt-PC_Adj Bench DR 3 for Initial Briefs (Electric) 3" xfId="2002" xr:uid="{3DEEC44F-1049-44EF-961C-4CD6C226FCD8}"/>
    <cellStyle name="_Costs not in AURORA 2006GRC 6.15.06_Power Costs - Comparison bx Rbtl-Staff-Jt-PC_Electric Rev Req Model (2009 GRC) Rebuttal" xfId="2003" xr:uid="{DA77C013-A743-4431-926B-A706462F5751}"/>
    <cellStyle name="_Costs not in AURORA 2006GRC 6.15.06_Power Costs - Comparison bx Rbtl-Staff-Jt-PC_Electric Rev Req Model (2009 GRC) Rebuttal 2" xfId="2004" xr:uid="{6A6A321D-3CD0-4170-AA64-56A86ACEF6D6}"/>
    <cellStyle name="_Costs not in AURORA 2006GRC 6.15.06_Power Costs - Comparison bx Rbtl-Staff-Jt-PC_Electric Rev Req Model (2009 GRC) Rebuttal 2 2" xfId="2005" xr:uid="{2D666B66-3932-4D88-889F-62C8E7C76577}"/>
    <cellStyle name="_Costs not in AURORA 2006GRC 6.15.06_Power Costs - Comparison bx Rbtl-Staff-Jt-PC_Electric Rev Req Model (2009 GRC) Rebuttal 3" xfId="2006" xr:uid="{E2A400F0-89B0-4E45-858A-DB01931AD392}"/>
    <cellStyle name="_Costs not in AURORA 2006GRC 6.15.06_Power Costs - Comparison bx Rbtl-Staff-Jt-PC_Electric Rev Req Model (2009 GRC) Rebuttal REmoval of New  WH Solar AdjustMI" xfId="2007" xr:uid="{BCC0844B-9C25-4248-90D5-E89E2E38781A}"/>
    <cellStyle name="_Costs not in AURORA 2006GRC 6.15.06_Power Costs - Comparison bx Rbtl-Staff-Jt-PC_Electric Rev Req Model (2009 GRC) Rebuttal REmoval of New  WH Solar AdjustMI 2" xfId="2008" xr:uid="{6026DA52-5596-466E-A59B-D06CB00090B3}"/>
    <cellStyle name="_Costs not in AURORA 2006GRC 6.15.06_Power Costs - Comparison bx Rbtl-Staff-Jt-PC_Electric Rev Req Model (2009 GRC) Rebuttal REmoval of New  WH Solar AdjustMI 2 2" xfId="2009" xr:uid="{DE7F4B0A-02E7-4700-90A4-1C0674635E66}"/>
    <cellStyle name="_Costs not in AURORA 2006GRC 6.15.06_Power Costs - Comparison bx Rbtl-Staff-Jt-PC_Electric Rev Req Model (2009 GRC) Rebuttal REmoval of New  WH Solar AdjustMI 3" xfId="2010" xr:uid="{424AD2B5-316B-4872-9A2D-EAA58C0030F7}"/>
    <cellStyle name="_Costs not in AURORA 2006GRC 6.15.06_Power Costs - Comparison bx Rbtl-Staff-Jt-PC_Electric Rev Req Model (2009 GRC) Revised 01-18-2010" xfId="2011" xr:uid="{0F6E20F1-51C0-4981-9669-88904C175E85}"/>
    <cellStyle name="_Costs not in AURORA 2006GRC 6.15.06_Power Costs - Comparison bx Rbtl-Staff-Jt-PC_Electric Rev Req Model (2009 GRC) Revised 01-18-2010 2" xfId="2012" xr:uid="{1C4ED10C-6FF5-4CD7-9F41-6859E55E136B}"/>
    <cellStyle name="_Costs not in AURORA 2006GRC 6.15.06_Power Costs - Comparison bx Rbtl-Staff-Jt-PC_Electric Rev Req Model (2009 GRC) Revised 01-18-2010 2 2" xfId="2013" xr:uid="{CC7BCD29-9EA5-4BC7-9B9B-A1D9D0BAD75A}"/>
    <cellStyle name="_Costs not in AURORA 2006GRC 6.15.06_Power Costs - Comparison bx Rbtl-Staff-Jt-PC_Electric Rev Req Model (2009 GRC) Revised 01-18-2010 3" xfId="2014" xr:uid="{3D1F0E67-0216-4B16-9B0B-643A954D77BE}"/>
    <cellStyle name="_Costs not in AURORA 2006GRC 6.15.06_Power Costs - Comparison bx Rbtl-Staff-Jt-PC_Final Order Electric EXHIBIT A-1" xfId="2015" xr:uid="{E9FAA7D9-99EE-4A9A-A21B-E0EBE4DE339A}"/>
    <cellStyle name="_Costs not in AURORA 2006GRC 6.15.06_Power Costs - Comparison bx Rbtl-Staff-Jt-PC_Final Order Electric EXHIBIT A-1 2" xfId="2016" xr:uid="{CCE6B96A-9E86-43E8-AF63-69B3C6405E9F}"/>
    <cellStyle name="_Costs not in AURORA 2006GRC 6.15.06_Power Costs - Comparison bx Rbtl-Staff-Jt-PC_Final Order Electric EXHIBIT A-1 2 2" xfId="2017" xr:uid="{93399920-2DF5-4087-8D18-D4D111463E2F}"/>
    <cellStyle name="_Costs not in AURORA 2006GRC 6.15.06_Power Costs - Comparison bx Rbtl-Staff-Jt-PC_Final Order Electric EXHIBIT A-1 3" xfId="2018" xr:uid="{A273E761-1208-4D1D-8C47-1E750681A87D}"/>
    <cellStyle name="_Costs not in AURORA 2006GRC 6.15.06_Production Adj 4.37" xfId="2019" xr:uid="{0DA08C8A-C0A0-4F4F-B546-CEF1A8176215}"/>
    <cellStyle name="_Costs not in AURORA 2006GRC 6.15.06_Production Adj 4.37 2" xfId="2020" xr:uid="{B4B0CDB7-0CFC-43ED-A4E4-394CFE26EBA9}"/>
    <cellStyle name="_Costs not in AURORA 2006GRC 6.15.06_Production Adj 4.37 2 2" xfId="2021" xr:uid="{CD868814-F77D-46F6-A21E-BFBD99AD57EF}"/>
    <cellStyle name="_Costs not in AURORA 2006GRC 6.15.06_Production Adj 4.37 3" xfId="2022" xr:uid="{09B99710-578D-4B28-8B54-4D4C5FC00EC1}"/>
    <cellStyle name="_Costs not in AURORA 2006GRC 6.15.06_Purchased Power Adj 4.03" xfId="2023" xr:uid="{E6ABCAFB-AA05-42F4-A875-AD0B1D5AC583}"/>
    <cellStyle name="_Costs not in AURORA 2006GRC 6.15.06_Purchased Power Adj 4.03 2" xfId="2024" xr:uid="{4A54E7DF-DCEE-44C0-B3AC-34182EECEABE}"/>
    <cellStyle name="_Costs not in AURORA 2006GRC 6.15.06_Purchased Power Adj 4.03 2 2" xfId="2025" xr:uid="{DDBA84E7-105C-4095-B1B3-F23F1B73CD24}"/>
    <cellStyle name="_Costs not in AURORA 2006GRC 6.15.06_Purchased Power Adj 4.03 3" xfId="2026" xr:uid="{896DBFED-BFA1-4353-9EC3-050609DD073C}"/>
    <cellStyle name="_Costs not in AURORA 2006GRC 6.15.06_Rebuttal Power Costs" xfId="2027" xr:uid="{ADAB889A-4427-499C-A7EF-AE7273662081}"/>
    <cellStyle name="_Costs not in AURORA 2006GRC 6.15.06_Rebuttal Power Costs 2" xfId="2028" xr:uid="{36FCA465-8752-40AB-B78D-FEA63F3D864D}"/>
    <cellStyle name="_Costs not in AURORA 2006GRC 6.15.06_Rebuttal Power Costs 2 2" xfId="2029" xr:uid="{B84E95FE-0042-40D8-9609-A495968EB51A}"/>
    <cellStyle name="_Costs not in AURORA 2006GRC 6.15.06_Rebuttal Power Costs 3" xfId="2030" xr:uid="{A5ADFD76-0CD5-4DFA-9BD7-7CCD30FB4D93}"/>
    <cellStyle name="_Costs not in AURORA 2006GRC 6.15.06_Rebuttal Power Costs_Adj Bench DR 3 for Initial Briefs (Electric)" xfId="2031" xr:uid="{DBE78321-64AD-4B25-BF8B-D975D9F8AC09}"/>
    <cellStyle name="_Costs not in AURORA 2006GRC 6.15.06_Rebuttal Power Costs_Adj Bench DR 3 for Initial Briefs (Electric) 2" xfId="2032" xr:uid="{41B59942-4046-4391-8FAE-281D27BF287D}"/>
    <cellStyle name="_Costs not in AURORA 2006GRC 6.15.06_Rebuttal Power Costs_Adj Bench DR 3 for Initial Briefs (Electric) 2 2" xfId="2033" xr:uid="{9DABA825-CEF5-4B90-8B8A-D5532C058295}"/>
    <cellStyle name="_Costs not in AURORA 2006GRC 6.15.06_Rebuttal Power Costs_Adj Bench DR 3 for Initial Briefs (Electric) 3" xfId="2034" xr:uid="{B118E8AB-CC06-4839-94E4-8696DDAE9851}"/>
    <cellStyle name="_Costs not in AURORA 2006GRC 6.15.06_Rebuttal Power Costs_Electric Rev Req Model (2009 GRC) Rebuttal" xfId="2035" xr:uid="{7500C3EC-4855-405B-9733-C657C019322C}"/>
    <cellStyle name="_Costs not in AURORA 2006GRC 6.15.06_Rebuttal Power Costs_Electric Rev Req Model (2009 GRC) Rebuttal 2" xfId="2036" xr:uid="{0CF45269-8838-48A8-AA0C-BD4BC765F5C2}"/>
    <cellStyle name="_Costs not in AURORA 2006GRC 6.15.06_Rebuttal Power Costs_Electric Rev Req Model (2009 GRC) Rebuttal 2 2" xfId="2037" xr:uid="{4615D929-0C40-4EAD-96F7-4E133A89736B}"/>
    <cellStyle name="_Costs not in AURORA 2006GRC 6.15.06_Rebuttal Power Costs_Electric Rev Req Model (2009 GRC) Rebuttal 3" xfId="2038" xr:uid="{5F7A1C58-B051-4EA6-B1BD-C2A3D152F7E0}"/>
    <cellStyle name="_Costs not in AURORA 2006GRC 6.15.06_Rebuttal Power Costs_Electric Rev Req Model (2009 GRC) Rebuttal REmoval of New  WH Solar AdjustMI" xfId="2039" xr:uid="{61646906-0BA3-4010-80B8-38B67AA31036}"/>
    <cellStyle name="_Costs not in AURORA 2006GRC 6.15.06_Rebuttal Power Costs_Electric Rev Req Model (2009 GRC) Rebuttal REmoval of New  WH Solar AdjustMI 2" xfId="2040" xr:uid="{55B4A467-F4AC-409A-8524-F7DC8D9886F6}"/>
    <cellStyle name="_Costs not in AURORA 2006GRC 6.15.06_Rebuttal Power Costs_Electric Rev Req Model (2009 GRC) Rebuttal REmoval of New  WH Solar AdjustMI 2 2" xfId="2041" xr:uid="{21064857-A6DF-4F98-8578-304AB2B5795A}"/>
    <cellStyle name="_Costs not in AURORA 2006GRC 6.15.06_Rebuttal Power Costs_Electric Rev Req Model (2009 GRC) Rebuttal REmoval of New  WH Solar AdjustMI 3" xfId="2042" xr:uid="{5EF7C1BB-47A4-4E90-9EF4-B7FC2BC685C9}"/>
    <cellStyle name="_Costs not in AURORA 2006GRC 6.15.06_Rebuttal Power Costs_Electric Rev Req Model (2009 GRC) Revised 01-18-2010" xfId="2043" xr:uid="{B0DD0906-CA3C-4A53-9951-4BF4ECBEF081}"/>
    <cellStyle name="_Costs not in AURORA 2006GRC 6.15.06_Rebuttal Power Costs_Electric Rev Req Model (2009 GRC) Revised 01-18-2010 2" xfId="2044" xr:uid="{EA84BBBE-02C7-485D-B2A0-D3FF2637FBD9}"/>
    <cellStyle name="_Costs not in AURORA 2006GRC 6.15.06_Rebuttal Power Costs_Electric Rev Req Model (2009 GRC) Revised 01-18-2010 2 2" xfId="2045" xr:uid="{359C0C00-24DA-475D-B501-143EA67C0F8C}"/>
    <cellStyle name="_Costs not in AURORA 2006GRC 6.15.06_Rebuttal Power Costs_Electric Rev Req Model (2009 GRC) Revised 01-18-2010 3" xfId="2046" xr:uid="{E5C29A20-F6D2-4B0D-8C63-34440E2168FB}"/>
    <cellStyle name="_Costs not in AURORA 2006GRC 6.15.06_Rebuttal Power Costs_Final Order Electric EXHIBIT A-1" xfId="2047" xr:uid="{5A02FF57-048D-46FE-BB95-928F043016D6}"/>
    <cellStyle name="_Costs not in AURORA 2006GRC 6.15.06_Rebuttal Power Costs_Final Order Electric EXHIBIT A-1 2" xfId="2048" xr:uid="{EC7BE933-6DC7-418F-852C-B9CC951E6CE4}"/>
    <cellStyle name="_Costs not in AURORA 2006GRC 6.15.06_Rebuttal Power Costs_Final Order Electric EXHIBIT A-1 2 2" xfId="2049" xr:uid="{C455CBE3-7D9D-4BE3-9547-B436FDE4A6EF}"/>
    <cellStyle name="_Costs not in AURORA 2006GRC 6.15.06_Rebuttal Power Costs_Final Order Electric EXHIBIT A-1 3" xfId="2050" xr:uid="{381004F7-62C8-427B-9F4A-37B01B024D1C}"/>
    <cellStyle name="_Costs not in AURORA 2006GRC 6.15.06_ROR &amp; CONV FACTOR" xfId="2051" xr:uid="{88CBEBB5-E3FE-4BB1-8908-90A06ADCCAD0}"/>
    <cellStyle name="_Costs not in AURORA 2006GRC 6.15.06_ROR &amp; CONV FACTOR 2" xfId="2052" xr:uid="{36A5999F-00CA-4A18-96F2-D3C153D20C26}"/>
    <cellStyle name="_Costs not in AURORA 2006GRC 6.15.06_ROR &amp; CONV FACTOR 2 2" xfId="2053" xr:uid="{4E69DBC8-ED30-4855-8274-72AE890CD13B}"/>
    <cellStyle name="_Costs not in AURORA 2006GRC 6.15.06_ROR &amp; CONV FACTOR 3" xfId="2054" xr:uid="{F5998DF8-315F-48EA-8EA1-4C34BAFDFA36}"/>
    <cellStyle name="_Costs not in AURORA 2006GRC 6.15.06_ROR 5.02" xfId="2055" xr:uid="{7BE3E81C-7963-4E83-872A-33891EBC71AC}"/>
    <cellStyle name="_Costs not in AURORA 2006GRC 6.15.06_ROR 5.02 2" xfId="2056" xr:uid="{8EA65CDF-CC16-4A0F-BA54-446A8C0CB8F5}"/>
    <cellStyle name="_Costs not in AURORA 2006GRC 6.15.06_ROR 5.02 2 2" xfId="2057" xr:uid="{866465D8-5B17-4891-9B8F-CC5877150234}"/>
    <cellStyle name="_Costs not in AURORA 2006GRC 6.15.06_ROR 5.02 3" xfId="2058" xr:uid="{B70DDED1-B45F-4018-B4EF-86133E1DBB17}"/>
    <cellStyle name="_Costs not in AURORA 2006GRC 6.15.06_Wind Integration 10GRC" xfId="2059" xr:uid="{4650AED3-2545-4D16-AE86-6880AA6D34A8}"/>
    <cellStyle name="_Costs not in AURORA 2006GRC 6.15.06_Wind Integration 10GRC 2" xfId="2060" xr:uid="{20B798DD-0025-4028-8B84-5B293ED4F3F1}"/>
    <cellStyle name="_Costs not in AURORA 2006GRC w gas price updated" xfId="2061" xr:uid="{1089B688-649C-4C7C-8AEE-DA0F1B4D6059}"/>
    <cellStyle name="_Costs not in AURORA 2006GRC w gas price updated 2" xfId="2062" xr:uid="{7053E08E-75D2-4F38-B70E-CA4D01E19BD5}"/>
    <cellStyle name="_Costs not in AURORA 2006GRC w gas price updated 2 2" xfId="2063" xr:uid="{D30866FA-84F8-488E-AE84-57CAB1BEA074}"/>
    <cellStyle name="_Costs not in AURORA 2006GRC w gas price updated 3" xfId="2064" xr:uid="{6FF91D14-1404-47E7-BF64-63266B0210CC}"/>
    <cellStyle name="_Costs not in AURORA 2006GRC w gas price updated_Adj Bench DR 3 for Initial Briefs (Electric)" xfId="2065" xr:uid="{2A82B9B9-9D09-4748-A6B9-1ECE72E6545B}"/>
    <cellStyle name="_Costs not in AURORA 2006GRC w gas price updated_Adj Bench DR 3 for Initial Briefs (Electric) 2" xfId="2066" xr:uid="{D9FCC8E4-CC94-4F74-9230-F5A629963DF4}"/>
    <cellStyle name="_Costs not in AURORA 2006GRC w gas price updated_Adj Bench DR 3 for Initial Briefs (Electric) 2 2" xfId="2067" xr:uid="{5F43D7E2-E36B-455D-89E3-00BBD7CA3A38}"/>
    <cellStyle name="_Costs not in AURORA 2006GRC w gas price updated_Adj Bench DR 3 for Initial Briefs (Electric) 3" xfId="2068" xr:uid="{7EA0C36A-472D-40F3-AFC0-ADF32612BCEE}"/>
    <cellStyle name="_Costs not in AURORA 2006GRC w gas price updated_Book1" xfId="2069" xr:uid="{689F63D1-508B-4934-92D4-C2099E7D47E8}"/>
    <cellStyle name="_Costs not in AURORA 2006GRC w gas price updated_Book2" xfId="2070" xr:uid="{62108BF3-0C20-4CBA-8F99-6BB46808204D}"/>
    <cellStyle name="_Costs not in AURORA 2006GRC w gas price updated_Book2 2" xfId="2071" xr:uid="{14E29FC1-8F45-4D0B-B5AE-70D809F7D85E}"/>
    <cellStyle name="_Costs not in AURORA 2006GRC w gas price updated_Book2 2 2" xfId="2072" xr:uid="{4FCE0ADB-0AFF-4EF1-A2F3-1C8C8109DD28}"/>
    <cellStyle name="_Costs not in AURORA 2006GRC w gas price updated_Book2 3" xfId="2073" xr:uid="{D7C37AB6-15F1-46A6-92B4-65220EC35855}"/>
    <cellStyle name="_Costs not in AURORA 2006GRC w gas price updated_Book2_Adj Bench DR 3 for Initial Briefs (Electric)" xfId="2074" xr:uid="{CDEE4811-146B-489D-8BEC-2091536BD001}"/>
    <cellStyle name="_Costs not in AURORA 2006GRC w gas price updated_Book2_Adj Bench DR 3 for Initial Briefs (Electric) 2" xfId="2075" xr:uid="{FE10788F-E638-4A5F-A76B-D930847BC5DA}"/>
    <cellStyle name="_Costs not in AURORA 2006GRC w gas price updated_Book2_Adj Bench DR 3 for Initial Briefs (Electric) 2 2" xfId="2076" xr:uid="{5BB411B0-9223-4252-BA29-09DBA10A488D}"/>
    <cellStyle name="_Costs not in AURORA 2006GRC w gas price updated_Book2_Adj Bench DR 3 for Initial Briefs (Electric) 3" xfId="2077" xr:uid="{08FBF6CF-6366-461A-8DAE-319FB4C852AF}"/>
    <cellStyle name="_Costs not in AURORA 2006GRC w gas price updated_Book2_Electric Rev Req Model (2009 GRC) Rebuttal" xfId="2078" xr:uid="{779B8496-3278-4837-B4AF-89B7648812D8}"/>
    <cellStyle name="_Costs not in AURORA 2006GRC w gas price updated_Book2_Electric Rev Req Model (2009 GRC) Rebuttal 2" xfId="2079" xr:uid="{39C1C9FA-27CC-4C4D-B80C-4E136B6038FE}"/>
    <cellStyle name="_Costs not in AURORA 2006GRC w gas price updated_Book2_Electric Rev Req Model (2009 GRC) Rebuttal 2 2" xfId="2080" xr:uid="{71EFF322-EB0A-44DB-B523-E388E137DADE}"/>
    <cellStyle name="_Costs not in AURORA 2006GRC w gas price updated_Book2_Electric Rev Req Model (2009 GRC) Rebuttal 3" xfId="2081" xr:uid="{F4E75594-4884-4D75-B952-9A597139EDA4}"/>
    <cellStyle name="_Costs not in AURORA 2006GRC w gas price updated_Book2_Electric Rev Req Model (2009 GRC) Rebuttal REmoval of New  WH Solar AdjustMI" xfId="2082" xr:uid="{D96A2322-92E0-4382-A5AC-4B44EC3A8FAD}"/>
    <cellStyle name="_Costs not in AURORA 2006GRC w gas price updated_Book2_Electric Rev Req Model (2009 GRC) Rebuttal REmoval of New  WH Solar AdjustMI 2" xfId="2083" xr:uid="{487E5B07-E77B-4A76-827E-0A95238881D1}"/>
    <cellStyle name="_Costs not in AURORA 2006GRC w gas price updated_Book2_Electric Rev Req Model (2009 GRC) Rebuttal REmoval of New  WH Solar AdjustMI 2 2" xfId="2084" xr:uid="{E781D0DE-3506-4768-AD9C-B425EDF5A657}"/>
    <cellStyle name="_Costs not in AURORA 2006GRC w gas price updated_Book2_Electric Rev Req Model (2009 GRC) Rebuttal REmoval of New  WH Solar AdjustMI 3" xfId="2085" xr:uid="{D42E1E32-E6EA-47AF-A15F-771026FA7F7A}"/>
    <cellStyle name="_Costs not in AURORA 2006GRC w gas price updated_Book2_Electric Rev Req Model (2009 GRC) Revised 01-18-2010" xfId="2086" xr:uid="{08483068-74D4-4DB9-ADC8-6A951F52B7E3}"/>
    <cellStyle name="_Costs not in AURORA 2006GRC w gas price updated_Book2_Electric Rev Req Model (2009 GRC) Revised 01-18-2010 2" xfId="2087" xr:uid="{758F4483-C7C3-4C55-B33E-4BD6C8E66011}"/>
    <cellStyle name="_Costs not in AURORA 2006GRC w gas price updated_Book2_Electric Rev Req Model (2009 GRC) Revised 01-18-2010 2 2" xfId="2088" xr:uid="{2E33DEA4-1AD4-4A65-9C4D-4B841779233E}"/>
    <cellStyle name="_Costs not in AURORA 2006GRC w gas price updated_Book2_Electric Rev Req Model (2009 GRC) Revised 01-18-2010 3" xfId="2089" xr:uid="{03B481B1-4910-4B3C-BE31-27B93DB874E9}"/>
    <cellStyle name="_Costs not in AURORA 2006GRC w gas price updated_Book2_Final Order Electric EXHIBIT A-1" xfId="2090" xr:uid="{B8E510E2-9A42-40E0-99AF-D1EAB8F193A5}"/>
    <cellStyle name="_Costs not in AURORA 2006GRC w gas price updated_Book2_Final Order Electric EXHIBIT A-1 2" xfId="2091" xr:uid="{AC0E420C-D25C-4AB7-BAC9-06F319FA6470}"/>
    <cellStyle name="_Costs not in AURORA 2006GRC w gas price updated_Book2_Final Order Electric EXHIBIT A-1 2 2" xfId="2092" xr:uid="{8084C6DE-FBEF-4FAA-BE45-1D762F190061}"/>
    <cellStyle name="_Costs not in AURORA 2006GRC w gas price updated_Book2_Final Order Electric EXHIBIT A-1 3" xfId="2093" xr:uid="{91A53EB4-CA98-4DC4-A863-036CE9ABAF52}"/>
    <cellStyle name="_Costs not in AURORA 2006GRC w gas price updated_Chelan PUD Power Costs (8-10)" xfId="2094" xr:uid="{A9D869B5-5505-4F10-9E23-EF9E1CE9E3AB}"/>
    <cellStyle name="_Costs not in AURORA 2006GRC w gas price updated_Confidential Material" xfId="2095" xr:uid="{861B95AD-D46B-477E-A41F-B1E07513B21F}"/>
    <cellStyle name="_Costs not in AURORA 2006GRC w gas price updated_DEM-WP(C) Colstrip 12 Coal Cost Forecast 2010GRC" xfId="2096" xr:uid="{C0226A78-7155-4496-9B22-791C516A7A0A}"/>
    <cellStyle name="_Costs not in AURORA 2006GRC w gas price updated_DEM-WP(C) Production O&amp;M 2010GRC As-Filed" xfId="2097" xr:uid="{CDB4306C-3C36-4844-A5B7-E75CEB36B7BA}"/>
    <cellStyle name="_Costs not in AURORA 2006GRC w gas price updated_DEM-WP(C) Production O&amp;M 2010GRC As-Filed 2" xfId="2098" xr:uid="{83E084CB-DB31-4E2D-9A5C-D3E7FE4DAD6E}"/>
    <cellStyle name="_Costs not in AURORA 2006GRC w gas price updated_Electric Rev Req Model (2009 GRC) " xfId="2099" xr:uid="{A9A0E2B7-69BC-4A79-B295-632E51C25D31}"/>
    <cellStyle name="_Costs not in AURORA 2006GRC w gas price updated_Electric Rev Req Model (2009 GRC)  2" xfId="2100" xr:uid="{40D40DBE-6BC2-4314-B2C7-4C5D7BC3E3DC}"/>
    <cellStyle name="_Costs not in AURORA 2006GRC w gas price updated_Electric Rev Req Model (2009 GRC)  2 2" xfId="2101" xr:uid="{F8C004A3-04D0-4ACF-9BA4-6F63A5EB9BBC}"/>
    <cellStyle name="_Costs not in AURORA 2006GRC w gas price updated_Electric Rev Req Model (2009 GRC)  3" xfId="2102" xr:uid="{98822FAA-2F2F-44CA-A4FA-F80AE4AE24AB}"/>
    <cellStyle name="_Costs not in AURORA 2006GRC w gas price updated_Electric Rev Req Model (2009 GRC) Rebuttal" xfId="2103" xr:uid="{BF7ED15C-6557-46A5-B35E-CADB072C06FF}"/>
    <cellStyle name="_Costs not in AURORA 2006GRC w gas price updated_Electric Rev Req Model (2009 GRC) Rebuttal 2" xfId="2104" xr:uid="{BF3954AA-A770-4998-AB7D-C5705AA4EF7C}"/>
    <cellStyle name="_Costs not in AURORA 2006GRC w gas price updated_Electric Rev Req Model (2009 GRC) Rebuttal 2 2" xfId="2105" xr:uid="{9CACA2AB-63C8-41C5-ADC9-63A3CE1AC6FB}"/>
    <cellStyle name="_Costs not in AURORA 2006GRC w gas price updated_Electric Rev Req Model (2009 GRC) Rebuttal 3" xfId="2106" xr:uid="{904AF60B-E995-46B2-995A-CD8F61133123}"/>
    <cellStyle name="_Costs not in AURORA 2006GRC w gas price updated_Electric Rev Req Model (2009 GRC) Rebuttal REmoval of New  WH Solar AdjustMI" xfId="2107" xr:uid="{AE918B65-56B8-4B4F-A852-AC54BAA3331F}"/>
    <cellStyle name="_Costs not in AURORA 2006GRC w gas price updated_Electric Rev Req Model (2009 GRC) Rebuttal REmoval of New  WH Solar AdjustMI 2" xfId="2108" xr:uid="{ADB27177-41C2-4399-94FA-C43A39EDFC29}"/>
    <cellStyle name="_Costs not in AURORA 2006GRC w gas price updated_Electric Rev Req Model (2009 GRC) Rebuttal REmoval of New  WH Solar AdjustMI 2 2" xfId="2109" xr:uid="{3D3B169D-CDE1-4B18-928D-9B4914DCA924}"/>
    <cellStyle name="_Costs not in AURORA 2006GRC w gas price updated_Electric Rev Req Model (2009 GRC) Rebuttal REmoval of New  WH Solar AdjustMI 3" xfId="2110" xr:uid="{E2A56564-E2C6-4E5D-8C85-E0BD01EE49E3}"/>
    <cellStyle name="_Costs not in AURORA 2006GRC w gas price updated_Electric Rev Req Model (2009 GRC) Revised 01-18-2010" xfId="2111" xr:uid="{E1A76430-AF64-4CC5-AA00-079BFE6F98CC}"/>
    <cellStyle name="_Costs not in AURORA 2006GRC w gas price updated_Electric Rev Req Model (2009 GRC) Revised 01-18-2010 2" xfId="2112" xr:uid="{2A9BF549-DF62-4265-9F85-CEFB98501480}"/>
    <cellStyle name="_Costs not in AURORA 2006GRC w gas price updated_Electric Rev Req Model (2009 GRC) Revised 01-18-2010 2 2" xfId="2113" xr:uid="{601CC0A2-1C98-40A9-B8EB-C80A03E5D8C2}"/>
    <cellStyle name="_Costs not in AURORA 2006GRC w gas price updated_Electric Rev Req Model (2009 GRC) Revised 01-18-2010 3" xfId="2114" xr:uid="{02E1081E-1458-499B-A340-84BD62058A7D}"/>
    <cellStyle name="_Costs not in AURORA 2006GRC w gas price updated_Electric Rev Req Model (2010 GRC)" xfId="2115" xr:uid="{E8CA0816-9B13-4BA1-A57D-E1DC029DA7E8}"/>
    <cellStyle name="_Costs not in AURORA 2006GRC w gas price updated_Electric Rev Req Model (2010 GRC) SF" xfId="2116" xr:uid="{1147F89F-8A5D-4180-880A-C0E997797203}"/>
    <cellStyle name="_Costs not in AURORA 2006GRC w gas price updated_Final Order Electric EXHIBIT A-1" xfId="2117" xr:uid="{994EF709-8402-4A8E-9566-D46A039878E9}"/>
    <cellStyle name="_Costs not in AURORA 2006GRC w gas price updated_Final Order Electric EXHIBIT A-1 2" xfId="2118" xr:uid="{AA22311A-0500-4326-BD91-5F39D3C9385D}"/>
    <cellStyle name="_Costs not in AURORA 2006GRC w gas price updated_Final Order Electric EXHIBIT A-1 2 2" xfId="2119" xr:uid="{D3659EBB-F9B1-47BF-B6EF-30F598938B39}"/>
    <cellStyle name="_Costs not in AURORA 2006GRC w gas price updated_Final Order Electric EXHIBIT A-1 3" xfId="2120" xr:uid="{5DD00D0D-856B-4F66-805B-F67D270C0065}"/>
    <cellStyle name="_Costs not in AURORA 2006GRC w gas price updated_NIM Summary" xfId="2121" xr:uid="{A45E4B99-64C1-47D1-8D69-25CA9E15CEC5}"/>
    <cellStyle name="_Costs not in AURORA 2006GRC w gas price updated_NIM Summary 2" xfId="2122" xr:uid="{59FB0B95-C3EA-47BF-89C6-D73542E0BFDA}"/>
    <cellStyle name="_Costs not in AURORA 2006GRC w gas price updated_Rebuttal Power Costs" xfId="2123" xr:uid="{59368204-542D-468C-BBCF-9C068D426EAD}"/>
    <cellStyle name="_Costs not in AURORA 2006GRC w gas price updated_Rebuttal Power Costs 2" xfId="2124" xr:uid="{8F10CB4A-5A83-4388-9BF5-7BBEE2C12C81}"/>
    <cellStyle name="_Costs not in AURORA 2006GRC w gas price updated_Rebuttal Power Costs 2 2" xfId="2125" xr:uid="{5940F7BF-7032-4130-9824-3D8E395E4E91}"/>
    <cellStyle name="_Costs not in AURORA 2006GRC w gas price updated_Rebuttal Power Costs 3" xfId="2126" xr:uid="{B79200D1-F5F6-40D4-B7A6-E3B0A313D83E}"/>
    <cellStyle name="_Costs not in AURORA 2006GRC w gas price updated_Rebuttal Power Costs_Adj Bench DR 3 for Initial Briefs (Electric)" xfId="2127" xr:uid="{FC91F912-488C-450A-B3EE-9833B9932281}"/>
    <cellStyle name="_Costs not in AURORA 2006GRC w gas price updated_Rebuttal Power Costs_Adj Bench DR 3 for Initial Briefs (Electric) 2" xfId="2128" xr:uid="{0120BA67-C83F-43CD-9154-527E2E5AAE4A}"/>
    <cellStyle name="_Costs not in AURORA 2006GRC w gas price updated_Rebuttal Power Costs_Adj Bench DR 3 for Initial Briefs (Electric) 2 2" xfId="2129" xr:uid="{6A973C94-A802-42F8-8E56-6512CAA1B16F}"/>
    <cellStyle name="_Costs not in AURORA 2006GRC w gas price updated_Rebuttal Power Costs_Adj Bench DR 3 for Initial Briefs (Electric) 3" xfId="2130" xr:uid="{8917B596-368B-4C8B-B7E0-8D408085A788}"/>
    <cellStyle name="_Costs not in AURORA 2006GRC w gas price updated_Rebuttal Power Costs_Electric Rev Req Model (2009 GRC) Rebuttal" xfId="2131" xr:uid="{6ADC581A-1429-420B-AF68-B855EE1E54D5}"/>
    <cellStyle name="_Costs not in AURORA 2006GRC w gas price updated_Rebuttal Power Costs_Electric Rev Req Model (2009 GRC) Rebuttal 2" xfId="2132" xr:uid="{E127B58F-9377-4668-B8E2-69FCAE984199}"/>
    <cellStyle name="_Costs not in AURORA 2006GRC w gas price updated_Rebuttal Power Costs_Electric Rev Req Model (2009 GRC) Rebuttal 2 2" xfId="2133" xr:uid="{6346DAE7-2FF3-4EFA-A311-16EC7493FE43}"/>
    <cellStyle name="_Costs not in AURORA 2006GRC w gas price updated_Rebuttal Power Costs_Electric Rev Req Model (2009 GRC) Rebuttal 3" xfId="2134" xr:uid="{07D12CC4-8DC6-4CA7-B62D-3552A1BFEC78}"/>
    <cellStyle name="_Costs not in AURORA 2006GRC w gas price updated_Rebuttal Power Costs_Electric Rev Req Model (2009 GRC) Rebuttal REmoval of New  WH Solar AdjustMI" xfId="2135" xr:uid="{C66535F1-8B24-4F1E-B9BB-29712323174F}"/>
    <cellStyle name="_Costs not in AURORA 2006GRC w gas price updated_Rebuttal Power Costs_Electric Rev Req Model (2009 GRC) Rebuttal REmoval of New  WH Solar AdjustMI 2" xfId="2136" xr:uid="{A661A393-3473-4D5D-BEE7-0F8E80F4E6AC}"/>
    <cellStyle name="_Costs not in AURORA 2006GRC w gas price updated_Rebuttal Power Costs_Electric Rev Req Model (2009 GRC) Rebuttal REmoval of New  WH Solar AdjustMI 2 2" xfId="2137" xr:uid="{BB0C654B-B137-4913-9E86-2C68CAFF7BE7}"/>
    <cellStyle name="_Costs not in AURORA 2006GRC w gas price updated_Rebuttal Power Costs_Electric Rev Req Model (2009 GRC) Rebuttal REmoval of New  WH Solar AdjustMI 3" xfId="2138" xr:uid="{F597A4FD-22EC-4AD4-B72D-36A9A10792D7}"/>
    <cellStyle name="_Costs not in AURORA 2006GRC w gas price updated_Rebuttal Power Costs_Electric Rev Req Model (2009 GRC) Revised 01-18-2010" xfId="2139" xr:uid="{29A64BAD-1C8F-44E0-88E8-FCF50F256BB1}"/>
    <cellStyle name="_Costs not in AURORA 2006GRC w gas price updated_Rebuttal Power Costs_Electric Rev Req Model (2009 GRC) Revised 01-18-2010 2" xfId="2140" xr:uid="{BE5EAE9B-7956-4BB7-AB47-F0AEAB41FB3E}"/>
    <cellStyle name="_Costs not in AURORA 2006GRC w gas price updated_Rebuttal Power Costs_Electric Rev Req Model (2009 GRC) Revised 01-18-2010 2 2" xfId="2141" xr:uid="{D9112A14-3EEE-4CCA-A2EC-EDFC2C6D7D78}"/>
    <cellStyle name="_Costs not in AURORA 2006GRC w gas price updated_Rebuttal Power Costs_Electric Rev Req Model (2009 GRC) Revised 01-18-2010 3" xfId="2142" xr:uid="{74B2AB70-C292-4AC2-B31A-1F66674E9B69}"/>
    <cellStyle name="_Costs not in AURORA 2006GRC w gas price updated_Rebuttal Power Costs_Final Order Electric EXHIBIT A-1" xfId="2143" xr:uid="{BF64CCB5-8F49-4879-9E31-72559DC57B5A}"/>
    <cellStyle name="_Costs not in AURORA 2006GRC w gas price updated_Rebuttal Power Costs_Final Order Electric EXHIBIT A-1 2" xfId="2144" xr:uid="{959F268A-0DA9-4D19-AC65-1818BC8C9B46}"/>
    <cellStyle name="_Costs not in AURORA 2006GRC w gas price updated_Rebuttal Power Costs_Final Order Electric EXHIBIT A-1 2 2" xfId="2145" xr:uid="{5CA82002-255A-4AF1-92A0-4CD046A409B2}"/>
    <cellStyle name="_Costs not in AURORA 2006GRC w gas price updated_Rebuttal Power Costs_Final Order Electric EXHIBIT A-1 3" xfId="2146" xr:uid="{4DCE71FB-78EB-4045-849A-F1250D769C9A}"/>
    <cellStyle name="_Costs not in AURORA 2006GRC w gas price updated_TENASKA REGULATORY ASSET" xfId="2147" xr:uid="{06BBBD6D-E466-4055-8E84-F42AA976BAAD}"/>
    <cellStyle name="_Costs not in AURORA 2006GRC w gas price updated_TENASKA REGULATORY ASSET 2" xfId="2148" xr:uid="{21748118-7325-4604-B021-2F1D434043B6}"/>
    <cellStyle name="_Costs not in AURORA 2006GRC w gas price updated_TENASKA REGULATORY ASSET 2 2" xfId="2149" xr:uid="{8408D8FE-8DAB-4FF6-B323-3A0CEDB89339}"/>
    <cellStyle name="_Costs not in AURORA 2006GRC w gas price updated_TENASKA REGULATORY ASSET 3" xfId="2150" xr:uid="{9106C44D-807D-4D55-95AD-C5DCA0013242}"/>
    <cellStyle name="_Costs not in AURORA 2007 Rate Case" xfId="2151" xr:uid="{C536858D-26E0-42C2-9922-CFC8B8F7EDC7}"/>
    <cellStyle name="_Costs not in AURORA 2007 Rate Case 2" xfId="2152" xr:uid="{3FC616E6-90CA-406B-B01E-C1B6D775D63A}"/>
    <cellStyle name="_Costs not in AURORA 2007 Rate Case 2 2" xfId="2153" xr:uid="{ACA28B94-9361-4507-B1AE-8654EFE7E230}"/>
    <cellStyle name="_Costs not in AURORA 2007 Rate Case 2 2 2" xfId="2154" xr:uid="{E7926998-07CA-4919-A72A-4D8A261F24E5}"/>
    <cellStyle name="_Costs not in AURORA 2007 Rate Case 2 3" xfId="2155" xr:uid="{F854AAD7-D74C-4F05-BB45-1D99CD4F03F6}"/>
    <cellStyle name="_Costs not in AURORA 2007 Rate Case 3" xfId="2156" xr:uid="{2FAFCA45-FF9C-44E0-A960-48E631AE60BC}"/>
    <cellStyle name="_Costs not in AURORA 2007 Rate Case 3 2" xfId="2157" xr:uid="{EF556DAA-EF1A-4CB4-B6C3-C5FA71998FB5}"/>
    <cellStyle name="_Costs not in AURORA 2007 Rate Case 4" xfId="2158" xr:uid="{C48C18F1-BB8A-48A4-A9B2-58693A8DF608}"/>
    <cellStyle name="_Costs not in AURORA 2007 Rate Case 4 2" xfId="2159" xr:uid="{E5838B89-A210-4395-879D-66162B61B215}"/>
    <cellStyle name="_Costs not in AURORA 2007 Rate Case 5" xfId="2160" xr:uid="{2EA59EF0-E05D-46CA-93F9-7DF26BDBB288}"/>
    <cellStyle name="_Costs not in AURORA 2007 Rate Case_(C) WHE Proforma with ITC cash grant 10 Yr Amort_for deferral_102809" xfId="2161" xr:uid="{1C7702AA-2799-4645-978A-D080CBAD6D4A}"/>
    <cellStyle name="_Costs not in AURORA 2007 Rate Case_(C) WHE Proforma with ITC cash grant 10 Yr Amort_for deferral_102809 2" xfId="2162" xr:uid="{D44A3B2F-7BE3-4ABD-A4BA-0F1F72D9C203}"/>
    <cellStyle name="_Costs not in AURORA 2007 Rate Case_(C) WHE Proforma with ITC cash grant 10 Yr Amort_for deferral_102809 2 2" xfId="2163" xr:uid="{C7DED440-19DA-472D-B88D-0CD399696BC3}"/>
    <cellStyle name="_Costs not in AURORA 2007 Rate Case_(C) WHE Proforma with ITC cash grant 10 Yr Amort_for deferral_102809 3" xfId="2164" xr:uid="{F7433BB3-DAC6-4088-A3AE-4B1DE48DACF1}"/>
    <cellStyle name="_Costs not in AURORA 2007 Rate Case_(C) WHE Proforma with ITC cash grant 10 Yr Amort_for deferral_102809_16.07E Wild Horse Wind Expansionwrkingfile" xfId="2165" xr:uid="{8E4CB748-2BA6-427D-A898-3F9BB3FEB034}"/>
    <cellStyle name="_Costs not in AURORA 2007 Rate Case_(C) WHE Proforma with ITC cash grant 10 Yr Amort_for deferral_102809_16.07E Wild Horse Wind Expansionwrkingfile 2" xfId="2166" xr:uid="{5E092F21-BCC1-4761-AD02-133694F1B3C2}"/>
    <cellStyle name="_Costs not in AURORA 2007 Rate Case_(C) WHE Proforma with ITC cash grant 10 Yr Amort_for deferral_102809_16.07E Wild Horse Wind Expansionwrkingfile 2 2" xfId="2167" xr:uid="{7C402F6C-F17A-4E9B-9DE9-DB7182F8954A}"/>
    <cellStyle name="_Costs not in AURORA 2007 Rate Case_(C) WHE Proforma with ITC cash grant 10 Yr Amort_for deferral_102809_16.07E Wild Horse Wind Expansionwrkingfile 3" xfId="2168" xr:uid="{219EE0F1-B201-4E08-A869-F802B65754DC}"/>
    <cellStyle name="_Costs not in AURORA 2007 Rate Case_(C) WHE Proforma with ITC cash grant 10 Yr Amort_for deferral_102809_16.07E Wild Horse Wind Expansionwrkingfile SF" xfId="2169" xr:uid="{EAA66B0F-BDF8-4E31-A172-3E692D13CCF3}"/>
    <cellStyle name="_Costs not in AURORA 2007 Rate Case_(C) WHE Proforma with ITC cash grant 10 Yr Amort_for deferral_102809_16.07E Wild Horse Wind Expansionwrkingfile SF 2" xfId="2170" xr:uid="{9075C408-8976-4756-B381-898067DFC347}"/>
    <cellStyle name="_Costs not in AURORA 2007 Rate Case_(C) WHE Proforma with ITC cash grant 10 Yr Amort_for deferral_102809_16.07E Wild Horse Wind Expansionwrkingfile SF 2 2" xfId="2171" xr:uid="{310E8491-B482-4426-A754-855FFF2FE5BD}"/>
    <cellStyle name="_Costs not in AURORA 2007 Rate Case_(C) WHE Proforma with ITC cash grant 10 Yr Amort_for deferral_102809_16.07E Wild Horse Wind Expansionwrkingfile SF 3" xfId="2172" xr:uid="{6F2F5483-8393-40CC-B6BD-788E2072ED82}"/>
    <cellStyle name="_Costs not in AURORA 2007 Rate Case_(C) WHE Proforma with ITC cash grant 10 Yr Amort_for deferral_102809_16.37E Wild Horse Expansion DeferralRevwrkingfile SF" xfId="2173" xr:uid="{A6F72DBF-72D6-4E1C-A5BB-0E5935FA49A8}"/>
    <cellStyle name="_Costs not in AURORA 2007 Rate Case_(C) WHE Proforma with ITC cash grant 10 Yr Amort_for deferral_102809_16.37E Wild Horse Expansion DeferralRevwrkingfile SF 2" xfId="2174" xr:uid="{7E2B5E16-AF92-499A-B750-4218925B0A17}"/>
    <cellStyle name="_Costs not in AURORA 2007 Rate Case_(C) WHE Proforma with ITC cash grant 10 Yr Amort_for deferral_102809_16.37E Wild Horse Expansion DeferralRevwrkingfile SF 2 2" xfId="2175" xr:uid="{7E04E984-7A56-47A9-BC78-6D0AA5A77B4A}"/>
    <cellStyle name="_Costs not in AURORA 2007 Rate Case_(C) WHE Proforma with ITC cash grant 10 Yr Amort_for deferral_102809_16.37E Wild Horse Expansion DeferralRevwrkingfile SF 3" xfId="2176" xr:uid="{667F9410-8C66-43AD-BFF9-789D3AB1529C}"/>
    <cellStyle name="_Costs not in AURORA 2007 Rate Case_(C) WHE Proforma with ITC cash grant 10 Yr Amort_for rebuttal_120709" xfId="2177" xr:uid="{D0B9D482-9DD5-49E9-9B73-AC3CA560A663}"/>
    <cellStyle name="_Costs not in AURORA 2007 Rate Case_(C) WHE Proforma with ITC cash grant 10 Yr Amort_for rebuttal_120709 2" xfId="2178" xr:uid="{CC2B9F2A-7552-40F0-AD98-FFC609AFBA94}"/>
    <cellStyle name="_Costs not in AURORA 2007 Rate Case_(C) WHE Proforma with ITC cash grant 10 Yr Amort_for rebuttal_120709 2 2" xfId="2179" xr:uid="{E263EAED-3692-4CFA-9C0D-4CCE17B0F682}"/>
    <cellStyle name="_Costs not in AURORA 2007 Rate Case_(C) WHE Proforma with ITC cash grant 10 Yr Amort_for rebuttal_120709 3" xfId="2180" xr:uid="{68AD49A4-5F16-4982-A3F5-0B3E3ED1C0A7}"/>
    <cellStyle name="_Costs not in AURORA 2007 Rate Case_04.07E Wild Horse Wind Expansion" xfId="2181" xr:uid="{7EA5DB6B-BA03-44F2-852A-4D225F973E2A}"/>
    <cellStyle name="_Costs not in AURORA 2007 Rate Case_04.07E Wild Horse Wind Expansion 2" xfId="2182" xr:uid="{3D6BC68F-D3AC-44DB-AA55-7DC7F10985E5}"/>
    <cellStyle name="_Costs not in AURORA 2007 Rate Case_04.07E Wild Horse Wind Expansion 2 2" xfId="2183" xr:uid="{6BA4000E-9855-4BF2-853B-C1D67CB05026}"/>
    <cellStyle name="_Costs not in AURORA 2007 Rate Case_04.07E Wild Horse Wind Expansion 3" xfId="2184" xr:uid="{45CEBE22-A21D-4953-8C1F-609A9F24539F}"/>
    <cellStyle name="_Costs not in AURORA 2007 Rate Case_04.07E Wild Horse Wind Expansion_16.07E Wild Horse Wind Expansionwrkingfile" xfId="2185" xr:uid="{0FD4D232-7145-4AEE-B773-7927FCE12F94}"/>
    <cellStyle name="_Costs not in AURORA 2007 Rate Case_04.07E Wild Horse Wind Expansion_16.07E Wild Horse Wind Expansionwrkingfile 2" xfId="2186" xr:uid="{2693F831-2A1F-4FF3-9732-86EA5A933B17}"/>
    <cellStyle name="_Costs not in AURORA 2007 Rate Case_04.07E Wild Horse Wind Expansion_16.07E Wild Horse Wind Expansionwrkingfile 2 2" xfId="2187" xr:uid="{EEA5FF63-5EEE-42A4-AC92-95990E090C31}"/>
    <cellStyle name="_Costs not in AURORA 2007 Rate Case_04.07E Wild Horse Wind Expansion_16.07E Wild Horse Wind Expansionwrkingfile 3" xfId="2188" xr:uid="{E3827573-73B1-49D6-90ED-7F2A933144BF}"/>
    <cellStyle name="_Costs not in AURORA 2007 Rate Case_04.07E Wild Horse Wind Expansion_16.07E Wild Horse Wind Expansionwrkingfile SF" xfId="2189" xr:uid="{593CB4EF-A143-428B-B984-91C5E0340D14}"/>
    <cellStyle name="_Costs not in AURORA 2007 Rate Case_04.07E Wild Horse Wind Expansion_16.07E Wild Horse Wind Expansionwrkingfile SF 2" xfId="2190" xr:uid="{3E36F189-90D2-4ADE-B4F5-60D6E727270F}"/>
    <cellStyle name="_Costs not in AURORA 2007 Rate Case_04.07E Wild Horse Wind Expansion_16.07E Wild Horse Wind Expansionwrkingfile SF 2 2" xfId="2191" xr:uid="{ACD4655C-0AF8-4585-BDCA-FAAA0CA00601}"/>
    <cellStyle name="_Costs not in AURORA 2007 Rate Case_04.07E Wild Horse Wind Expansion_16.07E Wild Horse Wind Expansionwrkingfile SF 3" xfId="2192" xr:uid="{732C9092-161A-49DE-AD5F-28B5AB28E226}"/>
    <cellStyle name="_Costs not in AURORA 2007 Rate Case_04.07E Wild Horse Wind Expansion_16.37E Wild Horse Expansion DeferralRevwrkingfile SF" xfId="2193" xr:uid="{8F2D461A-3165-40B2-8F30-0C6C483A4FAC}"/>
    <cellStyle name="_Costs not in AURORA 2007 Rate Case_04.07E Wild Horse Wind Expansion_16.37E Wild Horse Expansion DeferralRevwrkingfile SF 2" xfId="2194" xr:uid="{E84DFBE3-1C74-47AE-A755-F0318BA17D70}"/>
    <cellStyle name="_Costs not in AURORA 2007 Rate Case_04.07E Wild Horse Wind Expansion_16.37E Wild Horse Expansion DeferralRevwrkingfile SF 2 2" xfId="2195" xr:uid="{395AA70B-C9D6-4B56-8800-5CA2A50A9AFF}"/>
    <cellStyle name="_Costs not in AURORA 2007 Rate Case_04.07E Wild Horse Wind Expansion_16.37E Wild Horse Expansion DeferralRevwrkingfile SF 3" xfId="2196" xr:uid="{A2DEE9F1-2495-4647-A7CC-65A00A267F5D}"/>
    <cellStyle name="_Costs not in AURORA 2007 Rate Case_16.07E Wild Horse Wind Expansionwrkingfile" xfId="2197" xr:uid="{1A9B21B1-C296-4108-B682-9D89D04C2BF8}"/>
    <cellStyle name="_Costs not in AURORA 2007 Rate Case_16.07E Wild Horse Wind Expansionwrkingfile 2" xfId="2198" xr:uid="{7A3C591E-256B-4B28-B5D9-4202BCCCC039}"/>
    <cellStyle name="_Costs not in AURORA 2007 Rate Case_16.07E Wild Horse Wind Expansionwrkingfile 2 2" xfId="2199" xr:uid="{2189D4AE-6411-4654-937C-ACCE2A54CDB2}"/>
    <cellStyle name="_Costs not in AURORA 2007 Rate Case_16.07E Wild Horse Wind Expansionwrkingfile 3" xfId="2200" xr:uid="{95D47836-E185-40E9-8751-3D8382DE7ABA}"/>
    <cellStyle name="_Costs not in AURORA 2007 Rate Case_16.07E Wild Horse Wind Expansionwrkingfile SF" xfId="2201" xr:uid="{7375AF13-DC44-442C-B31D-81F2DF777625}"/>
    <cellStyle name="_Costs not in AURORA 2007 Rate Case_16.07E Wild Horse Wind Expansionwrkingfile SF 2" xfId="2202" xr:uid="{914D9D3F-DE20-4CD1-90B9-051F17F685FE}"/>
    <cellStyle name="_Costs not in AURORA 2007 Rate Case_16.07E Wild Horse Wind Expansionwrkingfile SF 2 2" xfId="2203" xr:uid="{5350EDC3-CF37-46CF-9B5D-4C1C096769B6}"/>
    <cellStyle name="_Costs not in AURORA 2007 Rate Case_16.07E Wild Horse Wind Expansionwrkingfile SF 3" xfId="2204" xr:uid="{D765A98C-28F0-468B-BC7E-7D7BB2E9696C}"/>
    <cellStyle name="_Costs not in AURORA 2007 Rate Case_16.37E Wild Horse Expansion DeferralRevwrkingfile SF" xfId="2205" xr:uid="{F15144DF-0386-4272-9C9E-397369547848}"/>
    <cellStyle name="_Costs not in AURORA 2007 Rate Case_16.37E Wild Horse Expansion DeferralRevwrkingfile SF 2" xfId="2206" xr:uid="{88780278-52AF-4AAA-B4E9-65CBCF3529F1}"/>
    <cellStyle name="_Costs not in AURORA 2007 Rate Case_16.37E Wild Horse Expansion DeferralRevwrkingfile SF 2 2" xfId="2207" xr:uid="{B398CF36-089F-4E0E-82D5-829BFF205932}"/>
    <cellStyle name="_Costs not in AURORA 2007 Rate Case_16.37E Wild Horse Expansion DeferralRevwrkingfile SF 3" xfId="2208" xr:uid="{22103D5F-7047-4BE5-90DE-7990A11F911B}"/>
    <cellStyle name="_Costs not in AURORA 2007 Rate Case_2009 Compliance Filing PCA Exhibits for GRC" xfId="2209" xr:uid="{691D0DC7-AB99-443F-9043-63448A2D016A}"/>
    <cellStyle name="_Costs not in AURORA 2007 Rate Case_2009 GRC Compl Filing - Exhibit D" xfId="2210" xr:uid="{45C361FE-2783-471E-B6BA-8D31AEF89060}"/>
    <cellStyle name="_Costs not in AURORA 2007 Rate Case_2009 GRC Compl Filing - Exhibit D 2" xfId="2211" xr:uid="{574EE9DA-F91D-46EC-8AB5-A391D2BE8C0E}"/>
    <cellStyle name="_Costs not in AURORA 2007 Rate Case_3.01 Income Statement" xfId="2212" xr:uid="{8C83360F-4CEB-4704-8B0D-2C78CB36E3D9}"/>
    <cellStyle name="_Costs not in AURORA 2007 Rate Case_4 31 Regulatory Assets and Liabilities  7 06- Exhibit D" xfId="2213" xr:uid="{76338419-D0B5-4EF3-BB16-3CF862CA8471}"/>
    <cellStyle name="_Costs not in AURORA 2007 Rate Case_4 31 Regulatory Assets and Liabilities  7 06- Exhibit D 2" xfId="2214" xr:uid="{01ED3306-E113-4E7F-8F4E-9D66A5D02452}"/>
    <cellStyle name="_Costs not in AURORA 2007 Rate Case_4 31 Regulatory Assets and Liabilities  7 06- Exhibit D 2 2" xfId="2215" xr:uid="{7A24C695-DB48-4E34-884A-85A119C63C48}"/>
    <cellStyle name="_Costs not in AURORA 2007 Rate Case_4 31 Regulatory Assets and Liabilities  7 06- Exhibit D 3" xfId="2216" xr:uid="{060C571F-72D0-4BBD-956C-D19BD7639C65}"/>
    <cellStyle name="_Costs not in AURORA 2007 Rate Case_4 31 Regulatory Assets and Liabilities  7 06- Exhibit D_NIM Summary" xfId="2217" xr:uid="{CDB86966-AB31-4EF8-B93A-D55487D555DA}"/>
    <cellStyle name="_Costs not in AURORA 2007 Rate Case_4 31 Regulatory Assets and Liabilities  7 06- Exhibit D_NIM Summary 2" xfId="2218" xr:uid="{ED994AB8-A95F-4A68-8EAC-470E75E19569}"/>
    <cellStyle name="_Costs not in AURORA 2007 Rate Case_4 32 Regulatory Assets and Liabilities  7 06- Exhibit D" xfId="2219" xr:uid="{AD3BA075-D579-49CF-BAA5-D61BF86E1F39}"/>
    <cellStyle name="_Costs not in AURORA 2007 Rate Case_4 32 Regulatory Assets and Liabilities  7 06- Exhibit D 2" xfId="2220" xr:uid="{318EB48E-23F5-414F-AE32-2A04C96AD7E8}"/>
    <cellStyle name="_Costs not in AURORA 2007 Rate Case_4 32 Regulatory Assets and Liabilities  7 06- Exhibit D 2 2" xfId="2221" xr:uid="{CF484107-E121-410F-9D27-16BFA32F0CAF}"/>
    <cellStyle name="_Costs not in AURORA 2007 Rate Case_4 32 Regulatory Assets and Liabilities  7 06- Exhibit D 3" xfId="2222" xr:uid="{0BD56160-E9CD-4E47-89E2-22C365A9EF3E}"/>
    <cellStyle name="_Costs not in AURORA 2007 Rate Case_4 32 Regulatory Assets and Liabilities  7 06- Exhibit D_NIM Summary" xfId="2223" xr:uid="{7F8491A1-E683-40FC-9F86-84059F4A4D0D}"/>
    <cellStyle name="_Costs not in AURORA 2007 Rate Case_4 32 Regulatory Assets and Liabilities  7 06- Exhibit D_NIM Summary 2" xfId="2224" xr:uid="{4AB44CD6-182E-4E30-A644-7D568DA735D7}"/>
    <cellStyle name="_Costs not in AURORA 2007 Rate Case_AURORA Total New" xfId="2225" xr:uid="{4A6210B2-1070-416D-BE1C-13E88315AABC}"/>
    <cellStyle name="_Costs not in AURORA 2007 Rate Case_AURORA Total New 2" xfId="2226" xr:uid="{D5C1D463-F58B-406C-9837-FCBAA2646492}"/>
    <cellStyle name="_Costs not in AURORA 2007 Rate Case_Book2" xfId="2227" xr:uid="{AB905E1C-0B3D-4054-B174-97C542536B4C}"/>
    <cellStyle name="_Costs not in AURORA 2007 Rate Case_Book2 2" xfId="2228" xr:uid="{73B63A99-2363-45E8-9A8C-C48B84510DC6}"/>
    <cellStyle name="_Costs not in AURORA 2007 Rate Case_Book2 2 2" xfId="2229" xr:uid="{D6903538-FDBC-4AEA-AD77-EAD82DBC5770}"/>
    <cellStyle name="_Costs not in AURORA 2007 Rate Case_Book2 3" xfId="2230" xr:uid="{C66BAA7F-C072-4F7E-93FC-453E40A35B54}"/>
    <cellStyle name="_Costs not in AURORA 2007 Rate Case_Book2_Adj Bench DR 3 for Initial Briefs (Electric)" xfId="2231" xr:uid="{AADC4624-D690-4DD1-82B9-844D44473818}"/>
    <cellStyle name="_Costs not in AURORA 2007 Rate Case_Book2_Adj Bench DR 3 for Initial Briefs (Electric) 2" xfId="2232" xr:uid="{CBD1EF75-40BC-40D3-BFE8-19031BA24B8A}"/>
    <cellStyle name="_Costs not in AURORA 2007 Rate Case_Book2_Adj Bench DR 3 for Initial Briefs (Electric) 2 2" xfId="2233" xr:uid="{8111E6FB-31BA-4F00-A09E-887E8D4C023D}"/>
    <cellStyle name="_Costs not in AURORA 2007 Rate Case_Book2_Adj Bench DR 3 for Initial Briefs (Electric) 3" xfId="2234" xr:uid="{46580762-832C-48C4-AC48-A09B73DEF638}"/>
    <cellStyle name="_Costs not in AURORA 2007 Rate Case_Book2_Electric Rev Req Model (2009 GRC) Rebuttal" xfId="2235" xr:uid="{6D3FDA8F-EAE3-45E9-8E8B-BCDF7F5D699A}"/>
    <cellStyle name="_Costs not in AURORA 2007 Rate Case_Book2_Electric Rev Req Model (2009 GRC) Rebuttal 2" xfId="2236" xr:uid="{F1259AB9-AE74-45D6-9598-C3E6D319B44B}"/>
    <cellStyle name="_Costs not in AURORA 2007 Rate Case_Book2_Electric Rev Req Model (2009 GRC) Rebuttal 2 2" xfId="2237" xr:uid="{CA75AE7C-8A88-4417-9ECE-84C0C90CF38E}"/>
    <cellStyle name="_Costs not in AURORA 2007 Rate Case_Book2_Electric Rev Req Model (2009 GRC) Rebuttal 3" xfId="2238" xr:uid="{56EB8ACB-3BC5-4B38-8DF1-7C834750C221}"/>
    <cellStyle name="_Costs not in AURORA 2007 Rate Case_Book2_Electric Rev Req Model (2009 GRC) Rebuttal REmoval of New  WH Solar AdjustMI" xfId="2239" xr:uid="{44181F60-5371-41E3-A2BF-DB333D41188F}"/>
    <cellStyle name="_Costs not in AURORA 2007 Rate Case_Book2_Electric Rev Req Model (2009 GRC) Rebuttal REmoval of New  WH Solar AdjustMI 2" xfId="2240" xr:uid="{1ADE20AD-6AF2-4390-99F6-33E9C2BC1904}"/>
    <cellStyle name="_Costs not in AURORA 2007 Rate Case_Book2_Electric Rev Req Model (2009 GRC) Rebuttal REmoval of New  WH Solar AdjustMI 2 2" xfId="2241" xr:uid="{ACDF37CD-0003-4468-B122-26131868696A}"/>
    <cellStyle name="_Costs not in AURORA 2007 Rate Case_Book2_Electric Rev Req Model (2009 GRC) Rebuttal REmoval of New  WH Solar AdjustMI 3" xfId="2242" xr:uid="{011A8837-A4F5-453F-853D-06EDEF75F561}"/>
    <cellStyle name="_Costs not in AURORA 2007 Rate Case_Book2_Electric Rev Req Model (2009 GRC) Revised 01-18-2010" xfId="2243" xr:uid="{51FFF5D7-7FB9-4160-A85D-C2A833C950C5}"/>
    <cellStyle name="_Costs not in AURORA 2007 Rate Case_Book2_Electric Rev Req Model (2009 GRC) Revised 01-18-2010 2" xfId="2244" xr:uid="{AC209F59-40FA-4397-B845-7A4516D6D90C}"/>
    <cellStyle name="_Costs not in AURORA 2007 Rate Case_Book2_Electric Rev Req Model (2009 GRC) Revised 01-18-2010 2 2" xfId="2245" xr:uid="{A30F0888-0747-42BD-B6B2-A643D31BA9B4}"/>
    <cellStyle name="_Costs not in AURORA 2007 Rate Case_Book2_Electric Rev Req Model (2009 GRC) Revised 01-18-2010 3" xfId="2246" xr:uid="{93AB4AA7-9E47-46AE-9279-F955E7C37AE1}"/>
    <cellStyle name="_Costs not in AURORA 2007 Rate Case_Book2_Final Order Electric EXHIBIT A-1" xfId="2247" xr:uid="{8375EA6A-CEC4-4205-91A9-5BA719E5B9CB}"/>
    <cellStyle name="_Costs not in AURORA 2007 Rate Case_Book2_Final Order Electric EXHIBIT A-1 2" xfId="2248" xr:uid="{F13E1C5D-8080-46BA-97DD-1D77A3F10B64}"/>
    <cellStyle name="_Costs not in AURORA 2007 Rate Case_Book2_Final Order Electric EXHIBIT A-1 2 2" xfId="2249" xr:uid="{EC35BBE7-BDF7-453F-ADB4-DDCBA386A703}"/>
    <cellStyle name="_Costs not in AURORA 2007 Rate Case_Book2_Final Order Electric EXHIBIT A-1 3" xfId="2250" xr:uid="{54585903-7280-4851-9C56-9128783F0D01}"/>
    <cellStyle name="_Costs not in AURORA 2007 Rate Case_Book4" xfId="2251" xr:uid="{19A6C27E-4C78-4CD0-8B08-EB2BA8B991B2}"/>
    <cellStyle name="_Costs not in AURORA 2007 Rate Case_Book4 2" xfId="2252" xr:uid="{57132E44-ABB7-445A-AD56-14A832D0EB12}"/>
    <cellStyle name="_Costs not in AURORA 2007 Rate Case_Book4 2 2" xfId="2253" xr:uid="{60294B00-CB1F-4349-A88B-8FF48F764BEB}"/>
    <cellStyle name="_Costs not in AURORA 2007 Rate Case_Book4 3" xfId="2254" xr:uid="{A05D0A7B-AC00-47B3-8479-515E1672D3E1}"/>
    <cellStyle name="_Costs not in AURORA 2007 Rate Case_Book9" xfId="2255" xr:uid="{94F6D981-B97C-475C-91EC-638660B136F1}"/>
    <cellStyle name="_Costs not in AURORA 2007 Rate Case_Book9 2" xfId="2256" xr:uid="{B983852B-ABC0-4DCB-B229-8362179B7E3F}"/>
    <cellStyle name="_Costs not in AURORA 2007 Rate Case_Book9 2 2" xfId="2257" xr:uid="{F533C959-F095-4521-B199-4B2679E0D7CA}"/>
    <cellStyle name="_Costs not in AURORA 2007 Rate Case_Book9 3" xfId="2258" xr:uid="{66D2059C-CCC2-460A-8586-138868C80DB6}"/>
    <cellStyle name="_Costs not in AURORA 2007 Rate Case_Chelan PUD Power Costs (8-10)" xfId="2259" xr:uid="{3414D1A4-C1D7-4AA9-8BD2-4341C0BCBB8A}"/>
    <cellStyle name="_Costs not in AURORA 2007 Rate Case_Electric COS Inputs" xfId="2260" xr:uid="{3D3CB28F-0A38-43E4-ACAE-FF105CD5F7C8}"/>
    <cellStyle name="_Costs not in AURORA 2007 Rate Case_Electric COS Inputs 2" xfId="2261" xr:uid="{AD689CA5-28A4-4A1C-96D5-99E21C53E08B}"/>
    <cellStyle name="_Costs not in AURORA 2007 Rate Case_Electric COS Inputs 2 2" xfId="2262" xr:uid="{C6904A16-D8F5-4BC6-84EC-35C773B770FA}"/>
    <cellStyle name="_Costs not in AURORA 2007 Rate Case_Electric COS Inputs 2 2 2" xfId="2263" xr:uid="{73CC6ED7-BCA8-4163-AB09-44060F290B6B}"/>
    <cellStyle name="_Costs not in AURORA 2007 Rate Case_Electric COS Inputs 2 3" xfId="2264" xr:uid="{355D936D-1C71-44DA-A76A-4A3720090614}"/>
    <cellStyle name="_Costs not in AURORA 2007 Rate Case_Electric COS Inputs 2 3 2" xfId="2265" xr:uid="{A044F19F-4A43-4E1A-9B93-7AF520255F15}"/>
    <cellStyle name="_Costs not in AURORA 2007 Rate Case_Electric COS Inputs 2 4" xfId="2266" xr:uid="{EBDFA07E-1DB6-4C6D-868C-47903CB38257}"/>
    <cellStyle name="_Costs not in AURORA 2007 Rate Case_Electric COS Inputs 2 4 2" xfId="2267" xr:uid="{9EDDDD90-DA0B-4252-8A3A-BEA941B8573F}"/>
    <cellStyle name="_Costs not in AURORA 2007 Rate Case_Electric COS Inputs 3" xfId="2268" xr:uid="{21C7F983-80EE-478B-BBDB-5CFB7672E70E}"/>
    <cellStyle name="_Costs not in AURORA 2007 Rate Case_Electric COS Inputs 3 2" xfId="2269" xr:uid="{7F543CE1-3AAF-4F2E-9B1B-271B0DA7A793}"/>
    <cellStyle name="_Costs not in AURORA 2007 Rate Case_Electric COS Inputs 4" xfId="2270" xr:uid="{DF25F932-9511-4174-B254-29AF5140CAEE}"/>
    <cellStyle name="_Costs not in AURORA 2007 Rate Case_Electric COS Inputs 4 2" xfId="2271" xr:uid="{4ACDED04-1317-4D51-B9CC-28FED106BDE8}"/>
    <cellStyle name="_Costs not in AURORA 2007 Rate Case_Electric COS Inputs 5" xfId="2272" xr:uid="{FF639F56-5FF3-43CC-9FC3-DC8B610E47A8}"/>
    <cellStyle name="_Costs not in AURORA 2007 Rate Case_Electric COS Inputs 6" xfId="2273" xr:uid="{64D54D28-2221-4C87-99C1-5655524C630C}"/>
    <cellStyle name="_Costs not in AURORA 2007 Rate Case_NIM Summary" xfId="2274" xr:uid="{3B4A2FD2-A650-4438-8783-CB49421CA5D5}"/>
    <cellStyle name="_Costs not in AURORA 2007 Rate Case_NIM Summary 09GRC" xfId="2275" xr:uid="{B363FA95-19BC-46B2-8209-B46D971243C5}"/>
    <cellStyle name="_Costs not in AURORA 2007 Rate Case_NIM Summary 09GRC 2" xfId="2276" xr:uid="{E204A3DC-C415-4AA0-83CF-42C33E41A399}"/>
    <cellStyle name="_Costs not in AURORA 2007 Rate Case_NIM Summary 2" xfId="2277" xr:uid="{BCE4D07A-0F87-4461-8A09-165D100DD943}"/>
    <cellStyle name="_Costs not in AURORA 2007 Rate Case_NIM Summary 3" xfId="2278" xr:uid="{BF599068-50F4-431C-9060-0269B26F0276}"/>
    <cellStyle name="_Costs not in AURORA 2007 Rate Case_NIM Summary 4" xfId="2279" xr:uid="{DA4469EB-491A-4C70-B7EA-6F316CAB8FDC}"/>
    <cellStyle name="_Costs not in AURORA 2007 Rate Case_NIM Summary 5" xfId="2280" xr:uid="{C578A774-02FA-493F-9590-40F89A1A05FD}"/>
    <cellStyle name="_Costs not in AURORA 2007 Rate Case_NIM Summary 6" xfId="2281" xr:uid="{8B72A662-5422-4261-B4EF-635D35018FB0}"/>
    <cellStyle name="_Costs not in AURORA 2007 Rate Case_NIM Summary 7" xfId="2282" xr:uid="{09B11BE2-5D3B-462F-9C03-A412A403CD6C}"/>
    <cellStyle name="_Costs not in AURORA 2007 Rate Case_NIM Summary 8" xfId="2283" xr:uid="{B5CFEE8F-A628-4058-9EDC-B8D5A8804414}"/>
    <cellStyle name="_Costs not in AURORA 2007 Rate Case_NIM Summary 9" xfId="2284" xr:uid="{AFE77D22-0518-4881-88F4-493977DD48BD}"/>
    <cellStyle name="_Costs not in AURORA 2007 Rate Case_PCA 10 -  Exhibit D from A Kellogg Jan 2011" xfId="2285" xr:uid="{3EFCCB4B-70BC-41F5-B4BD-3F5F74A6268D}"/>
    <cellStyle name="_Costs not in AURORA 2007 Rate Case_PCA 10 -  Exhibit D from A Kellogg July 2011" xfId="2286" xr:uid="{2C4E5028-BB70-40E7-AA6D-8C574CEB0905}"/>
    <cellStyle name="_Costs not in AURORA 2007 Rate Case_PCA 10 -  Exhibit D from S Free Rcv'd 12-11" xfId="2287" xr:uid="{47CC8D90-0292-4767-8DA3-1D2826CBC371}"/>
    <cellStyle name="_Costs not in AURORA 2007 Rate Case_PCA 9 -  Exhibit D April 2010" xfId="2288" xr:uid="{0BBCCD1C-B529-410B-8AC0-AA0A395AB17A}"/>
    <cellStyle name="_Costs not in AURORA 2007 Rate Case_PCA 9 -  Exhibit D April 2010 (3)" xfId="2289" xr:uid="{787E6DEC-5EDA-44D9-837E-CB1B2AD6C1DF}"/>
    <cellStyle name="_Costs not in AURORA 2007 Rate Case_PCA 9 -  Exhibit D April 2010 (3) 2" xfId="2290" xr:uid="{8B3D3FBE-CDF6-4A24-AC77-08E6D9EB8CCE}"/>
    <cellStyle name="_Costs not in AURORA 2007 Rate Case_PCA 9 -  Exhibit D Nov 2010" xfId="2291" xr:uid="{DD142F4E-A872-42C9-81FA-8542802D72F0}"/>
    <cellStyle name="_Costs not in AURORA 2007 Rate Case_PCA 9 - Exhibit D at August 2010" xfId="2292" xr:uid="{96FA75FA-F201-42B3-B227-B0A1F9766B01}"/>
    <cellStyle name="_Costs not in AURORA 2007 Rate Case_PCA 9 - Exhibit D June 2010 GRC" xfId="2293" xr:uid="{6A3A8A04-E07D-4B61-823D-9DFADE4775C7}"/>
    <cellStyle name="_Costs not in AURORA 2007 Rate Case_Power Costs - Comparison bx Rbtl-Staff-Jt-PC" xfId="2294" xr:uid="{EBD843B6-F577-4CF7-A3DF-BC4AEEF313E5}"/>
    <cellStyle name="_Costs not in AURORA 2007 Rate Case_Power Costs - Comparison bx Rbtl-Staff-Jt-PC 2" xfId="2295" xr:uid="{2CD2D559-8754-41B9-BE8D-B9962756C0C6}"/>
    <cellStyle name="_Costs not in AURORA 2007 Rate Case_Power Costs - Comparison bx Rbtl-Staff-Jt-PC 2 2" xfId="2296" xr:uid="{63AA0C5C-D8FC-4863-A559-41831DE7CBC3}"/>
    <cellStyle name="_Costs not in AURORA 2007 Rate Case_Power Costs - Comparison bx Rbtl-Staff-Jt-PC 3" xfId="2297" xr:uid="{DD7DA8F6-107B-4578-A369-D070221028FE}"/>
    <cellStyle name="_Costs not in AURORA 2007 Rate Case_Power Costs - Comparison bx Rbtl-Staff-Jt-PC_Adj Bench DR 3 for Initial Briefs (Electric)" xfId="2298" xr:uid="{E911D58F-0756-40F2-A776-00F8CD8CD668}"/>
    <cellStyle name="_Costs not in AURORA 2007 Rate Case_Power Costs - Comparison bx Rbtl-Staff-Jt-PC_Adj Bench DR 3 for Initial Briefs (Electric) 2" xfId="2299" xr:uid="{6641D75F-ED5D-4C7D-9527-FAA277D270B3}"/>
    <cellStyle name="_Costs not in AURORA 2007 Rate Case_Power Costs - Comparison bx Rbtl-Staff-Jt-PC_Adj Bench DR 3 for Initial Briefs (Electric) 2 2" xfId="2300" xr:uid="{DBA08F2D-A6B9-4815-A308-C2EB3C78F398}"/>
    <cellStyle name="_Costs not in AURORA 2007 Rate Case_Power Costs - Comparison bx Rbtl-Staff-Jt-PC_Adj Bench DR 3 for Initial Briefs (Electric) 3" xfId="2301" xr:uid="{B3B086E6-569F-4525-8F12-B2799A1CAAB8}"/>
    <cellStyle name="_Costs not in AURORA 2007 Rate Case_Power Costs - Comparison bx Rbtl-Staff-Jt-PC_Electric Rev Req Model (2009 GRC) Rebuttal" xfId="2302" xr:uid="{6A28F5B6-D382-45DF-B4EC-63118A0A7C12}"/>
    <cellStyle name="_Costs not in AURORA 2007 Rate Case_Power Costs - Comparison bx Rbtl-Staff-Jt-PC_Electric Rev Req Model (2009 GRC) Rebuttal 2" xfId="2303" xr:uid="{E2CC18A0-EA3F-488C-A754-3575A3522301}"/>
    <cellStyle name="_Costs not in AURORA 2007 Rate Case_Power Costs - Comparison bx Rbtl-Staff-Jt-PC_Electric Rev Req Model (2009 GRC) Rebuttal 2 2" xfId="2304" xr:uid="{CCA4B0FC-B5FE-4582-97C6-8B96A39A3FE1}"/>
    <cellStyle name="_Costs not in AURORA 2007 Rate Case_Power Costs - Comparison bx Rbtl-Staff-Jt-PC_Electric Rev Req Model (2009 GRC) Rebuttal 3" xfId="2305" xr:uid="{14EC16F9-A575-48E6-A035-994F6C7369EF}"/>
    <cellStyle name="_Costs not in AURORA 2007 Rate Case_Power Costs - Comparison bx Rbtl-Staff-Jt-PC_Electric Rev Req Model (2009 GRC) Rebuttal REmoval of New  WH Solar AdjustMI" xfId="2306" xr:uid="{C391B026-3722-4D6F-9C51-09C18DAC83CD}"/>
    <cellStyle name="_Costs not in AURORA 2007 Rate Case_Power Costs - Comparison bx Rbtl-Staff-Jt-PC_Electric Rev Req Model (2009 GRC) Rebuttal REmoval of New  WH Solar AdjustMI 2" xfId="2307" xr:uid="{8DE6F873-A334-4E00-879C-B772773E2287}"/>
    <cellStyle name="_Costs not in AURORA 2007 Rate Case_Power Costs - Comparison bx Rbtl-Staff-Jt-PC_Electric Rev Req Model (2009 GRC) Rebuttal REmoval of New  WH Solar AdjustMI 2 2" xfId="2308" xr:uid="{BFD45C3A-4829-4EB7-870F-78309A6A86FA}"/>
    <cellStyle name="_Costs not in AURORA 2007 Rate Case_Power Costs - Comparison bx Rbtl-Staff-Jt-PC_Electric Rev Req Model (2009 GRC) Rebuttal REmoval of New  WH Solar AdjustMI 3" xfId="2309" xr:uid="{AC78618C-765D-4BAE-8F80-6B9665299607}"/>
    <cellStyle name="_Costs not in AURORA 2007 Rate Case_Power Costs - Comparison bx Rbtl-Staff-Jt-PC_Electric Rev Req Model (2009 GRC) Revised 01-18-2010" xfId="2310" xr:uid="{8FD0B803-5433-4F14-87A2-50B244FE14FE}"/>
    <cellStyle name="_Costs not in AURORA 2007 Rate Case_Power Costs - Comparison bx Rbtl-Staff-Jt-PC_Electric Rev Req Model (2009 GRC) Revised 01-18-2010 2" xfId="2311" xr:uid="{D88E0517-81B9-4891-AB27-E62A5A0B6C5A}"/>
    <cellStyle name="_Costs not in AURORA 2007 Rate Case_Power Costs - Comparison bx Rbtl-Staff-Jt-PC_Electric Rev Req Model (2009 GRC) Revised 01-18-2010 2 2" xfId="2312" xr:uid="{8D9EA418-4B8C-47DD-99BF-AE8635B4E62B}"/>
    <cellStyle name="_Costs not in AURORA 2007 Rate Case_Power Costs - Comparison bx Rbtl-Staff-Jt-PC_Electric Rev Req Model (2009 GRC) Revised 01-18-2010 3" xfId="2313" xr:uid="{2B4D012A-EF4F-4E7F-9287-C4C11910BCA5}"/>
    <cellStyle name="_Costs not in AURORA 2007 Rate Case_Power Costs - Comparison bx Rbtl-Staff-Jt-PC_Final Order Electric EXHIBIT A-1" xfId="2314" xr:uid="{34F993BE-AB6B-482E-A880-CD7F37CFE32A}"/>
    <cellStyle name="_Costs not in AURORA 2007 Rate Case_Power Costs - Comparison bx Rbtl-Staff-Jt-PC_Final Order Electric EXHIBIT A-1 2" xfId="2315" xr:uid="{CF40AEE1-72AF-4065-81E7-E869B813394F}"/>
    <cellStyle name="_Costs not in AURORA 2007 Rate Case_Power Costs - Comparison bx Rbtl-Staff-Jt-PC_Final Order Electric EXHIBIT A-1 2 2" xfId="2316" xr:uid="{42D61023-828C-4092-BDDD-72FF13A79735}"/>
    <cellStyle name="_Costs not in AURORA 2007 Rate Case_Power Costs - Comparison bx Rbtl-Staff-Jt-PC_Final Order Electric EXHIBIT A-1 3" xfId="2317" xr:uid="{18CE0272-E27A-40A3-ABD9-FBBE926EB350}"/>
    <cellStyle name="_Costs not in AURORA 2007 Rate Case_Production Adj 4.37" xfId="2318" xr:uid="{343BE090-54C9-4DCC-87D7-7A147E3E5B89}"/>
    <cellStyle name="_Costs not in AURORA 2007 Rate Case_Production Adj 4.37 2" xfId="2319" xr:uid="{59B6F61F-4E3B-41BD-96F9-8CA3029C7E3A}"/>
    <cellStyle name="_Costs not in AURORA 2007 Rate Case_Production Adj 4.37 2 2" xfId="2320" xr:uid="{0AF10D6E-5C1B-4C62-B786-865ECA11301C}"/>
    <cellStyle name="_Costs not in AURORA 2007 Rate Case_Production Adj 4.37 3" xfId="2321" xr:uid="{CE7EA302-CC03-45BF-96E1-EF7700B0D8AD}"/>
    <cellStyle name="_Costs not in AURORA 2007 Rate Case_Purchased Power Adj 4.03" xfId="2322" xr:uid="{306C0A08-F39B-492F-8DBD-B31749885EBE}"/>
    <cellStyle name="_Costs not in AURORA 2007 Rate Case_Purchased Power Adj 4.03 2" xfId="2323" xr:uid="{7FFD4522-206F-4367-A014-89ECF018D8D0}"/>
    <cellStyle name="_Costs not in AURORA 2007 Rate Case_Purchased Power Adj 4.03 2 2" xfId="2324" xr:uid="{2177D70B-FB8A-4209-BEEA-D12A5A9F6D9D}"/>
    <cellStyle name="_Costs not in AURORA 2007 Rate Case_Purchased Power Adj 4.03 3" xfId="2325" xr:uid="{69AD12D0-501B-4537-89F4-526ED763C205}"/>
    <cellStyle name="_Costs not in AURORA 2007 Rate Case_Rebuttal Power Costs" xfId="2326" xr:uid="{933381FC-F12E-45ED-9BA1-0C7C6E95B077}"/>
    <cellStyle name="_Costs not in AURORA 2007 Rate Case_Rebuttal Power Costs 2" xfId="2327" xr:uid="{CDD07562-905E-4B28-9CC2-600052ECB83A}"/>
    <cellStyle name="_Costs not in AURORA 2007 Rate Case_Rebuttal Power Costs 2 2" xfId="2328" xr:uid="{BBD8CCBF-CE77-4E94-838F-7F4C17C3D7BC}"/>
    <cellStyle name="_Costs not in AURORA 2007 Rate Case_Rebuttal Power Costs 3" xfId="2329" xr:uid="{48EF46EC-2469-47A0-9703-67BEE5DFA4B3}"/>
    <cellStyle name="_Costs not in AURORA 2007 Rate Case_Rebuttal Power Costs_Adj Bench DR 3 for Initial Briefs (Electric)" xfId="2330" xr:uid="{244E4FAB-F3A0-413B-B70F-12E022DD8B5B}"/>
    <cellStyle name="_Costs not in AURORA 2007 Rate Case_Rebuttal Power Costs_Adj Bench DR 3 for Initial Briefs (Electric) 2" xfId="2331" xr:uid="{B241EDE4-1266-4685-936C-3238BDBFD3C8}"/>
    <cellStyle name="_Costs not in AURORA 2007 Rate Case_Rebuttal Power Costs_Adj Bench DR 3 for Initial Briefs (Electric) 2 2" xfId="2332" xr:uid="{B59F89C8-96BB-4544-97A5-38BDC3FA6244}"/>
    <cellStyle name="_Costs not in AURORA 2007 Rate Case_Rebuttal Power Costs_Adj Bench DR 3 for Initial Briefs (Electric) 3" xfId="2333" xr:uid="{EDEC4D30-B1A2-4136-9A95-4C72BE0F1D24}"/>
    <cellStyle name="_Costs not in AURORA 2007 Rate Case_Rebuttal Power Costs_Electric Rev Req Model (2009 GRC) Rebuttal" xfId="2334" xr:uid="{A477C260-8130-4F79-8BB7-D77C4F6403DC}"/>
    <cellStyle name="_Costs not in AURORA 2007 Rate Case_Rebuttal Power Costs_Electric Rev Req Model (2009 GRC) Rebuttal 2" xfId="2335" xr:uid="{D08091C2-87EB-475B-A412-C27500FDFEE3}"/>
    <cellStyle name="_Costs not in AURORA 2007 Rate Case_Rebuttal Power Costs_Electric Rev Req Model (2009 GRC) Rebuttal 2 2" xfId="2336" xr:uid="{7CDDCC33-04C8-47C3-B820-12B7DA81997A}"/>
    <cellStyle name="_Costs not in AURORA 2007 Rate Case_Rebuttal Power Costs_Electric Rev Req Model (2009 GRC) Rebuttal 3" xfId="2337" xr:uid="{329CAC2C-61C1-4D56-9F75-0FB7F41E6321}"/>
    <cellStyle name="_Costs not in AURORA 2007 Rate Case_Rebuttal Power Costs_Electric Rev Req Model (2009 GRC) Rebuttal REmoval of New  WH Solar AdjustMI" xfId="2338" xr:uid="{01AEDEEF-A431-48A0-89D7-EF27DA4AE710}"/>
    <cellStyle name="_Costs not in AURORA 2007 Rate Case_Rebuttal Power Costs_Electric Rev Req Model (2009 GRC) Rebuttal REmoval of New  WH Solar AdjustMI 2" xfId="2339" xr:uid="{FB38CDF4-BC52-4305-AA9E-646C3F3FA878}"/>
    <cellStyle name="_Costs not in AURORA 2007 Rate Case_Rebuttal Power Costs_Electric Rev Req Model (2009 GRC) Rebuttal REmoval of New  WH Solar AdjustMI 2 2" xfId="2340" xr:uid="{66A4956D-9181-4660-96D6-96824B75B9B4}"/>
    <cellStyle name="_Costs not in AURORA 2007 Rate Case_Rebuttal Power Costs_Electric Rev Req Model (2009 GRC) Rebuttal REmoval of New  WH Solar AdjustMI 3" xfId="2341" xr:uid="{22475C8E-1AFB-4AB5-AB13-E502ED6201D9}"/>
    <cellStyle name="_Costs not in AURORA 2007 Rate Case_Rebuttal Power Costs_Electric Rev Req Model (2009 GRC) Revised 01-18-2010" xfId="2342" xr:uid="{54DB6841-1BF4-4768-B93A-337FDBE431F1}"/>
    <cellStyle name="_Costs not in AURORA 2007 Rate Case_Rebuttal Power Costs_Electric Rev Req Model (2009 GRC) Revised 01-18-2010 2" xfId="2343" xr:uid="{56CF05D8-035A-4033-9943-009B9070A8DD}"/>
    <cellStyle name="_Costs not in AURORA 2007 Rate Case_Rebuttal Power Costs_Electric Rev Req Model (2009 GRC) Revised 01-18-2010 2 2" xfId="2344" xr:uid="{27492CFB-7FCC-4A11-8BED-D046B774045F}"/>
    <cellStyle name="_Costs not in AURORA 2007 Rate Case_Rebuttal Power Costs_Electric Rev Req Model (2009 GRC) Revised 01-18-2010 3" xfId="2345" xr:uid="{1A40B03C-8240-43D7-AAFC-29B7863CCCF5}"/>
    <cellStyle name="_Costs not in AURORA 2007 Rate Case_Rebuttal Power Costs_Final Order Electric EXHIBIT A-1" xfId="2346" xr:uid="{47062666-EADD-4BE2-B5D4-7C800C0EA23F}"/>
    <cellStyle name="_Costs not in AURORA 2007 Rate Case_Rebuttal Power Costs_Final Order Electric EXHIBIT A-1 2" xfId="2347" xr:uid="{AEF960E1-7615-44AF-A674-C06636C88491}"/>
    <cellStyle name="_Costs not in AURORA 2007 Rate Case_Rebuttal Power Costs_Final Order Electric EXHIBIT A-1 2 2" xfId="2348" xr:uid="{E528062A-7084-4DEE-B972-165F8559D3C0}"/>
    <cellStyle name="_Costs not in AURORA 2007 Rate Case_Rebuttal Power Costs_Final Order Electric EXHIBIT A-1 3" xfId="2349" xr:uid="{F69B5F73-ABA4-4EE3-82E9-0AA3CF5C4265}"/>
    <cellStyle name="_Costs not in AURORA 2007 Rate Case_ROR 5.02" xfId="2350" xr:uid="{6298B810-B097-47B0-A0CA-16C084805CDF}"/>
    <cellStyle name="_Costs not in AURORA 2007 Rate Case_ROR 5.02 2" xfId="2351" xr:uid="{5EB44037-0207-4EF5-813A-F5D77FBBFE35}"/>
    <cellStyle name="_Costs not in AURORA 2007 Rate Case_ROR 5.02 2 2" xfId="2352" xr:uid="{B90FBE45-7881-4D6B-AA05-C66A0D22C103}"/>
    <cellStyle name="_Costs not in AURORA 2007 Rate Case_ROR 5.02 3" xfId="2353" xr:uid="{ED530FCA-5D95-4E80-9AC0-377F12D6938E}"/>
    <cellStyle name="_Costs not in AURORA 2007 Rate Case_Transmission Workbook for May BOD" xfId="2354" xr:uid="{1F0F96CC-1068-45E2-9C61-5D0E529399FA}"/>
    <cellStyle name="_Costs not in AURORA 2007 Rate Case_Transmission Workbook for May BOD 2" xfId="2355" xr:uid="{E838DBED-D915-407D-ABBD-6E7D3C8EACC2}"/>
    <cellStyle name="_Costs not in AURORA 2007 Rate Case_Wind Integration 10GRC" xfId="2356" xr:uid="{1A5A8E30-D9FC-4ABD-A6A6-42CCBE59987F}"/>
    <cellStyle name="_Costs not in AURORA 2007 Rate Case_Wind Integration 10GRC 2" xfId="2357" xr:uid="{8D3ABB70-9226-44FC-BF80-815445E98C2F}"/>
    <cellStyle name="_Costs not in KWI3000 '06Budget" xfId="2358" xr:uid="{8A2E8915-8E34-4639-B2FD-78BBA0990AFC}"/>
    <cellStyle name="_Costs not in KWI3000 '06Budget 2" xfId="2359" xr:uid="{B5837C69-CB92-450B-BA75-D10ABDBB7130}"/>
    <cellStyle name="_Costs not in KWI3000 '06Budget 2 2" xfId="2360" xr:uid="{1124D335-030B-4418-ABD7-1AD8E696BA80}"/>
    <cellStyle name="_Costs not in KWI3000 '06Budget 2 2 2" xfId="2361" xr:uid="{B39429B7-1A14-4C92-945D-4C903E497D12}"/>
    <cellStyle name="_Costs not in KWI3000 '06Budget 2 3" xfId="2362" xr:uid="{BA59A135-2A44-47C0-9D35-D7F6732ABC66}"/>
    <cellStyle name="_Costs not in KWI3000 '06Budget 3" xfId="2363" xr:uid="{DBF4F05A-809F-4B1E-9DB7-D51549794FA5}"/>
    <cellStyle name="_Costs not in KWI3000 '06Budget 3 2" xfId="2364" xr:uid="{0A137C01-351E-4536-BBD0-ABE467E39B14}"/>
    <cellStyle name="_Costs not in KWI3000 '06Budget 3 2 2" xfId="2365" xr:uid="{F3BBD44A-88EA-4429-8CAB-2E855FC8AF3D}"/>
    <cellStyle name="_Costs not in KWI3000 '06Budget 3 3" xfId="2366" xr:uid="{1372F4DC-571D-41C3-8855-20FDA5CEA823}"/>
    <cellStyle name="_Costs not in KWI3000 '06Budget 3 3 2" xfId="2367" xr:uid="{E68DA660-B48D-48B8-BA8B-15C22A4EEA9B}"/>
    <cellStyle name="_Costs not in KWI3000 '06Budget 3 4" xfId="2368" xr:uid="{7FB64A8D-7694-4907-9657-A2236A6A27BA}"/>
    <cellStyle name="_Costs not in KWI3000 '06Budget 3 4 2" xfId="2369" xr:uid="{28516C28-63BD-41B7-A224-85317DC166CA}"/>
    <cellStyle name="_Costs not in KWI3000 '06Budget 4" xfId="2370" xr:uid="{947DD1C1-626A-4931-B3D6-A48FA4E02578}"/>
    <cellStyle name="_Costs not in KWI3000 '06Budget 4 2" xfId="2371" xr:uid="{8F11EE78-500A-44CD-96B7-02CEB5B54A0A}"/>
    <cellStyle name="_Costs not in KWI3000 '06Budget 5" xfId="2372" xr:uid="{08AF06C9-402E-4019-9B40-D4D8039EA084}"/>
    <cellStyle name="_Costs not in KWI3000 '06Budget 6" xfId="2373" xr:uid="{24BF72F5-EEB9-49A1-BFCA-079B8B1C1121}"/>
    <cellStyle name="_Costs not in KWI3000 '06Budget 7" xfId="2374" xr:uid="{6F3DEDB0-4926-4134-9019-241F01815204}"/>
    <cellStyle name="_Costs not in KWI3000 '06Budget_(C) WHE Proforma with ITC cash grant 10 Yr Amort_for deferral_102809" xfId="2375" xr:uid="{F7852D89-5382-4327-964C-DF468E150DDC}"/>
    <cellStyle name="_Costs not in KWI3000 '06Budget_(C) WHE Proforma with ITC cash grant 10 Yr Amort_for deferral_102809 2" xfId="2376" xr:uid="{7F39E626-A906-48DB-96AA-62928FA09E5C}"/>
    <cellStyle name="_Costs not in KWI3000 '06Budget_(C) WHE Proforma with ITC cash grant 10 Yr Amort_for deferral_102809 2 2" xfId="2377" xr:uid="{3DBAAE59-FB9E-4A4D-8681-5FC4C77C6CF5}"/>
    <cellStyle name="_Costs not in KWI3000 '06Budget_(C) WHE Proforma with ITC cash grant 10 Yr Amort_for deferral_102809 3" xfId="2378" xr:uid="{68229189-E9F1-46D4-BFD5-7D6BFE1DF86B}"/>
    <cellStyle name="_Costs not in KWI3000 '06Budget_(C) WHE Proforma with ITC cash grant 10 Yr Amort_for deferral_102809_16.07E Wild Horse Wind Expansionwrkingfile" xfId="2379" xr:uid="{98234DAC-C439-4B36-BA6D-56639C845430}"/>
    <cellStyle name="_Costs not in KWI3000 '06Budget_(C) WHE Proforma with ITC cash grant 10 Yr Amort_for deferral_102809_16.07E Wild Horse Wind Expansionwrkingfile 2" xfId="2380" xr:uid="{DB830096-16B6-4638-A149-8E333653F97F}"/>
    <cellStyle name="_Costs not in KWI3000 '06Budget_(C) WHE Proforma with ITC cash grant 10 Yr Amort_for deferral_102809_16.07E Wild Horse Wind Expansionwrkingfile 2 2" xfId="2381" xr:uid="{0A3301C2-E858-4419-9AF4-0BF8FD02E121}"/>
    <cellStyle name="_Costs not in KWI3000 '06Budget_(C) WHE Proforma with ITC cash grant 10 Yr Amort_for deferral_102809_16.07E Wild Horse Wind Expansionwrkingfile 3" xfId="2382" xr:uid="{F1E81A89-ECCA-45D6-A78B-FF073725B3C9}"/>
    <cellStyle name="_Costs not in KWI3000 '06Budget_(C) WHE Proforma with ITC cash grant 10 Yr Amort_for deferral_102809_16.07E Wild Horse Wind Expansionwrkingfile SF" xfId="2383" xr:uid="{D95D324B-327E-43C3-A08C-C84691C20F76}"/>
    <cellStyle name="_Costs not in KWI3000 '06Budget_(C) WHE Proforma with ITC cash grant 10 Yr Amort_for deferral_102809_16.07E Wild Horse Wind Expansionwrkingfile SF 2" xfId="2384" xr:uid="{28B5B4EA-916D-441B-ADB8-3D75461A161E}"/>
    <cellStyle name="_Costs not in KWI3000 '06Budget_(C) WHE Proforma with ITC cash grant 10 Yr Amort_for deferral_102809_16.07E Wild Horse Wind Expansionwrkingfile SF 2 2" xfId="2385" xr:uid="{08277040-6501-4A77-A5D9-748F06459266}"/>
    <cellStyle name="_Costs not in KWI3000 '06Budget_(C) WHE Proforma with ITC cash grant 10 Yr Amort_for deferral_102809_16.07E Wild Horse Wind Expansionwrkingfile SF 3" xfId="2386" xr:uid="{E2FB20F8-FA6C-4DC4-961C-9786448D5CF4}"/>
    <cellStyle name="_Costs not in KWI3000 '06Budget_(C) WHE Proforma with ITC cash grant 10 Yr Amort_for deferral_102809_16.37E Wild Horse Expansion DeferralRevwrkingfile SF" xfId="2387" xr:uid="{5FECC8F6-C6E9-4B99-893F-905193ADFCD0}"/>
    <cellStyle name="_Costs not in KWI3000 '06Budget_(C) WHE Proforma with ITC cash grant 10 Yr Amort_for deferral_102809_16.37E Wild Horse Expansion DeferralRevwrkingfile SF 2" xfId="2388" xr:uid="{DBB5BA2A-9F01-42EF-AABE-5CD9AD45A4B3}"/>
    <cellStyle name="_Costs not in KWI3000 '06Budget_(C) WHE Proforma with ITC cash grant 10 Yr Amort_for deferral_102809_16.37E Wild Horse Expansion DeferralRevwrkingfile SF 2 2" xfId="2389" xr:uid="{3AB6276C-FF4A-484B-981D-FA30595EA4EB}"/>
    <cellStyle name="_Costs not in KWI3000 '06Budget_(C) WHE Proforma with ITC cash grant 10 Yr Amort_for deferral_102809_16.37E Wild Horse Expansion DeferralRevwrkingfile SF 3" xfId="2390" xr:uid="{F8C1D543-64D9-477C-B61B-16328194FC8C}"/>
    <cellStyle name="_Costs not in KWI3000 '06Budget_(C) WHE Proforma with ITC cash grant 10 Yr Amort_for rebuttal_120709" xfId="2391" xr:uid="{F3589C6A-FD95-4648-8450-E62D9B98E41A}"/>
    <cellStyle name="_Costs not in KWI3000 '06Budget_(C) WHE Proforma with ITC cash grant 10 Yr Amort_for rebuttal_120709 2" xfId="2392" xr:uid="{847C770E-77F2-4FD0-97B2-54CEDAF857A0}"/>
    <cellStyle name="_Costs not in KWI3000 '06Budget_(C) WHE Proforma with ITC cash grant 10 Yr Amort_for rebuttal_120709 2 2" xfId="2393" xr:uid="{1B76AA31-375F-4A89-A9CB-8CDD7C39380B}"/>
    <cellStyle name="_Costs not in KWI3000 '06Budget_(C) WHE Proforma with ITC cash grant 10 Yr Amort_for rebuttal_120709 3" xfId="2394" xr:uid="{FE997259-EFD6-494F-9620-0C2A48010D9C}"/>
    <cellStyle name="_Costs not in KWI3000 '06Budget_04.07E Wild Horse Wind Expansion" xfId="2395" xr:uid="{DF28E893-F10B-4492-8DAE-439370B69ED6}"/>
    <cellStyle name="_Costs not in KWI3000 '06Budget_04.07E Wild Horse Wind Expansion 2" xfId="2396" xr:uid="{80C2002F-D299-4828-9746-7A2216205435}"/>
    <cellStyle name="_Costs not in KWI3000 '06Budget_04.07E Wild Horse Wind Expansion 2 2" xfId="2397" xr:uid="{BBE59667-D744-4F77-938A-FFD57E8EABF5}"/>
    <cellStyle name="_Costs not in KWI3000 '06Budget_04.07E Wild Horse Wind Expansion 3" xfId="2398" xr:uid="{562BABE3-05A7-41D6-BEDA-A5A1E3C90FB6}"/>
    <cellStyle name="_Costs not in KWI3000 '06Budget_04.07E Wild Horse Wind Expansion_16.07E Wild Horse Wind Expansionwrkingfile" xfId="2399" xr:uid="{5EFA7F2B-467A-480C-BEA0-3CBC9366B37A}"/>
    <cellStyle name="_Costs not in KWI3000 '06Budget_04.07E Wild Horse Wind Expansion_16.07E Wild Horse Wind Expansionwrkingfile 2" xfId="2400" xr:uid="{710E603C-393B-486C-A70C-24EB76EC753B}"/>
    <cellStyle name="_Costs not in KWI3000 '06Budget_04.07E Wild Horse Wind Expansion_16.07E Wild Horse Wind Expansionwrkingfile 2 2" xfId="2401" xr:uid="{B45F51F8-A511-47CA-BE28-60FD71A6DB24}"/>
    <cellStyle name="_Costs not in KWI3000 '06Budget_04.07E Wild Horse Wind Expansion_16.07E Wild Horse Wind Expansionwrkingfile 3" xfId="2402" xr:uid="{C30461FB-4BAB-4760-A93D-0560ED11F7FD}"/>
    <cellStyle name="_Costs not in KWI3000 '06Budget_04.07E Wild Horse Wind Expansion_16.07E Wild Horse Wind Expansionwrkingfile SF" xfId="2403" xr:uid="{AABEF733-A937-4AF6-9C5A-36B7ABAA6BE1}"/>
    <cellStyle name="_Costs not in KWI3000 '06Budget_04.07E Wild Horse Wind Expansion_16.07E Wild Horse Wind Expansionwrkingfile SF 2" xfId="2404" xr:uid="{AE9A78A3-2118-4F1E-9893-7641AF710D1A}"/>
    <cellStyle name="_Costs not in KWI3000 '06Budget_04.07E Wild Horse Wind Expansion_16.07E Wild Horse Wind Expansionwrkingfile SF 2 2" xfId="2405" xr:uid="{A980C475-4989-448D-8A7D-4E42C8748383}"/>
    <cellStyle name="_Costs not in KWI3000 '06Budget_04.07E Wild Horse Wind Expansion_16.07E Wild Horse Wind Expansionwrkingfile SF 3" xfId="2406" xr:uid="{D502F7EB-D2E4-4E13-9F98-3EA99C1EFAC7}"/>
    <cellStyle name="_Costs not in KWI3000 '06Budget_04.07E Wild Horse Wind Expansion_16.37E Wild Horse Expansion DeferralRevwrkingfile SF" xfId="2407" xr:uid="{234958DF-A46F-4AC9-A2A9-14FFB906D6A0}"/>
    <cellStyle name="_Costs not in KWI3000 '06Budget_04.07E Wild Horse Wind Expansion_16.37E Wild Horse Expansion DeferralRevwrkingfile SF 2" xfId="2408" xr:uid="{DA11CDAF-A442-47A7-89C8-9728EF070A20}"/>
    <cellStyle name="_Costs not in KWI3000 '06Budget_04.07E Wild Horse Wind Expansion_16.37E Wild Horse Expansion DeferralRevwrkingfile SF 2 2" xfId="2409" xr:uid="{F7107812-8C1C-430A-96D2-5EA4FCCABC06}"/>
    <cellStyle name="_Costs not in KWI3000 '06Budget_04.07E Wild Horse Wind Expansion_16.37E Wild Horse Expansion DeferralRevwrkingfile SF 3" xfId="2410" xr:uid="{7D24A355-E6F8-4781-B630-AE8DCE1CB48A}"/>
    <cellStyle name="_Costs not in KWI3000 '06Budget_16.07E Wild Horse Wind Expansionwrkingfile" xfId="2411" xr:uid="{4F0281F8-1911-4FD5-ACDE-4E1F05A73FCD}"/>
    <cellStyle name="_Costs not in KWI3000 '06Budget_16.07E Wild Horse Wind Expansionwrkingfile 2" xfId="2412" xr:uid="{2F94F500-0199-4007-B75F-595546EBD369}"/>
    <cellStyle name="_Costs not in KWI3000 '06Budget_16.07E Wild Horse Wind Expansionwrkingfile 2 2" xfId="2413" xr:uid="{A6538C95-FE9F-4D12-8A06-0CFA32DBD6AD}"/>
    <cellStyle name="_Costs not in KWI3000 '06Budget_16.07E Wild Horse Wind Expansionwrkingfile 3" xfId="2414" xr:uid="{84F6D4A6-2BF7-44E8-B188-BB552A9AD4F2}"/>
    <cellStyle name="_Costs not in KWI3000 '06Budget_16.07E Wild Horse Wind Expansionwrkingfile SF" xfId="2415" xr:uid="{13BC6005-3B53-4BBE-9A41-58765D56FBEA}"/>
    <cellStyle name="_Costs not in KWI3000 '06Budget_16.07E Wild Horse Wind Expansionwrkingfile SF 2" xfId="2416" xr:uid="{C2BC26F4-A42B-4F1E-8E7B-F27183E42E23}"/>
    <cellStyle name="_Costs not in KWI3000 '06Budget_16.07E Wild Horse Wind Expansionwrkingfile SF 2 2" xfId="2417" xr:uid="{1677D041-0EDE-4A4D-B010-1B249A9FDCEC}"/>
    <cellStyle name="_Costs not in KWI3000 '06Budget_16.07E Wild Horse Wind Expansionwrkingfile SF 3" xfId="2418" xr:uid="{1600DA14-91FD-4618-B065-33BEDACECCBD}"/>
    <cellStyle name="_Costs not in KWI3000 '06Budget_16.37E Wild Horse Expansion DeferralRevwrkingfile SF" xfId="2419" xr:uid="{D556A483-41E7-41BB-941F-B587B85FE2D7}"/>
    <cellStyle name="_Costs not in KWI3000 '06Budget_16.37E Wild Horse Expansion DeferralRevwrkingfile SF 2" xfId="2420" xr:uid="{E1CE6C99-411A-4CD5-AB7D-38D21EE4D68A}"/>
    <cellStyle name="_Costs not in KWI3000 '06Budget_16.37E Wild Horse Expansion DeferralRevwrkingfile SF 2 2" xfId="2421" xr:uid="{80ACE36D-342A-4394-9100-B5670E8DC340}"/>
    <cellStyle name="_Costs not in KWI3000 '06Budget_16.37E Wild Horse Expansion DeferralRevwrkingfile SF 3" xfId="2422" xr:uid="{2D0F0C17-B476-4E3F-9C92-2C2AC29C7B85}"/>
    <cellStyle name="_Costs not in KWI3000 '06Budget_2009 Compliance Filing PCA Exhibits for GRC" xfId="2423" xr:uid="{FD08F1CF-466E-4D36-912C-D184CC369B2A}"/>
    <cellStyle name="_Costs not in KWI3000 '06Budget_2009 GRC Compl Filing - Exhibit D" xfId="2424" xr:uid="{AE8E1439-02EE-4CD5-9183-7AACA308BCAA}"/>
    <cellStyle name="_Costs not in KWI3000 '06Budget_2009 GRC Compl Filing - Exhibit D 2" xfId="2425" xr:uid="{68210B35-8F71-4B8A-A80E-2B847F9241E2}"/>
    <cellStyle name="_Costs not in KWI3000 '06Budget_3.01 Income Statement" xfId="2426" xr:uid="{1653CB32-7EFF-415D-A4A6-E05A9EC9D6E1}"/>
    <cellStyle name="_Costs not in KWI3000 '06Budget_4 31 Regulatory Assets and Liabilities  7 06- Exhibit D" xfId="2427" xr:uid="{6733CB75-17B7-4878-81B2-D5FB657ABF3C}"/>
    <cellStyle name="_Costs not in KWI3000 '06Budget_4 31 Regulatory Assets and Liabilities  7 06- Exhibit D 2" xfId="2428" xr:uid="{58EF10B8-6E51-407F-BA42-36473443C9E5}"/>
    <cellStyle name="_Costs not in KWI3000 '06Budget_4 31 Regulatory Assets and Liabilities  7 06- Exhibit D 2 2" xfId="2429" xr:uid="{2D737A0E-99A1-44B1-A59A-BF70BCBCC62F}"/>
    <cellStyle name="_Costs not in KWI3000 '06Budget_4 31 Regulatory Assets and Liabilities  7 06- Exhibit D 3" xfId="2430" xr:uid="{C4BE0F7A-FD81-496C-AAF5-83462BAE0C73}"/>
    <cellStyle name="_Costs not in KWI3000 '06Budget_4 31 Regulatory Assets and Liabilities  7 06- Exhibit D_NIM Summary" xfId="2431" xr:uid="{14AAEB9E-322D-4937-BF21-91A3E114FB7D}"/>
    <cellStyle name="_Costs not in KWI3000 '06Budget_4 31 Regulatory Assets and Liabilities  7 06- Exhibit D_NIM Summary 2" xfId="2432" xr:uid="{9D37B3C7-1494-4EE4-8EB7-3D86C13207F2}"/>
    <cellStyle name="_Costs not in KWI3000 '06Budget_4 32 Regulatory Assets and Liabilities  7 06- Exhibit D" xfId="2433" xr:uid="{DD02C993-D051-410B-90AB-70097DBBC3A4}"/>
    <cellStyle name="_Costs not in KWI3000 '06Budget_4 32 Regulatory Assets and Liabilities  7 06- Exhibit D 2" xfId="2434" xr:uid="{C397A0E6-F0C5-491A-87DD-A0C91B8C3D71}"/>
    <cellStyle name="_Costs not in KWI3000 '06Budget_4 32 Regulatory Assets and Liabilities  7 06- Exhibit D 2 2" xfId="2435" xr:uid="{C1322175-E55E-4344-8C30-FED3B285E0F2}"/>
    <cellStyle name="_Costs not in KWI3000 '06Budget_4 32 Regulatory Assets and Liabilities  7 06- Exhibit D 3" xfId="2436" xr:uid="{9FC8C79C-7D3A-402C-8796-51FFE4F4EA6C}"/>
    <cellStyle name="_Costs not in KWI3000 '06Budget_4 32 Regulatory Assets and Liabilities  7 06- Exhibit D_NIM Summary" xfId="2437" xr:uid="{6A8FF397-2F7F-4677-9606-618D1D9FAE9B}"/>
    <cellStyle name="_Costs not in KWI3000 '06Budget_4 32 Regulatory Assets and Liabilities  7 06- Exhibit D_NIM Summary 2" xfId="2438" xr:uid="{329CED25-80D4-417E-BCE6-F4CBC182D5BC}"/>
    <cellStyle name="_Costs not in KWI3000 '06Budget_ACCOUNTS" xfId="2439" xr:uid="{758ECB75-579E-462B-8632-077661F42A18}"/>
    <cellStyle name="_Costs not in KWI3000 '06Budget_AURORA Total New" xfId="2440" xr:uid="{E87C3DD4-088F-4D6A-90DE-922E4140AA06}"/>
    <cellStyle name="_Costs not in KWI3000 '06Budget_AURORA Total New 2" xfId="2441" xr:uid="{7F0E41ED-13F2-4046-9CBC-485396AC20AF}"/>
    <cellStyle name="_Costs not in KWI3000 '06Budget_Book2" xfId="2442" xr:uid="{6DF2DE9C-35CE-48CD-BE6B-29F14D00C8CF}"/>
    <cellStyle name="_Costs not in KWI3000 '06Budget_Book2 2" xfId="2443" xr:uid="{0ACFB573-A4A3-4DA6-82CE-D334C34DFEAD}"/>
    <cellStyle name="_Costs not in KWI3000 '06Budget_Book2 2 2" xfId="2444" xr:uid="{B7C61897-E681-4A11-A664-17D973E37A08}"/>
    <cellStyle name="_Costs not in KWI3000 '06Budget_Book2 3" xfId="2445" xr:uid="{9463C493-3477-4441-BFD4-072BB5ED46D4}"/>
    <cellStyle name="_Costs not in KWI3000 '06Budget_Book2_Adj Bench DR 3 for Initial Briefs (Electric)" xfId="2446" xr:uid="{FF7E795E-3524-457C-BCF6-38D76A0B4D7E}"/>
    <cellStyle name="_Costs not in KWI3000 '06Budget_Book2_Adj Bench DR 3 for Initial Briefs (Electric) 2" xfId="2447" xr:uid="{C253FE78-B92A-4B24-8068-A93DE6D40456}"/>
    <cellStyle name="_Costs not in KWI3000 '06Budget_Book2_Adj Bench DR 3 for Initial Briefs (Electric) 2 2" xfId="2448" xr:uid="{84CF6CA5-C62A-4AFD-9BFB-6DED6459CFE0}"/>
    <cellStyle name="_Costs not in KWI3000 '06Budget_Book2_Adj Bench DR 3 for Initial Briefs (Electric) 3" xfId="2449" xr:uid="{D0D24DB8-70B9-428F-8BBA-73B1C7E3E3B4}"/>
    <cellStyle name="_Costs not in KWI3000 '06Budget_Book2_Electric Rev Req Model (2009 GRC) Rebuttal" xfId="2450" xr:uid="{2D49B73E-88D3-4447-A93F-201B077BDEDC}"/>
    <cellStyle name="_Costs not in KWI3000 '06Budget_Book2_Electric Rev Req Model (2009 GRC) Rebuttal 2" xfId="2451" xr:uid="{DDD94284-FCF4-4BD3-A58F-0C3B31CB89DE}"/>
    <cellStyle name="_Costs not in KWI3000 '06Budget_Book2_Electric Rev Req Model (2009 GRC) Rebuttal 2 2" xfId="2452" xr:uid="{F565275B-0BDC-4ECF-AE32-988C1A70BF73}"/>
    <cellStyle name="_Costs not in KWI3000 '06Budget_Book2_Electric Rev Req Model (2009 GRC) Rebuttal 3" xfId="2453" xr:uid="{0C39BE9E-0000-4B80-A3E7-4E686379E8F1}"/>
    <cellStyle name="_Costs not in KWI3000 '06Budget_Book2_Electric Rev Req Model (2009 GRC) Rebuttal REmoval of New  WH Solar AdjustMI" xfId="2454" xr:uid="{B5DA3898-CEC4-453E-8B75-B2981FE32C63}"/>
    <cellStyle name="_Costs not in KWI3000 '06Budget_Book2_Electric Rev Req Model (2009 GRC) Rebuttal REmoval of New  WH Solar AdjustMI 2" xfId="2455" xr:uid="{E16C453E-1433-4619-93AF-47F078438E10}"/>
    <cellStyle name="_Costs not in KWI3000 '06Budget_Book2_Electric Rev Req Model (2009 GRC) Rebuttal REmoval of New  WH Solar AdjustMI 2 2" xfId="2456" xr:uid="{633404ED-E104-43ED-A22E-C992570B9BC6}"/>
    <cellStyle name="_Costs not in KWI3000 '06Budget_Book2_Electric Rev Req Model (2009 GRC) Rebuttal REmoval of New  WH Solar AdjustMI 3" xfId="2457" xr:uid="{0F6A5037-9088-4EBA-A981-475BFCA37BA0}"/>
    <cellStyle name="_Costs not in KWI3000 '06Budget_Book2_Electric Rev Req Model (2009 GRC) Revised 01-18-2010" xfId="2458" xr:uid="{43708FE4-19CE-4CD7-ADAE-26D9F5908E2D}"/>
    <cellStyle name="_Costs not in KWI3000 '06Budget_Book2_Electric Rev Req Model (2009 GRC) Revised 01-18-2010 2" xfId="2459" xr:uid="{412D817D-AF52-40C5-9F2F-F07801C978BF}"/>
    <cellStyle name="_Costs not in KWI3000 '06Budget_Book2_Electric Rev Req Model (2009 GRC) Revised 01-18-2010 2 2" xfId="2460" xr:uid="{7A15552D-7FAA-4962-A6C6-B69C4892FE9D}"/>
    <cellStyle name="_Costs not in KWI3000 '06Budget_Book2_Electric Rev Req Model (2009 GRC) Revised 01-18-2010 3" xfId="2461" xr:uid="{A74A2D79-4131-4425-B7A4-23DF69AEC97F}"/>
    <cellStyle name="_Costs not in KWI3000 '06Budget_Book2_Final Order Electric EXHIBIT A-1" xfId="2462" xr:uid="{2A399464-ACFA-43C7-8872-828801EF703F}"/>
    <cellStyle name="_Costs not in KWI3000 '06Budget_Book2_Final Order Electric EXHIBIT A-1 2" xfId="2463" xr:uid="{5963E59E-C20B-46D0-9F0B-4C38E96EE465}"/>
    <cellStyle name="_Costs not in KWI3000 '06Budget_Book2_Final Order Electric EXHIBIT A-1 2 2" xfId="2464" xr:uid="{4CE50473-1CCD-49D3-A9DA-36058AFA7A42}"/>
    <cellStyle name="_Costs not in KWI3000 '06Budget_Book2_Final Order Electric EXHIBIT A-1 3" xfId="2465" xr:uid="{772C327A-7C94-40A7-8720-47D3B6CF9472}"/>
    <cellStyle name="_Costs not in KWI3000 '06Budget_Book4" xfId="2466" xr:uid="{8907071C-5980-4270-8C4D-F191EC1CF3EF}"/>
    <cellStyle name="_Costs not in KWI3000 '06Budget_Book4 2" xfId="2467" xr:uid="{2AA75FF8-A6D5-43DD-9017-B99EFCF57D12}"/>
    <cellStyle name="_Costs not in KWI3000 '06Budget_Book4 2 2" xfId="2468" xr:uid="{CB2B7E52-781B-4B8F-858D-FA399B01E364}"/>
    <cellStyle name="_Costs not in KWI3000 '06Budget_Book4 3" xfId="2469" xr:uid="{A0FB6713-8FA6-4720-8D86-7FFA64FC9D97}"/>
    <cellStyle name="_Costs not in KWI3000 '06Budget_Book9" xfId="2470" xr:uid="{9969E6E7-9732-4E7E-8FB7-7C2A5CD450D8}"/>
    <cellStyle name="_Costs not in KWI3000 '06Budget_Book9 2" xfId="2471" xr:uid="{99F81CE1-BA41-41BC-AEBC-AB4DCFEC3094}"/>
    <cellStyle name="_Costs not in KWI3000 '06Budget_Book9 2 2" xfId="2472" xr:uid="{0AE77713-28A7-4413-AA3B-216C55AF089E}"/>
    <cellStyle name="_Costs not in KWI3000 '06Budget_Book9 3" xfId="2473" xr:uid="{325580B8-1347-4E17-B714-1F6203F073FC}"/>
    <cellStyle name="_Costs not in KWI3000 '06Budget_Check the Interest Calculation" xfId="2474" xr:uid="{3C09AF30-D26D-420C-888F-FEEBB6609744}"/>
    <cellStyle name="_Costs not in KWI3000 '06Budget_Check the Interest Calculation_Scenario 1 REC vs PTC Offset" xfId="2475" xr:uid="{4A799C64-9594-49E7-AED6-F7121DB44ED3}"/>
    <cellStyle name="_Costs not in KWI3000 '06Budget_Check the Interest Calculation_Scenario 3" xfId="2476" xr:uid="{850B0883-7AA5-4DC9-BFCC-8749709ED780}"/>
    <cellStyle name="_Costs not in KWI3000 '06Budget_Chelan PUD Power Costs (8-10)" xfId="2477" xr:uid="{DF8CA72B-55DD-4772-95C2-8F4DFC30EFCE}"/>
    <cellStyle name="_Costs not in KWI3000 '06Budget_Exhibit D fr R Gho 12-31-08" xfId="2478" xr:uid="{E8E259EF-A91C-4231-BEE6-2BAB2AC81F1A}"/>
    <cellStyle name="_Costs not in KWI3000 '06Budget_Exhibit D fr R Gho 12-31-08 2" xfId="2479" xr:uid="{F8759833-4877-48DE-A59E-523C0049BC6A}"/>
    <cellStyle name="_Costs not in KWI3000 '06Budget_Exhibit D fr R Gho 12-31-08 v2" xfId="2480" xr:uid="{CCE2C07B-FCFE-4A7B-A72C-6C4A4B0D884E}"/>
    <cellStyle name="_Costs not in KWI3000 '06Budget_Exhibit D fr R Gho 12-31-08 v2 2" xfId="2481" xr:uid="{6DF151A6-ABA0-4F4D-81D9-17FB9221E716}"/>
    <cellStyle name="_Costs not in KWI3000 '06Budget_Exhibit D fr R Gho 12-31-08 v2_NIM Summary" xfId="2482" xr:uid="{EF4C5473-FE45-4ADF-854B-709BCF2DB3BA}"/>
    <cellStyle name="_Costs not in KWI3000 '06Budget_Exhibit D fr R Gho 12-31-08 v2_NIM Summary 2" xfId="2483" xr:uid="{8789F586-A80E-4525-8EF7-02B1E0839568}"/>
    <cellStyle name="_Costs not in KWI3000 '06Budget_Exhibit D fr R Gho 12-31-08_NIM Summary" xfId="2484" xr:uid="{F5DF97D9-5073-44F3-9A3B-8C0D34A24F43}"/>
    <cellStyle name="_Costs not in KWI3000 '06Budget_Exhibit D fr R Gho 12-31-08_NIM Summary 2" xfId="2485" xr:uid="{6F6460BB-D60A-4B7E-A4FC-E9C737910F00}"/>
    <cellStyle name="_Costs not in KWI3000 '06Budget_Gas Rev Req Model (2010 GRC)" xfId="2486" xr:uid="{6007300B-0CBB-4ABD-BBA7-2982D06F7BF8}"/>
    <cellStyle name="_Costs not in KWI3000 '06Budget_Hopkins Ridge Prepaid Tran - Interest Earned RY 12ME Feb  '11" xfId="2487" xr:uid="{CB03D96B-6C84-4852-AA27-17C3D258CBC9}"/>
    <cellStyle name="_Costs not in KWI3000 '06Budget_Hopkins Ridge Prepaid Tran - Interest Earned RY 12ME Feb  '11 2" xfId="2488" xr:uid="{B6A25C1E-38B0-4993-B35E-4FE71D56416B}"/>
    <cellStyle name="_Costs not in KWI3000 '06Budget_Hopkins Ridge Prepaid Tran - Interest Earned RY 12ME Feb  '11_NIM Summary" xfId="2489" xr:uid="{7D461AF6-4BB2-4FBE-ACA2-7E174C8C791A}"/>
    <cellStyle name="_Costs not in KWI3000 '06Budget_Hopkins Ridge Prepaid Tran - Interest Earned RY 12ME Feb  '11_NIM Summary 2" xfId="2490" xr:uid="{8B606B4A-F678-4028-B077-9A0C284D0D98}"/>
    <cellStyle name="_Costs not in KWI3000 '06Budget_Hopkins Ridge Prepaid Tran - Interest Earned RY 12ME Feb  '11_Transmission Workbook for May BOD" xfId="2491" xr:uid="{89DC4EC7-5779-472B-ADD3-DB6309999963}"/>
    <cellStyle name="_Costs not in KWI3000 '06Budget_Hopkins Ridge Prepaid Tran - Interest Earned RY 12ME Feb  '11_Transmission Workbook for May BOD 2" xfId="2492" xr:uid="{F740C64D-26E1-4A01-B3E5-848A576D7799}"/>
    <cellStyle name="_Costs not in KWI3000 '06Budget_INPUTS" xfId="2493" xr:uid="{686C4774-C99F-458B-BBFF-8B3967539D57}"/>
    <cellStyle name="_Costs not in KWI3000 '06Budget_INPUTS 2" xfId="2494" xr:uid="{210CF136-D14D-45C5-A1AC-14AD57B0FADF}"/>
    <cellStyle name="_Costs not in KWI3000 '06Budget_INPUTS 2 2" xfId="2495" xr:uid="{7BDF96AB-BCC9-4D83-A676-33DDA5FF12B3}"/>
    <cellStyle name="_Costs not in KWI3000 '06Budget_INPUTS 3" xfId="2496" xr:uid="{1F4FF22B-FD14-4D82-8113-83ADB94EFC38}"/>
    <cellStyle name="_Costs not in KWI3000 '06Budget_NIM Summary" xfId="2497" xr:uid="{7AA532AA-4175-4440-ACED-66B2EB24D0D8}"/>
    <cellStyle name="_Costs not in KWI3000 '06Budget_NIM Summary 09GRC" xfId="2498" xr:uid="{5C5687AB-5699-420C-A1D7-0AEE610229C2}"/>
    <cellStyle name="_Costs not in KWI3000 '06Budget_NIM Summary 09GRC 2" xfId="2499" xr:uid="{5C10FE7E-A8E1-41CA-9941-2F78B704F8C2}"/>
    <cellStyle name="_Costs not in KWI3000 '06Budget_NIM Summary 2" xfId="2500" xr:uid="{B81D6019-838E-426C-9BDC-9E91B0DF4C7A}"/>
    <cellStyle name="_Costs not in KWI3000 '06Budget_NIM Summary 3" xfId="2501" xr:uid="{65859F68-A52F-408F-B363-78B6D1E3DF4B}"/>
    <cellStyle name="_Costs not in KWI3000 '06Budget_NIM Summary 4" xfId="2502" xr:uid="{735AFD1B-0574-4DCE-91D2-AC6CEBC32E6C}"/>
    <cellStyle name="_Costs not in KWI3000 '06Budget_NIM Summary 5" xfId="2503" xr:uid="{3979BFAA-A31C-46B5-A411-40480F7ADADF}"/>
    <cellStyle name="_Costs not in KWI3000 '06Budget_NIM Summary 6" xfId="2504" xr:uid="{DD26A5D3-5609-4F6A-80AE-A562B3FBD582}"/>
    <cellStyle name="_Costs not in KWI3000 '06Budget_NIM Summary 7" xfId="2505" xr:uid="{73DFDDB1-995A-4B76-92AF-2DD1F38285D5}"/>
    <cellStyle name="_Costs not in KWI3000 '06Budget_NIM Summary 8" xfId="2506" xr:uid="{755259C9-8FF3-4092-A478-FF03824DD1E0}"/>
    <cellStyle name="_Costs not in KWI3000 '06Budget_NIM Summary 9" xfId="2507" xr:uid="{AE83D40D-D581-41E8-8AF8-FCEE1616E4B1}"/>
    <cellStyle name="_Costs not in KWI3000 '06Budget_PCA 10 -  Exhibit D from A Kellogg Jan 2011" xfId="2508" xr:uid="{C05508F1-7E7A-4185-A3D8-946F862E0418}"/>
    <cellStyle name="_Costs not in KWI3000 '06Budget_PCA 10 -  Exhibit D from A Kellogg July 2011" xfId="2509" xr:uid="{49420729-95C0-4390-BBD1-34CBCEBA7728}"/>
    <cellStyle name="_Costs not in KWI3000 '06Budget_PCA 10 -  Exhibit D from S Free Rcv'd 12-11" xfId="2510" xr:uid="{F7B06B50-002D-4D51-9390-468FA9E8B8F7}"/>
    <cellStyle name="_Costs not in KWI3000 '06Budget_PCA 7 - Exhibit D update 11_30_08 (2)" xfId="2511" xr:uid="{EDDFCA43-2ED9-42C0-876B-ED2E0A9B4951}"/>
    <cellStyle name="_Costs not in KWI3000 '06Budget_PCA 7 - Exhibit D update 11_30_08 (2) 2" xfId="2512" xr:uid="{44A21EE7-F37A-45FF-AE99-C84BE5E46F35}"/>
    <cellStyle name="_Costs not in KWI3000 '06Budget_PCA 7 - Exhibit D update 11_30_08 (2) 2 2" xfId="2513" xr:uid="{EF5A4B0D-E10E-4A7E-8DD3-59D355359B8B}"/>
    <cellStyle name="_Costs not in KWI3000 '06Budget_PCA 7 - Exhibit D update 11_30_08 (2) 3" xfId="2514" xr:uid="{00755989-649E-4D26-B8F8-7139B3E35523}"/>
    <cellStyle name="_Costs not in KWI3000 '06Budget_PCA 7 - Exhibit D update 11_30_08 (2)_NIM Summary" xfId="2515" xr:uid="{C2D85643-7F63-4AE6-BDDA-3F938F3E2E36}"/>
    <cellStyle name="_Costs not in KWI3000 '06Budget_PCA 7 - Exhibit D update 11_30_08 (2)_NIM Summary 2" xfId="2516" xr:uid="{FE081185-C42F-4C12-83D6-56B1A4A5F178}"/>
    <cellStyle name="_Costs not in KWI3000 '06Budget_PCA 8 - Exhibit D update 12_31_09" xfId="2517" xr:uid="{FFD221E6-CE76-4A8A-9D81-5FD0F10FCF00}"/>
    <cellStyle name="_Costs not in KWI3000 '06Budget_PCA 9 -  Exhibit D April 2010" xfId="2518" xr:uid="{5E92233E-AE45-41FE-AABF-5C935208871B}"/>
    <cellStyle name="_Costs not in KWI3000 '06Budget_PCA 9 -  Exhibit D April 2010 (3)" xfId="2519" xr:uid="{5F7908B6-A61E-4400-A183-151922B46660}"/>
    <cellStyle name="_Costs not in KWI3000 '06Budget_PCA 9 -  Exhibit D April 2010 (3) 2" xfId="2520" xr:uid="{ECF8F429-040E-4E4C-BA05-B2CF6225862E}"/>
    <cellStyle name="_Costs not in KWI3000 '06Budget_PCA 9 -  Exhibit D Feb 2010" xfId="2521" xr:uid="{AD6D21BE-DDC5-47FD-8F68-952DEACBC7CD}"/>
    <cellStyle name="_Costs not in KWI3000 '06Budget_PCA 9 -  Exhibit D Feb 2010 v2" xfId="2522" xr:uid="{26904BF3-E482-433E-95A4-1C8F56EDB2F0}"/>
    <cellStyle name="_Costs not in KWI3000 '06Budget_PCA 9 -  Exhibit D Feb 2010 WF" xfId="2523" xr:uid="{F161B5F9-F391-4D35-A4AC-764B082B004B}"/>
    <cellStyle name="_Costs not in KWI3000 '06Budget_PCA 9 -  Exhibit D Jan 2010" xfId="2524" xr:uid="{7AEF86BE-2305-41E6-908E-723A97BA35BD}"/>
    <cellStyle name="_Costs not in KWI3000 '06Budget_PCA 9 -  Exhibit D March 2010 (2)" xfId="2525" xr:uid="{98ECCCE3-3C28-4ED8-B8C7-AF28EBF1BF67}"/>
    <cellStyle name="_Costs not in KWI3000 '06Budget_PCA 9 -  Exhibit D Nov 2010" xfId="2526" xr:uid="{34BA2014-56A7-4472-84D8-911B6085A037}"/>
    <cellStyle name="_Costs not in KWI3000 '06Budget_PCA 9 - Exhibit D at August 2010" xfId="2527" xr:uid="{DF9DD841-27D0-4DD7-926D-EC537AAAABB0}"/>
    <cellStyle name="_Costs not in KWI3000 '06Budget_PCA 9 - Exhibit D June 2010 GRC" xfId="2528" xr:uid="{E66764F8-590D-406D-A42E-5D5B042484ED}"/>
    <cellStyle name="_Costs not in KWI3000 '06Budget_Power Costs - Comparison bx Rbtl-Staff-Jt-PC" xfId="2529" xr:uid="{4A3F51BF-2ABF-4DF7-9D73-B65680FF76B2}"/>
    <cellStyle name="_Costs not in KWI3000 '06Budget_Power Costs - Comparison bx Rbtl-Staff-Jt-PC 2" xfId="2530" xr:uid="{ABD6191A-3176-42EA-9D86-BEB8923FA037}"/>
    <cellStyle name="_Costs not in KWI3000 '06Budget_Power Costs - Comparison bx Rbtl-Staff-Jt-PC 2 2" xfId="2531" xr:uid="{594F2CA7-4CAB-46C9-9AC7-807BD7F6B8AE}"/>
    <cellStyle name="_Costs not in KWI3000 '06Budget_Power Costs - Comparison bx Rbtl-Staff-Jt-PC 3" xfId="2532" xr:uid="{2F1C96BD-1110-421F-916C-988361AEC09F}"/>
    <cellStyle name="_Costs not in KWI3000 '06Budget_Power Costs - Comparison bx Rbtl-Staff-Jt-PC_Adj Bench DR 3 for Initial Briefs (Electric)" xfId="2533" xr:uid="{474135F5-7A5E-4492-95EF-5725D31E09FB}"/>
    <cellStyle name="_Costs not in KWI3000 '06Budget_Power Costs - Comparison bx Rbtl-Staff-Jt-PC_Adj Bench DR 3 for Initial Briefs (Electric) 2" xfId="2534" xr:uid="{90053789-7AF2-47A9-9068-F8563161962A}"/>
    <cellStyle name="_Costs not in KWI3000 '06Budget_Power Costs - Comparison bx Rbtl-Staff-Jt-PC_Adj Bench DR 3 for Initial Briefs (Electric) 2 2" xfId="2535" xr:uid="{63656278-1B4B-4BD5-A22D-619B67B4CFBE}"/>
    <cellStyle name="_Costs not in KWI3000 '06Budget_Power Costs - Comparison bx Rbtl-Staff-Jt-PC_Adj Bench DR 3 for Initial Briefs (Electric) 3" xfId="2536" xr:uid="{21D2A560-3FED-4BB0-BDF0-6E7EBB140191}"/>
    <cellStyle name="_Costs not in KWI3000 '06Budget_Power Costs - Comparison bx Rbtl-Staff-Jt-PC_Electric Rev Req Model (2009 GRC) Rebuttal" xfId="2537" xr:uid="{09CB7E1C-D032-4B38-A7E5-C705B676165B}"/>
    <cellStyle name="_Costs not in KWI3000 '06Budget_Power Costs - Comparison bx Rbtl-Staff-Jt-PC_Electric Rev Req Model (2009 GRC) Rebuttal 2" xfId="2538" xr:uid="{2A880AAB-9EBB-4967-9093-A80C0F619B5C}"/>
    <cellStyle name="_Costs not in KWI3000 '06Budget_Power Costs - Comparison bx Rbtl-Staff-Jt-PC_Electric Rev Req Model (2009 GRC) Rebuttal 2 2" xfId="2539" xr:uid="{A78D028A-1915-4558-8148-E83B49596C5C}"/>
    <cellStyle name="_Costs not in KWI3000 '06Budget_Power Costs - Comparison bx Rbtl-Staff-Jt-PC_Electric Rev Req Model (2009 GRC) Rebuttal 3" xfId="2540" xr:uid="{C584B598-C5A5-41E2-9160-C418DCE79BDB}"/>
    <cellStyle name="_Costs not in KWI3000 '06Budget_Power Costs - Comparison bx Rbtl-Staff-Jt-PC_Electric Rev Req Model (2009 GRC) Rebuttal REmoval of New  WH Solar AdjustMI" xfId="2541" xr:uid="{FA21C2C7-CEEB-46AC-9BE6-55BACDE9A426}"/>
    <cellStyle name="_Costs not in KWI3000 '06Budget_Power Costs - Comparison bx Rbtl-Staff-Jt-PC_Electric Rev Req Model (2009 GRC) Rebuttal REmoval of New  WH Solar AdjustMI 2" xfId="2542" xr:uid="{17BADA2E-8BEB-458E-B81B-747ABB57FB07}"/>
    <cellStyle name="_Costs not in KWI3000 '06Budget_Power Costs - Comparison bx Rbtl-Staff-Jt-PC_Electric Rev Req Model (2009 GRC) Rebuttal REmoval of New  WH Solar AdjustMI 2 2" xfId="2543" xr:uid="{23F499A0-00B1-4BE7-B913-E34267819F81}"/>
    <cellStyle name="_Costs not in KWI3000 '06Budget_Power Costs - Comparison bx Rbtl-Staff-Jt-PC_Electric Rev Req Model (2009 GRC) Rebuttal REmoval of New  WH Solar AdjustMI 3" xfId="2544" xr:uid="{20CE4191-DDC1-4CEA-B6D6-BD5B34A707AA}"/>
    <cellStyle name="_Costs not in KWI3000 '06Budget_Power Costs - Comparison bx Rbtl-Staff-Jt-PC_Electric Rev Req Model (2009 GRC) Revised 01-18-2010" xfId="2545" xr:uid="{35FFB7C9-EA0C-41C5-A0F1-786A040D9D4E}"/>
    <cellStyle name="_Costs not in KWI3000 '06Budget_Power Costs - Comparison bx Rbtl-Staff-Jt-PC_Electric Rev Req Model (2009 GRC) Revised 01-18-2010 2" xfId="2546" xr:uid="{788B8CE7-A24F-456B-9C6E-1A8D87F71287}"/>
    <cellStyle name="_Costs not in KWI3000 '06Budget_Power Costs - Comparison bx Rbtl-Staff-Jt-PC_Electric Rev Req Model (2009 GRC) Revised 01-18-2010 2 2" xfId="2547" xr:uid="{91B19C61-1095-45F3-8E98-5B5C5116C351}"/>
    <cellStyle name="_Costs not in KWI3000 '06Budget_Power Costs - Comparison bx Rbtl-Staff-Jt-PC_Electric Rev Req Model (2009 GRC) Revised 01-18-2010 3" xfId="2548" xr:uid="{0F4B6425-94D9-4C83-B031-E279BEDF5B25}"/>
    <cellStyle name="_Costs not in KWI3000 '06Budget_Power Costs - Comparison bx Rbtl-Staff-Jt-PC_Final Order Electric EXHIBIT A-1" xfId="2549" xr:uid="{4B79DEE8-2FA8-4446-BEB7-760856A435F2}"/>
    <cellStyle name="_Costs not in KWI3000 '06Budget_Power Costs - Comparison bx Rbtl-Staff-Jt-PC_Final Order Electric EXHIBIT A-1 2" xfId="2550" xr:uid="{27611C12-4B48-4B37-B8BD-D057E41BC886}"/>
    <cellStyle name="_Costs not in KWI3000 '06Budget_Power Costs - Comparison bx Rbtl-Staff-Jt-PC_Final Order Electric EXHIBIT A-1 2 2" xfId="2551" xr:uid="{49B49B78-39D8-47A4-B879-0DBBC28979A5}"/>
    <cellStyle name="_Costs not in KWI3000 '06Budget_Power Costs - Comparison bx Rbtl-Staff-Jt-PC_Final Order Electric EXHIBIT A-1 3" xfId="2552" xr:uid="{39E4933A-89DD-49B8-9D04-A7916F36E22D}"/>
    <cellStyle name="_Costs not in KWI3000 '06Budget_Production Adj 4.37" xfId="2553" xr:uid="{48F40762-22A7-4F75-BBE6-C3CBE2A48B72}"/>
    <cellStyle name="_Costs not in KWI3000 '06Budget_Production Adj 4.37 2" xfId="2554" xr:uid="{2EC76277-B499-4DEE-9D8B-EE04E2CF4BFB}"/>
    <cellStyle name="_Costs not in KWI3000 '06Budget_Production Adj 4.37 2 2" xfId="2555" xr:uid="{FE50DD2F-9155-4B55-B34E-B27C0BB1B21E}"/>
    <cellStyle name="_Costs not in KWI3000 '06Budget_Production Adj 4.37 3" xfId="2556" xr:uid="{233DE32C-D8E4-4140-81D9-30D0A2687111}"/>
    <cellStyle name="_Costs not in KWI3000 '06Budget_Purchased Power Adj 4.03" xfId="2557" xr:uid="{B37C0BFF-A160-41F0-87C6-D635ECD6A304}"/>
    <cellStyle name="_Costs not in KWI3000 '06Budget_Purchased Power Adj 4.03 2" xfId="2558" xr:uid="{E5BDC2F3-0D32-418E-BE75-13B9B44CBDBC}"/>
    <cellStyle name="_Costs not in KWI3000 '06Budget_Purchased Power Adj 4.03 2 2" xfId="2559" xr:uid="{32F3B30E-7FAB-46B1-91CC-A89F6647F7C4}"/>
    <cellStyle name="_Costs not in KWI3000 '06Budget_Purchased Power Adj 4.03 3" xfId="2560" xr:uid="{EE6C710B-AFBB-4992-881F-1C62C5261B0D}"/>
    <cellStyle name="_Costs not in KWI3000 '06Budget_Rebuttal Power Costs" xfId="2561" xr:uid="{8DC49CE9-BC4A-4BF0-A1F9-628EFEAF18C0}"/>
    <cellStyle name="_Costs not in KWI3000 '06Budget_Rebuttal Power Costs 2" xfId="2562" xr:uid="{9F0FB238-F85D-4CC7-82DF-1D751F2E4365}"/>
    <cellStyle name="_Costs not in KWI3000 '06Budget_Rebuttal Power Costs 2 2" xfId="2563" xr:uid="{1915C49F-9FB9-45F2-8770-02A8007AF7B7}"/>
    <cellStyle name="_Costs not in KWI3000 '06Budget_Rebuttal Power Costs 3" xfId="2564" xr:uid="{3B88F7F4-E99D-47E0-83F0-0189472C7C51}"/>
    <cellStyle name="_Costs not in KWI3000 '06Budget_Rebuttal Power Costs_Adj Bench DR 3 for Initial Briefs (Electric)" xfId="2565" xr:uid="{553519CB-B0A9-45A6-BF62-01638565DCD5}"/>
    <cellStyle name="_Costs not in KWI3000 '06Budget_Rebuttal Power Costs_Adj Bench DR 3 for Initial Briefs (Electric) 2" xfId="2566" xr:uid="{6991B9BD-48B1-48A1-962B-06BDABADF067}"/>
    <cellStyle name="_Costs not in KWI3000 '06Budget_Rebuttal Power Costs_Adj Bench DR 3 for Initial Briefs (Electric) 2 2" xfId="2567" xr:uid="{FEFAB787-4216-4B16-86B6-E6538EF41611}"/>
    <cellStyle name="_Costs not in KWI3000 '06Budget_Rebuttal Power Costs_Adj Bench DR 3 for Initial Briefs (Electric) 3" xfId="2568" xr:uid="{43DF3B2A-41AA-423F-8E07-ED3A782ED2AD}"/>
    <cellStyle name="_Costs not in KWI3000 '06Budget_Rebuttal Power Costs_Electric Rev Req Model (2009 GRC) Rebuttal" xfId="2569" xr:uid="{B2BED776-190F-4635-88BE-B0AF0729EB07}"/>
    <cellStyle name="_Costs not in KWI3000 '06Budget_Rebuttal Power Costs_Electric Rev Req Model (2009 GRC) Rebuttal 2" xfId="2570" xr:uid="{72EE11B2-A590-4714-B213-A52C346752C7}"/>
    <cellStyle name="_Costs not in KWI3000 '06Budget_Rebuttal Power Costs_Electric Rev Req Model (2009 GRC) Rebuttal 2 2" xfId="2571" xr:uid="{FEE033E7-0DFD-4BF1-99D9-3A991BCDBB17}"/>
    <cellStyle name="_Costs not in KWI3000 '06Budget_Rebuttal Power Costs_Electric Rev Req Model (2009 GRC) Rebuttal 3" xfId="2572" xr:uid="{ADC45C90-7012-4B61-A520-ED047B1B50DC}"/>
    <cellStyle name="_Costs not in KWI3000 '06Budget_Rebuttal Power Costs_Electric Rev Req Model (2009 GRC) Rebuttal REmoval of New  WH Solar AdjustMI" xfId="2573" xr:uid="{F5B31BAC-BB4F-4E9E-B85C-D23CE7EAEBC4}"/>
    <cellStyle name="_Costs not in KWI3000 '06Budget_Rebuttal Power Costs_Electric Rev Req Model (2009 GRC) Rebuttal REmoval of New  WH Solar AdjustMI 2" xfId="2574" xr:uid="{0D776307-B9CE-4FA9-A2DB-7D5E997FE23E}"/>
    <cellStyle name="_Costs not in KWI3000 '06Budget_Rebuttal Power Costs_Electric Rev Req Model (2009 GRC) Rebuttal REmoval of New  WH Solar AdjustMI 2 2" xfId="2575" xr:uid="{237DBB81-E40F-4117-9DE8-4A28030A1C40}"/>
    <cellStyle name="_Costs not in KWI3000 '06Budget_Rebuttal Power Costs_Electric Rev Req Model (2009 GRC) Rebuttal REmoval of New  WH Solar AdjustMI 3" xfId="2576" xr:uid="{7278B5B3-3C9D-4345-A4D3-FDCFBFA84F96}"/>
    <cellStyle name="_Costs not in KWI3000 '06Budget_Rebuttal Power Costs_Electric Rev Req Model (2009 GRC) Revised 01-18-2010" xfId="2577" xr:uid="{C531B746-D23A-4F5F-AD01-4348947C0DBA}"/>
    <cellStyle name="_Costs not in KWI3000 '06Budget_Rebuttal Power Costs_Electric Rev Req Model (2009 GRC) Revised 01-18-2010 2" xfId="2578" xr:uid="{1C908716-47BC-4EAA-9B0C-7A92D58F39C3}"/>
    <cellStyle name="_Costs not in KWI3000 '06Budget_Rebuttal Power Costs_Electric Rev Req Model (2009 GRC) Revised 01-18-2010 2 2" xfId="2579" xr:uid="{30533F45-FC5B-496D-B5CB-6C54E67B1940}"/>
    <cellStyle name="_Costs not in KWI3000 '06Budget_Rebuttal Power Costs_Electric Rev Req Model (2009 GRC) Revised 01-18-2010 3" xfId="2580" xr:uid="{D0A5F1C3-2128-4FF5-8FEA-D7E7CED2F544}"/>
    <cellStyle name="_Costs not in KWI3000 '06Budget_Rebuttal Power Costs_Final Order Electric EXHIBIT A-1" xfId="2581" xr:uid="{D0F4EBC6-6E06-4521-A0D1-6CD4779E9707}"/>
    <cellStyle name="_Costs not in KWI3000 '06Budget_Rebuttal Power Costs_Final Order Electric EXHIBIT A-1 2" xfId="2582" xr:uid="{56CC8B87-AA6E-4B86-9CF8-FC4688A1B12D}"/>
    <cellStyle name="_Costs not in KWI3000 '06Budget_Rebuttal Power Costs_Final Order Electric EXHIBIT A-1 2 2" xfId="2583" xr:uid="{C18FF2B7-E426-4D15-B973-DB3EAE42C9C1}"/>
    <cellStyle name="_Costs not in KWI3000 '06Budget_Rebuttal Power Costs_Final Order Electric EXHIBIT A-1 3" xfId="2584" xr:uid="{DC1497C7-4F45-4A9D-8F1E-44EDF22007CC}"/>
    <cellStyle name="_Costs not in KWI3000 '06Budget_ROR &amp; CONV FACTOR" xfId="2585" xr:uid="{6B0E4FAB-952F-43BD-AC22-CAE705D111CE}"/>
    <cellStyle name="_Costs not in KWI3000 '06Budget_ROR &amp; CONV FACTOR 2" xfId="2586" xr:uid="{483F0118-7412-42A8-9488-1692CFC00991}"/>
    <cellStyle name="_Costs not in KWI3000 '06Budget_ROR &amp; CONV FACTOR 2 2" xfId="2587" xr:uid="{ECB19092-3FC1-4860-924D-0D2291AD4BF0}"/>
    <cellStyle name="_Costs not in KWI3000 '06Budget_ROR &amp; CONV FACTOR 3" xfId="2588" xr:uid="{CA160988-5776-4C7F-B361-117E9F77A958}"/>
    <cellStyle name="_Costs not in KWI3000 '06Budget_ROR 5.02" xfId="2589" xr:uid="{5D145BB1-075E-4F69-B86B-486F9004D139}"/>
    <cellStyle name="_Costs not in KWI3000 '06Budget_ROR 5.02 2" xfId="2590" xr:uid="{4BBC49A0-383E-4C7F-B711-28AD14D927A4}"/>
    <cellStyle name="_Costs not in KWI3000 '06Budget_ROR 5.02 2 2" xfId="2591" xr:uid="{CEB33B63-08F2-4C04-8709-E87AB176BC0F}"/>
    <cellStyle name="_Costs not in KWI3000 '06Budget_ROR 5.02 3" xfId="2592" xr:uid="{3EEFFD0C-DDB4-402E-94B0-823AA2AB89E5}"/>
    <cellStyle name="_Costs not in KWI3000 '06Budget_Transmission Workbook for May BOD" xfId="2593" xr:uid="{CC72AB51-EFE3-4039-A8FE-25835EE51E0B}"/>
    <cellStyle name="_Costs not in KWI3000 '06Budget_Transmission Workbook for May BOD 2" xfId="2594" xr:uid="{4862588F-2B69-41FA-A5B7-3F0F3C69CB55}"/>
    <cellStyle name="_Costs not in KWI3000 '06Budget_Wind Integration 10GRC" xfId="2595" xr:uid="{FDC193A7-1EAB-41DC-B4A3-19FA4D4046AB}"/>
    <cellStyle name="_Costs not in KWI3000 '06Budget_Wind Integration 10GRC 2" xfId="2596" xr:uid="{9E43C928-5E34-4442-9D66-4679738D8A69}"/>
    <cellStyle name="_DEM-08C Power Cost Comparison" xfId="2597" xr:uid="{32E1CFB6-0E4B-42A1-8734-5428ECD15F36}"/>
    <cellStyle name="_DEM-WP (C) Costs not in AURORA 2006GRC Order 11.30.06 Gas" xfId="2598" xr:uid="{9F68C8A3-8278-43BF-9C53-F4DB03EC89C1}"/>
    <cellStyle name="_DEM-WP (C) Costs not in AURORA 2006GRC Order 11.30.06 Gas 2" xfId="2599" xr:uid="{E6D64FA1-83B0-43F3-834F-0390433AA8F1}"/>
    <cellStyle name="_DEM-WP (C) Costs not in AURORA 2006GRC Order 11.30.06 Gas_Chelan PUD Power Costs (8-10)" xfId="2600" xr:uid="{9B89E016-61AE-45DB-B836-4D2E0207B39E}"/>
    <cellStyle name="_DEM-WP (C) Costs not in AURORA 2006GRC Order 11.30.06 Gas_NIM Summary" xfId="2601" xr:uid="{24689494-98E2-4253-9527-B5E54B673612}"/>
    <cellStyle name="_DEM-WP (C) Costs not in AURORA 2006GRC Order 11.30.06 Gas_NIM Summary 2" xfId="2602" xr:uid="{D1652215-29CD-4E7A-8A5D-14503924A091}"/>
    <cellStyle name="_DEM-WP (C) Power Cost 2006GRC Order" xfId="2603" xr:uid="{1CD351C6-263D-4C8D-922C-A075E6F0C49E}"/>
    <cellStyle name="_DEM-WP (C) Power Cost 2006GRC Order 2" xfId="2604" xr:uid="{5C45C9C7-2EA8-4117-902B-C581A30E992E}"/>
    <cellStyle name="_DEM-WP (C) Power Cost 2006GRC Order 2 2" xfId="2605" xr:uid="{75543EAD-60BB-4F6B-9579-0BEA57BDDE09}"/>
    <cellStyle name="_DEM-WP (C) Power Cost 2006GRC Order 2 2 2" xfId="2606" xr:uid="{88A5EA75-47DD-4F13-9C9A-0AF75D185EB4}"/>
    <cellStyle name="_DEM-WP (C) Power Cost 2006GRC Order 2 3" xfId="2607" xr:uid="{5DDEE708-385E-460F-9B12-54749C52D6A8}"/>
    <cellStyle name="_DEM-WP (C) Power Cost 2006GRC Order 3" xfId="2608" xr:uid="{47E74E93-8029-410B-A04B-9BD0F170A429}"/>
    <cellStyle name="_DEM-WP (C) Power Cost 2006GRC Order 3 2" xfId="2609" xr:uid="{75DC32F3-64F6-405D-859D-E41318E9BD0B}"/>
    <cellStyle name="_DEM-WP (C) Power Cost 2006GRC Order 4" xfId="2610" xr:uid="{D685C3D0-6B21-45D8-A769-3A87A2FE7230}"/>
    <cellStyle name="_DEM-WP (C) Power Cost 2006GRC Order 4 2" xfId="2611" xr:uid="{12DA0DDE-CD01-4EAC-B4DE-DF7D91B53432}"/>
    <cellStyle name="_DEM-WP (C) Power Cost 2006GRC Order 5" xfId="2612" xr:uid="{46B59BFC-F16C-4D05-B802-84D437D00B38}"/>
    <cellStyle name="_DEM-WP (C) Power Cost 2006GRC Order_04 07E Wild Horse Wind Expansion (C) (2)" xfId="2613" xr:uid="{40DD7242-8698-46DB-AA59-2C24AA5363DF}"/>
    <cellStyle name="_DEM-WP (C) Power Cost 2006GRC Order_04 07E Wild Horse Wind Expansion (C) (2) 2" xfId="2614" xr:uid="{239BD55C-522F-4EA7-9FC8-9196242C1907}"/>
    <cellStyle name="_DEM-WP (C) Power Cost 2006GRC Order_04 07E Wild Horse Wind Expansion (C) (2) 2 2" xfId="2615" xr:uid="{98B42F3F-96F9-4F0A-ADFF-33E78C31C816}"/>
    <cellStyle name="_DEM-WP (C) Power Cost 2006GRC Order_04 07E Wild Horse Wind Expansion (C) (2) 3" xfId="2616" xr:uid="{0DCFC82B-1672-4E10-B425-775121E97857}"/>
    <cellStyle name="_DEM-WP (C) Power Cost 2006GRC Order_04 07E Wild Horse Wind Expansion (C) (2)_Adj Bench DR 3 for Initial Briefs (Electric)" xfId="2617" xr:uid="{6EE3A7C0-E78E-419D-8844-6EF91922FCA7}"/>
    <cellStyle name="_DEM-WP (C) Power Cost 2006GRC Order_04 07E Wild Horse Wind Expansion (C) (2)_Adj Bench DR 3 for Initial Briefs (Electric) 2" xfId="2618" xr:uid="{E80565E7-62F5-400F-BC8C-9BD14CFC0506}"/>
    <cellStyle name="_DEM-WP (C) Power Cost 2006GRC Order_04 07E Wild Horse Wind Expansion (C) (2)_Adj Bench DR 3 for Initial Briefs (Electric) 2 2" xfId="2619" xr:uid="{F0FF5DB5-A511-4ED0-8241-D81BB0E02307}"/>
    <cellStyle name="_DEM-WP (C) Power Cost 2006GRC Order_04 07E Wild Horse Wind Expansion (C) (2)_Adj Bench DR 3 for Initial Briefs (Electric) 3" xfId="2620" xr:uid="{EB33883D-C42E-4E88-8318-F8CADC5D6753}"/>
    <cellStyle name="_DEM-WP (C) Power Cost 2006GRC Order_04 07E Wild Horse Wind Expansion (C) (2)_Book1" xfId="2621" xr:uid="{FF143BF4-03CA-4BDA-9D35-6C5643241DA9}"/>
    <cellStyle name="_DEM-WP (C) Power Cost 2006GRC Order_04 07E Wild Horse Wind Expansion (C) (2)_Electric Rev Req Model (2009 GRC) " xfId="2622" xr:uid="{F1294C5D-2F15-4640-A96A-16DDA413264B}"/>
    <cellStyle name="_DEM-WP (C) Power Cost 2006GRC Order_04 07E Wild Horse Wind Expansion (C) (2)_Electric Rev Req Model (2009 GRC)  2" xfId="2623" xr:uid="{99831F22-605D-4459-93B3-DBE30FF8BB36}"/>
    <cellStyle name="_DEM-WP (C) Power Cost 2006GRC Order_04 07E Wild Horse Wind Expansion (C) (2)_Electric Rev Req Model (2009 GRC)  2 2" xfId="2624" xr:uid="{E4AE042E-EAF4-4C56-86B2-9227903924E2}"/>
    <cellStyle name="_DEM-WP (C) Power Cost 2006GRC Order_04 07E Wild Horse Wind Expansion (C) (2)_Electric Rev Req Model (2009 GRC)  3" xfId="2625" xr:uid="{C8F65777-92FD-4DBE-9475-467532DBD56A}"/>
    <cellStyle name="_DEM-WP (C) Power Cost 2006GRC Order_04 07E Wild Horse Wind Expansion (C) (2)_Electric Rev Req Model (2009 GRC) Rebuttal" xfId="2626" xr:uid="{10E982E3-2624-4551-A6DB-B67F2B51A154}"/>
    <cellStyle name="_DEM-WP (C) Power Cost 2006GRC Order_04 07E Wild Horse Wind Expansion (C) (2)_Electric Rev Req Model (2009 GRC) Rebuttal 2" xfId="2627" xr:uid="{D7636270-D545-406C-9422-3C4FBB87BAD8}"/>
    <cellStyle name="_DEM-WP (C) Power Cost 2006GRC Order_04 07E Wild Horse Wind Expansion (C) (2)_Electric Rev Req Model (2009 GRC) Rebuttal 2 2" xfId="2628" xr:uid="{4BB87D84-015E-4028-A5F4-DBFB14713D84}"/>
    <cellStyle name="_DEM-WP (C) Power Cost 2006GRC Order_04 07E Wild Horse Wind Expansion (C) (2)_Electric Rev Req Model (2009 GRC) Rebuttal 3" xfId="2629" xr:uid="{8140DB6C-5CAB-4EE6-8010-91A6FE001E9F}"/>
    <cellStyle name="_DEM-WP (C) Power Cost 2006GRC Order_04 07E Wild Horse Wind Expansion (C) (2)_Electric Rev Req Model (2009 GRC) Rebuttal REmoval of New  WH Solar AdjustMI" xfId="2630" xr:uid="{C90C6946-5790-4EE3-B3B7-43BAD11F634E}"/>
    <cellStyle name="_DEM-WP (C) Power Cost 2006GRC Order_04 07E Wild Horse Wind Expansion (C) (2)_Electric Rev Req Model (2009 GRC) Rebuttal REmoval of New  WH Solar AdjustMI 2" xfId="2631" xr:uid="{7F55F6BF-748D-4CDD-BF48-609B9667FEF6}"/>
    <cellStyle name="_DEM-WP (C) Power Cost 2006GRC Order_04 07E Wild Horse Wind Expansion (C) (2)_Electric Rev Req Model (2009 GRC) Rebuttal REmoval of New  WH Solar AdjustMI 2 2" xfId="2632" xr:uid="{D5F88FD7-CF38-4E50-8849-3F2A5E06C48F}"/>
    <cellStyle name="_DEM-WP (C) Power Cost 2006GRC Order_04 07E Wild Horse Wind Expansion (C) (2)_Electric Rev Req Model (2009 GRC) Rebuttal REmoval of New  WH Solar AdjustMI 3" xfId="2633" xr:uid="{DBAF01BE-18AB-4BA3-B348-A09E48E6A71D}"/>
    <cellStyle name="_DEM-WP (C) Power Cost 2006GRC Order_04 07E Wild Horse Wind Expansion (C) (2)_Electric Rev Req Model (2009 GRC) Revised 01-18-2010" xfId="2634" xr:uid="{DC4A858D-B793-4279-B8C0-8BE4ABC9DED2}"/>
    <cellStyle name="_DEM-WP (C) Power Cost 2006GRC Order_04 07E Wild Horse Wind Expansion (C) (2)_Electric Rev Req Model (2009 GRC) Revised 01-18-2010 2" xfId="2635" xr:uid="{B54CBF92-5D45-4A7E-83A4-8C8C10DA9C7C}"/>
    <cellStyle name="_DEM-WP (C) Power Cost 2006GRC Order_04 07E Wild Horse Wind Expansion (C) (2)_Electric Rev Req Model (2009 GRC) Revised 01-18-2010 2 2" xfId="2636" xr:uid="{1FE77AD7-A97B-4472-BC67-628122B05F55}"/>
    <cellStyle name="_DEM-WP (C) Power Cost 2006GRC Order_04 07E Wild Horse Wind Expansion (C) (2)_Electric Rev Req Model (2009 GRC) Revised 01-18-2010 3" xfId="2637" xr:uid="{52494019-4555-4B7F-B74F-1E99EA97AEB7}"/>
    <cellStyle name="_DEM-WP (C) Power Cost 2006GRC Order_04 07E Wild Horse Wind Expansion (C) (2)_Electric Rev Req Model (2010 GRC)" xfId="2638" xr:uid="{5C05F654-9D83-4453-B78B-1E18FC103CDC}"/>
    <cellStyle name="_DEM-WP (C) Power Cost 2006GRC Order_04 07E Wild Horse Wind Expansion (C) (2)_Electric Rev Req Model (2010 GRC) SF" xfId="2639" xr:uid="{82754827-ECAE-47E5-85BD-B240B530182A}"/>
    <cellStyle name="_DEM-WP (C) Power Cost 2006GRC Order_04 07E Wild Horse Wind Expansion (C) (2)_Final Order Electric EXHIBIT A-1" xfId="2640" xr:uid="{5DE46143-0E94-47BE-B32D-C62CE3144359}"/>
    <cellStyle name="_DEM-WP (C) Power Cost 2006GRC Order_04 07E Wild Horse Wind Expansion (C) (2)_Final Order Electric EXHIBIT A-1 2" xfId="2641" xr:uid="{095B9BBE-32A3-49B7-9AD1-66512836D4B4}"/>
    <cellStyle name="_DEM-WP (C) Power Cost 2006GRC Order_04 07E Wild Horse Wind Expansion (C) (2)_Final Order Electric EXHIBIT A-1 2 2" xfId="2642" xr:uid="{395C4D6A-14ED-42F6-A626-33236E419E21}"/>
    <cellStyle name="_DEM-WP (C) Power Cost 2006GRC Order_04 07E Wild Horse Wind Expansion (C) (2)_Final Order Electric EXHIBIT A-1 3" xfId="2643" xr:uid="{15E19819-060A-4449-868E-F8867D4EE810}"/>
    <cellStyle name="_DEM-WP (C) Power Cost 2006GRC Order_04 07E Wild Horse Wind Expansion (C) (2)_TENASKA REGULATORY ASSET" xfId="2644" xr:uid="{3D9B9CA8-570B-45A8-8B21-7C69789D5CA8}"/>
    <cellStyle name="_DEM-WP (C) Power Cost 2006GRC Order_04 07E Wild Horse Wind Expansion (C) (2)_TENASKA REGULATORY ASSET 2" xfId="2645" xr:uid="{59E43281-24A3-49ED-81D5-B4F05716E2B3}"/>
    <cellStyle name="_DEM-WP (C) Power Cost 2006GRC Order_04 07E Wild Horse Wind Expansion (C) (2)_TENASKA REGULATORY ASSET 2 2" xfId="2646" xr:uid="{608521CA-3486-4C26-82B3-4FF3E663AF66}"/>
    <cellStyle name="_DEM-WP (C) Power Cost 2006GRC Order_04 07E Wild Horse Wind Expansion (C) (2)_TENASKA REGULATORY ASSET 3" xfId="2647" xr:uid="{1B9C2F4F-60A8-4D3D-8D9A-DFB314CA505D}"/>
    <cellStyle name="_DEM-WP (C) Power Cost 2006GRC Order_16.37E Wild Horse Expansion DeferralRevwrkingfile SF" xfId="2648" xr:uid="{CDC332D8-8544-431B-AB30-12F0B0434A52}"/>
    <cellStyle name="_DEM-WP (C) Power Cost 2006GRC Order_16.37E Wild Horse Expansion DeferralRevwrkingfile SF 2" xfId="2649" xr:uid="{533C8837-6332-40A8-92F6-8DFCBD6AF8B9}"/>
    <cellStyle name="_DEM-WP (C) Power Cost 2006GRC Order_16.37E Wild Horse Expansion DeferralRevwrkingfile SF 2 2" xfId="2650" xr:uid="{70132265-98FC-4874-967D-15093BD1C959}"/>
    <cellStyle name="_DEM-WP (C) Power Cost 2006GRC Order_16.37E Wild Horse Expansion DeferralRevwrkingfile SF 3" xfId="2651" xr:uid="{F0CD4286-DF2D-47AF-AD5B-2BC0443F3A5D}"/>
    <cellStyle name="_DEM-WP (C) Power Cost 2006GRC Order_2009 Compliance Filing PCA Exhibits for GRC" xfId="2652" xr:uid="{D09F8C8C-9460-4A33-9BB0-96582E083CB2}"/>
    <cellStyle name="_DEM-WP (C) Power Cost 2006GRC Order_2009 GRC Compl Filing - Exhibit D" xfId="2653" xr:uid="{B9E86744-620E-44D8-A1C0-6F0E4BDD4DF9}"/>
    <cellStyle name="_DEM-WP (C) Power Cost 2006GRC Order_2009 GRC Compl Filing - Exhibit D 2" xfId="2654" xr:uid="{A6B11247-599D-4255-81A6-BF132984D563}"/>
    <cellStyle name="_DEM-WP (C) Power Cost 2006GRC Order_3.01 Income Statement" xfId="2655" xr:uid="{A3AA42BF-C71A-4801-AAC9-E7CEDC39112C}"/>
    <cellStyle name="_DEM-WP (C) Power Cost 2006GRC Order_4 31 Regulatory Assets and Liabilities  7 06- Exhibit D" xfId="2656" xr:uid="{50103976-5D21-46D9-8699-825611394500}"/>
    <cellStyle name="_DEM-WP (C) Power Cost 2006GRC Order_4 31 Regulatory Assets and Liabilities  7 06- Exhibit D 2" xfId="2657" xr:uid="{E9719625-E5D2-4F75-B5A5-B4CECABC81E1}"/>
    <cellStyle name="_DEM-WP (C) Power Cost 2006GRC Order_4 31 Regulatory Assets and Liabilities  7 06- Exhibit D 2 2" xfId="2658" xr:uid="{E3294799-DB15-4CBB-9037-ACAF74987761}"/>
    <cellStyle name="_DEM-WP (C) Power Cost 2006GRC Order_4 31 Regulatory Assets and Liabilities  7 06- Exhibit D 3" xfId="2659" xr:uid="{BEFF3BFA-C062-448A-A383-192A7271BAD3}"/>
    <cellStyle name="_DEM-WP (C) Power Cost 2006GRC Order_4 31 Regulatory Assets and Liabilities  7 06- Exhibit D_NIM Summary" xfId="2660" xr:uid="{69EFD570-313C-4734-B6DE-AB678D5A8245}"/>
    <cellStyle name="_DEM-WP (C) Power Cost 2006GRC Order_4 31 Regulatory Assets and Liabilities  7 06- Exhibit D_NIM Summary 2" xfId="2661" xr:uid="{BC7A91DE-A988-4EA3-97BC-6EC3AB1A0D74}"/>
    <cellStyle name="_DEM-WP (C) Power Cost 2006GRC Order_4 32 Regulatory Assets and Liabilities  7 06- Exhibit D" xfId="2662" xr:uid="{D95F2A51-DBD4-453D-86FF-D7808B6B91BA}"/>
    <cellStyle name="_DEM-WP (C) Power Cost 2006GRC Order_4 32 Regulatory Assets and Liabilities  7 06- Exhibit D 2" xfId="2663" xr:uid="{BC24CCCC-0C03-40D5-8CC5-3A4E6F1DBA04}"/>
    <cellStyle name="_DEM-WP (C) Power Cost 2006GRC Order_4 32 Regulatory Assets and Liabilities  7 06- Exhibit D 2 2" xfId="2664" xr:uid="{91BF0E4E-4341-4823-85A6-FFC62D0718EB}"/>
    <cellStyle name="_DEM-WP (C) Power Cost 2006GRC Order_4 32 Regulatory Assets and Liabilities  7 06- Exhibit D 3" xfId="2665" xr:uid="{8D912A4A-F0F3-41F7-B1CC-883E46980F77}"/>
    <cellStyle name="_DEM-WP (C) Power Cost 2006GRC Order_4 32 Regulatory Assets and Liabilities  7 06- Exhibit D_NIM Summary" xfId="2666" xr:uid="{F6DA2862-1B86-46DA-A0A5-E27811749F24}"/>
    <cellStyle name="_DEM-WP (C) Power Cost 2006GRC Order_4 32 Regulatory Assets and Liabilities  7 06- Exhibit D_NIM Summary 2" xfId="2667" xr:uid="{916BF5AB-15FD-4C6D-AB85-BE02A14340B2}"/>
    <cellStyle name="_DEM-WP (C) Power Cost 2006GRC Order_AURORA Total New" xfId="2668" xr:uid="{2DD37249-C3EF-452A-9950-9A5C860A4418}"/>
    <cellStyle name="_DEM-WP (C) Power Cost 2006GRC Order_AURORA Total New 2" xfId="2669" xr:uid="{A85E7B5E-D4BE-4347-AACF-CA0E272FB22F}"/>
    <cellStyle name="_DEM-WP (C) Power Cost 2006GRC Order_Book2" xfId="2670" xr:uid="{868A4615-2E6B-4F32-9870-6CA1BA53B81E}"/>
    <cellStyle name="_DEM-WP (C) Power Cost 2006GRC Order_Book2 2" xfId="2671" xr:uid="{F4611231-2F73-4638-B769-92AA43FB54BF}"/>
    <cellStyle name="_DEM-WP (C) Power Cost 2006GRC Order_Book2 2 2" xfId="2672" xr:uid="{20920D4B-0EE2-4F4D-BF09-98F311267763}"/>
    <cellStyle name="_DEM-WP (C) Power Cost 2006GRC Order_Book2 3" xfId="2673" xr:uid="{E8CDBB06-D5AF-49D7-9E9B-38BD65166EFA}"/>
    <cellStyle name="_DEM-WP (C) Power Cost 2006GRC Order_Book2_Adj Bench DR 3 for Initial Briefs (Electric)" xfId="2674" xr:uid="{0E052DA3-3520-4977-9243-99F62D35BD79}"/>
    <cellStyle name="_DEM-WP (C) Power Cost 2006GRC Order_Book2_Adj Bench DR 3 for Initial Briefs (Electric) 2" xfId="2675" xr:uid="{CEE88BB2-C0A8-4640-8CC6-45C121119E2A}"/>
    <cellStyle name="_DEM-WP (C) Power Cost 2006GRC Order_Book2_Adj Bench DR 3 for Initial Briefs (Electric) 2 2" xfId="2676" xr:uid="{9C185FAD-9EBF-43E6-8C62-24184AED1520}"/>
    <cellStyle name="_DEM-WP (C) Power Cost 2006GRC Order_Book2_Adj Bench DR 3 for Initial Briefs (Electric) 3" xfId="2677" xr:uid="{7115F1BA-B2C6-403B-9F3F-2C82A1B5AFD3}"/>
    <cellStyle name="_DEM-WP (C) Power Cost 2006GRC Order_Book2_Electric Rev Req Model (2009 GRC) Rebuttal" xfId="2678" xr:uid="{AEF1F643-BA10-4F70-8348-2ECE6166297A}"/>
    <cellStyle name="_DEM-WP (C) Power Cost 2006GRC Order_Book2_Electric Rev Req Model (2009 GRC) Rebuttal 2" xfId="2679" xr:uid="{DCF26DB2-4F94-4DE2-B169-D538D3078972}"/>
    <cellStyle name="_DEM-WP (C) Power Cost 2006GRC Order_Book2_Electric Rev Req Model (2009 GRC) Rebuttal 2 2" xfId="2680" xr:uid="{E80F2A96-12BF-4D41-93B7-893A77902590}"/>
    <cellStyle name="_DEM-WP (C) Power Cost 2006GRC Order_Book2_Electric Rev Req Model (2009 GRC) Rebuttal 3" xfId="2681" xr:uid="{D75336B4-ED3A-409C-85F2-A886293A3D3D}"/>
    <cellStyle name="_DEM-WP (C) Power Cost 2006GRC Order_Book2_Electric Rev Req Model (2009 GRC) Rebuttal REmoval of New  WH Solar AdjustMI" xfId="2682" xr:uid="{C666D976-43B6-4231-9862-D9A5A0A28371}"/>
    <cellStyle name="_DEM-WP (C) Power Cost 2006GRC Order_Book2_Electric Rev Req Model (2009 GRC) Rebuttal REmoval of New  WH Solar AdjustMI 2" xfId="2683" xr:uid="{DED9FA7E-4F79-4614-83A0-E30149DE6A7A}"/>
    <cellStyle name="_DEM-WP (C) Power Cost 2006GRC Order_Book2_Electric Rev Req Model (2009 GRC) Rebuttal REmoval of New  WH Solar AdjustMI 2 2" xfId="2684" xr:uid="{7D8A8D11-D807-47A8-9188-ED28ADBC9BFB}"/>
    <cellStyle name="_DEM-WP (C) Power Cost 2006GRC Order_Book2_Electric Rev Req Model (2009 GRC) Rebuttal REmoval of New  WH Solar AdjustMI 3" xfId="2685" xr:uid="{AE41F9A3-43A1-41D6-B27F-2C492303CE6A}"/>
    <cellStyle name="_DEM-WP (C) Power Cost 2006GRC Order_Book2_Electric Rev Req Model (2009 GRC) Revised 01-18-2010" xfId="2686" xr:uid="{07C89F42-0973-4C9E-93BE-54961F92FD86}"/>
    <cellStyle name="_DEM-WP (C) Power Cost 2006GRC Order_Book2_Electric Rev Req Model (2009 GRC) Revised 01-18-2010 2" xfId="2687" xr:uid="{0D03570C-53D1-4CF5-8232-48A7A8145D41}"/>
    <cellStyle name="_DEM-WP (C) Power Cost 2006GRC Order_Book2_Electric Rev Req Model (2009 GRC) Revised 01-18-2010 2 2" xfId="2688" xr:uid="{0D8FDE2E-5C47-4DA9-A6E3-3ADD83D3488D}"/>
    <cellStyle name="_DEM-WP (C) Power Cost 2006GRC Order_Book2_Electric Rev Req Model (2009 GRC) Revised 01-18-2010 3" xfId="2689" xr:uid="{C95C757A-5BB6-441E-8B9F-6A125F052398}"/>
    <cellStyle name="_DEM-WP (C) Power Cost 2006GRC Order_Book2_Final Order Electric EXHIBIT A-1" xfId="2690" xr:uid="{1EDD6B9A-A1D2-4372-BEEA-D550ED4AEAEC}"/>
    <cellStyle name="_DEM-WP (C) Power Cost 2006GRC Order_Book2_Final Order Electric EXHIBIT A-1 2" xfId="2691" xr:uid="{95464119-E49F-424D-84AB-8F967A8B9998}"/>
    <cellStyle name="_DEM-WP (C) Power Cost 2006GRC Order_Book2_Final Order Electric EXHIBIT A-1 2 2" xfId="2692" xr:uid="{6B7BB1E3-6C82-4215-B44F-C33FEDADD0BF}"/>
    <cellStyle name="_DEM-WP (C) Power Cost 2006GRC Order_Book2_Final Order Electric EXHIBIT A-1 3" xfId="2693" xr:uid="{97B90DAB-53A5-48C3-B31A-E4441A5F3D67}"/>
    <cellStyle name="_DEM-WP (C) Power Cost 2006GRC Order_Book4" xfId="2694" xr:uid="{DFECB18D-EE92-4686-9E87-553C0CE2A158}"/>
    <cellStyle name="_DEM-WP (C) Power Cost 2006GRC Order_Book4 2" xfId="2695" xr:uid="{DAA11454-ADAD-4D7E-A8D8-5B7F13AAFB12}"/>
    <cellStyle name="_DEM-WP (C) Power Cost 2006GRC Order_Book4 2 2" xfId="2696" xr:uid="{1A9A5FB5-BDC2-4CDA-BFA8-4D33472FEE5C}"/>
    <cellStyle name="_DEM-WP (C) Power Cost 2006GRC Order_Book4 3" xfId="2697" xr:uid="{A193DFC3-ED9A-4C9E-BBC0-982ECED6FAA4}"/>
    <cellStyle name="_DEM-WP (C) Power Cost 2006GRC Order_Book9" xfId="2698" xr:uid="{301EEB3F-33FF-4B42-95F5-DCC6A8E1443D}"/>
    <cellStyle name="_DEM-WP (C) Power Cost 2006GRC Order_Book9 2" xfId="2699" xr:uid="{6A308CAB-13ED-4A89-A263-7CD512244FB4}"/>
    <cellStyle name="_DEM-WP (C) Power Cost 2006GRC Order_Book9 2 2" xfId="2700" xr:uid="{B3DAB93C-16A8-469E-B094-397FDB8B6853}"/>
    <cellStyle name="_DEM-WP (C) Power Cost 2006GRC Order_Book9 3" xfId="2701" xr:uid="{A230CDBA-955E-4025-96C4-DCE5D6EC9673}"/>
    <cellStyle name="_DEM-WP (C) Power Cost 2006GRC Order_Chelan PUD Power Costs (8-10)" xfId="2702" xr:uid="{66F30E02-964D-4F0E-AFC5-3741F812436F}"/>
    <cellStyle name="_DEM-WP (C) Power Cost 2006GRC Order_Electric COS Inputs" xfId="2703" xr:uid="{078EFFFB-E54D-48F4-9072-95143024C007}"/>
    <cellStyle name="_DEM-WP (C) Power Cost 2006GRC Order_Electric COS Inputs 2" xfId="2704" xr:uid="{6EA696AD-7A67-42C5-8733-4D95D61AB1FA}"/>
    <cellStyle name="_DEM-WP (C) Power Cost 2006GRC Order_Electric COS Inputs 2 2" xfId="2705" xr:uid="{B078796B-69A7-4447-86EF-3A52E4EE6136}"/>
    <cellStyle name="_DEM-WP (C) Power Cost 2006GRC Order_Electric COS Inputs 2 2 2" xfId="2706" xr:uid="{CFFBA089-2AE3-4C1C-82AD-D2A9B58BA7ED}"/>
    <cellStyle name="_DEM-WP (C) Power Cost 2006GRC Order_Electric COS Inputs 2 3" xfId="2707" xr:uid="{780231FD-B44C-4E3F-87C1-C42080E387F1}"/>
    <cellStyle name="_DEM-WP (C) Power Cost 2006GRC Order_Electric COS Inputs 2 3 2" xfId="2708" xr:uid="{94811BC6-86C6-4411-B79C-163AE7FE85BC}"/>
    <cellStyle name="_DEM-WP (C) Power Cost 2006GRC Order_Electric COS Inputs 2 4" xfId="2709" xr:uid="{C389000E-0E45-47B6-9B6B-1A4CEA90B252}"/>
    <cellStyle name="_DEM-WP (C) Power Cost 2006GRC Order_Electric COS Inputs 2 4 2" xfId="2710" xr:uid="{92089D32-4683-4D55-923E-E95461987BDF}"/>
    <cellStyle name="_DEM-WP (C) Power Cost 2006GRC Order_Electric COS Inputs 3" xfId="2711" xr:uid="{3510EFD1-5B80-4CCF-8446-948F62D05454}"/>
    <cellStyle name="_DEM-WP (C) Power Cost 2006GRC Order_Electric COS Inputs 3 2" xfId="2712" xr:uid="{ABDB5797-EBEB-4DBB-B4AF-103F5B0B6036}"/>
    <cellStyle name="_DEM-WP (C) Power Cost 2006GRC Order_Electric COS Inputs 4" xfId="2713" xr:uid="{503C3F35-46C3-4E85-8869-BB7DC4FA4C6C}"/>
    <cellStyle name="_DEM-WP (C) Power Cost 2006GRC Order_Electric COS Inputs 4 2" xfId="2714" xr:uid="{EFC92D77-04D0-491C-90E0-5A439E1DF34A}"/>
    <cellStyle name="_DEM-WP (C) Power Cost 2006GRC Order_Electric COS Inputs 5" xfId="2715" xr:uid="{9F7430B0-05FD-48D7-BBD8-0022913B67E9}"/>
    <cellStyle name="_DEM-WP (C) Power Cost 2006GRC Order_Electric COS Inputs 6" xfId="2716" xr:uid="{60C70964-D531-40A3-BA05-91F44612DE13}"/>
    <cellStyle name="_DEM-WP (C) Power Cost 2006GRC Order_NIM Summary" xfId="2717" xr:uid="{B5BD4013-0A7E-48A3-8F66-2BACC6933CFD}"/>
    <cellStyle name="_DEM-WP (C) Power Cost 2006GRC Order_NIM Summary 09GRC" xfId="2718" xr:uid="{9F8C78C2-087F-4047-B8F3-B45132ECE7D4}"/>
    <cellStyle name="_DEM-WP (C) Power Cost 2006GRC Order_NIM Summary 09GRC 2" xfId="2719" xr:uid="{B3DE8481-6908-48AA-A466-4131DB5BD9E2}"/>
    <cellStyle name="_DEM-WP (C) Power Cost 2006GRC Order_NIM Summary 2" xfId="2720" xr:uid="{4DFD9968-0195-4755-8220-1C0CFC2878A8}"/>
    <cellStyle name="_DEM-WP (C) Power Cost 2006GRC Order_NIM Summary 3" xfId="2721" xr:uid="{DA86B2E8-2CC6-4CF7-930C-8CC88AA0046A}"/>
    <cellStyle name="_DEM-WP (C) Power Cost 2006GRC Order_NIM Summary 4" xfId="2722" xr:uid="{C842DE7D-3A04-4A9C-BE06-A2233256A1BA}"/>
    <cellStyle name="_DEM-WP (C) Power Cost 2006GRC Order_NIM Summary 5" xfId="2723" xr:uid="{F3977120-52B8-4794-BF52-91E4E2DB7BF8}"/>
    <cellStyle name="_DEM-WP (C) Power Cost 2006GRC Order_NIM Summary 6" xfId="2724" xr:uid="{E2ACA73E-6351-4679-B0BE-2F7317886A6F}"/>
    <cellStyle name="_DEM-WP (C) Power Cost 2006GRC Order_NIM Summary 7" xfId="2725" xr:uid="{964E4E0B-C471-40DA-859E-4325DF006F48}"/>
    <cellStyle name="_DEM-WP (C) Power Cost 2006GRC Order_NIM Summary 8" xfId="2726" xr:uid="{916FF6C7-C907-451C-AAEA-51029160C28B}"/>
    <cellStyle name="_DEM-WP (C) Power Cost 2006GRC Order_NIM Summary 9" xfId="2727" xr:uid="{821B04FD-ADAB-4B0A-880B-68750D796B7F}"/>
    <cellStyle name="_DEM-WP (C) Power Cost 2006GRC Order_PCA 10 -  Exhibit D from A Kellogg Jan 2011" xfId="2728" xr:uid="{3A087A66-2470-45F7-A194-D69776B850E9}"/>
    <cellStyle name="_DEM-WP (C) Power Cost 2006GRC Order_PCA 10 -  Exhibit D from A Kellogg July 2011" xfId="2729" xr:uid="{1DF1806C-4F55-4C83-A48C-D7464208120C}"/>
    <cellStyle name="_DEM-WP (C) Power Cost 2006GRC Order_PCA 10 -  Exhibit D from S Free Rcv'd 12-11" xfId="2730" xr:uid="{35CBC48A-BCE2-4ECD-B7D5-DF6CA0253AE7}"/>
    <cellStyle name="_DEM-WP (C) Power Cost 2006GRC Order_PCA 9 -  Exhibit D April 2010" xfId="2731" xr:uid="{C912EFFE-032B-4929-8ADA-A80A53A7990A}"/>
    <cellStyle name="_DEM-WP (C) Power Cost 2006GRC Order_PCA 9 -  Exhibit D April 2010 (3)" xfId="2732" xr:uid="{B8B16D66-9818-4109-BC39-7872E4AA1887}"/>
    <cellStyle name="_DEM-WP (C) Power Cost 2006GRC Order_PCA 9 -  Exhibit D April 2010 (3) 2" xfId="2733" xr:uid="{0FEF7BFB-DC4F-4E80-B49E-2807045E9843}"/>
    <cellStyle name="_DEM-WP (C) Power Cost 2006GRC Order_PCA 9 -  Exhibit D Nov 2010" xfId="2734" xr:uid="{42F601F2-F4B4-4248-9D5D-7881F6583E66}"/>
    <cellStyle name="_DEM-WP (C) Power Cost 2006GRC Order_PCA 9 - Exhibit D at August 2010" xfId="2735" xr:uid="{0A0848CF-81FC-4A95-8A29-511ED552DE93}"/>
    <cellStyle name="_DEM-WP (C) Power Cost 2006GRC Order_PCA 9 - Exhibit D June 2010 GRC" xfId="2736" xr:uid="{E433774B-B0C0-4E4F-80C4-CF089A03E60E}"/>
    <cellStyle name="_DEM-WP (C) Power Cost 2006GRC Order_Power Costs - Comparison bx Rbtl-Staff-Jt-PC" xfId="2737" xr:uid="{AC34F01A-E7D8-46C4-A184-52D8AECA2425}"/>
    <cellStyle name="_DEM-WP (C) Power Cost 2006GRC Order_Power Costs - Comparison bx Rbtl-Staff-Jt-PC 2" xfId="2738" xr:uid="{C3267958-9DD1-4C85-92AD-FCBDA91A69FC}"/>
    <cellStyle name="_DEM-WP (C) Power Cost 2006GRC Order_Power Costs - Comparison bx Rbtl-Staff-Jt-PC 2 2" xfId="2739" xr:uid="{285596F1-F673-4D6B-93FA-7354B3FCB200}"/>
    <cellStyle name="_DEM-WP (C) Power Cost 2006GRC Order_Power Costs - Comparison bx Rbtl-Staff-Jt-PC 3" xfId="2740" xr:uid="{6B7E40FC-64A7-46C6-8866-E1D83B60E805}"/>
    <cellStyle name="_DEM-WP (C) Power Cost 2006GRC Order_Power Costs - Comparison bx Rbtl-Staff-Jt-PC_Adj Bench DR 3 for Initial Briefs (Electric)" xfId="2741" xr:uid="{569C947D-2E79-4294-9C1F-6BF7329DA2B6}"/>
    <cellStyle name="_DEM-WP (C) Power Cost 2006GRC Order_Power Costs - Comparison bx Rbtl-Staff-Jt-PC_Adj Bench DR 3 for Initial Briefs (Electric) 2" xfId="2742" xr:uid="{1FDCBF5B-EFA1-447A-8143-104AF9BF3431}"/>
    <cellStyle name="_DEM-WP (C) Power Cost 2006GRC Order_Power Costs - Comparison bx Rbtl-Staff-Jt-PC_Adj Bench DR 3 for Initial Briefs (Electric) 2 2" xfId="2743" xr:uid="{C59CE2C0-B442-45E7-889B-5FE0F774565B}"/>
    <cellStyle name="_DEM-WP (C) Power Cost 2006GRC Order_Power Costs - Comparison bx Rbtl-Staff-Jt-PC_Adj Bench DR 3 for Initial Briefs (Electric) 3" xfId="2744" xr:uid="{595569B0-BB0E-4DA4-936F-3B232E14C09B}"/>
    <cellStyle name="_DEM-WP (C) Power Cost 2006GRC Order_Power Costs - Comparison bx Rbtl-Staff-Jt-PC_Electric Rev Req Model (2009 GRC) Rebuttal" xfId="2745" xr:uid="{DD19E1DC-0906-48D5-9D60-C3C4B1D9CB0C}"/>
    <cellStyle name="_DEM-WP (C) Power Cost 2006GRC Order_Power Costs - Comparison bx Rbtl-Staff-Jt-PC_Electric Rev Req Model (2009 GRC) Rebuttal 2" xfId="2746" xr:uid="{2ED4B40C-EAA1-49A0-B810-C989BA07E59F}"/>
    <cellStyle name="_DEM-WP (C) Power Cost 2006GRC Order_Power Costs - Comparison bx Rbtl-Staff-Jt-PC_Electric Rev Req Model (2009 GRC) Rebuttal 2 2" xfId="2747" xr:uid="{45743626-1E84-45E3-BCA4-9988A6A78E25}"/>
    <cellStyle name="_DEM-WP (C) Power Cost 2006GRC Order_Power Costs - Comparison bx Rbtl-Staff-Jt-PC_Electric Rev Req Model (2009 GRC) Rebuttal 3" xfId="2748" xr:uid="{D8B2D84F-B718-4CAE-B9AA-88740B68CC7B}"/>
    <cellStyle name="_DEM-WP (C) Power Cost 2006GRC Order_Power Costs - Comparison bx Rbtl-Staff-Jt-PC_Electric Rev Req Model (2009 GRC) Rebuttal REmoval of New  WH Solar AdjustMI" xfId="2749" xr:uid="{70AA63DE-A1FC-4685-BFCA-F3C3A9DE2D91}"/>
    <cellStyle name="_DEM-WP (C) Power Cost 2006GRC Order_Power Costs - Comparison bx Rbtl-Staff-Jt-PC_Electric Rev Req Model (2009 GRC) Rebuttal REmoval of New  WH Solar AdjustMI 2" xfId="2750" xr:uid="{34E10505-1F7C-4C0C-9E1D-138A947B72F9}"/>
    <cellStyle name="_DEM-WP (C) Power Cost 2006GRC Order_Power Costs - Comparison bx Rbtl-Staff-Jt-PC_Electric Rev Req Model (2009 GRC) Rebuttal REmoval of New  WH Solar AdjustMI 2 2" xfId="2751" xr:uid="{DAD1347A-3250-4578-B5DF-6765B6660A61}"/>
    <cellStyle name="_DEM-WP (C) Power Cost 2006GRC Order_Power Costs - Comparison bx Rbtl-Staff-Jt-PC_Electric Rev Req Model (2009 GRC) Rebuttal REmoval of New  WH Solar AdjustMI 3" xfId="2752" xr:uid="{BB67EBAC-8FC8-4D2C-B664-DC98C1CA7BD6}"/>
    <cellStyle name="_DEM-WP (C) Power Cost 2006GRC Order_Power Costs - Comparison bx Rbtl-Staff-Jt-PC_Electric Rev Req Model (2009 GRC) Revised 01-18-2010" xfId="2753" xr:uid="{42654438-9904-42EA-9D53-15C0329B3FB4}"/>
    <cellStyle name="_DEM-WP (C) Power Cost 2006GRC Order_Power Costs - Comparison bx Rbtl-Staff-Jt-PC_Electric Rev Req Model (2009 GRC) Revised 01-18-2010 2" xfId="2754" xr:uid="{EA58BB34-3E90-4ACA-9DC7-E7CF39A68D5A}"/>
    <cellStyle name="_DEM-WP (C) Power Cost 2006GRC Order_Power Costs - Comparison bx Rbtl-Staff-Jt-PC_Electric Rev Req Model (2009 GRC) Revised 01-18-2010 2 2" xfId="2755" xr:uid="{6D9B4DBF-71AF-466F-BB1A-CE37C3DE3B56}"/>
    <cellStyle name="_DEM-WP (C) Power Cost 2006GRC Order_Power Costs - Comparison bx Rbtl-Staff-Jt-PC_Electric Rev Req Model (2009 GRC) Revised 01-18-2010 3" xfId="2756" xr:uid="{2B43EEAF-6797-48BF-B8E2-B223C2424CF9}"/>
    <cellStyle name="_DEM-WP (C) Power Cost 2006GRC Order_Power Costs - Comparison bx Rbtl-Staff-Jt-PC_Final Order Electric EXHIBIT A-1" xfId="2757" xr:uid="{A003AD48-7351-4554-A63D-481E9E44B236}"/>
    <cellStyle name="_DEM-WP (C) Power Cost 2006GRC Order_Power Costs - Comparison bx Rbtl-Staff-Jt-PC_Final Order Electric EXHIBIT A-1 2" xfId="2758" xr:uid="{70806813-13F9-4FEB-9B7F-5B7C5F2D0DDB}"/>
    <cellStyle name="_DEM-WP (C) Power Cost 2006GRC Order_Power Costs - Comparison bx Rbtl-Staff-Jt-PC_Final Order Electric EXHIBIT A-1 2 2" xfId="2759" xr:uid="{BEECBD65-EE40-40B0-A737-B09AA9B25433}"/>
    <cellStyle name="_DEM-WP (C) Power Cost 2006GRC Order_Power Costs - Comparison bx Rbtl-Staff-Jt-PC_Final Order Electric EXHIBIT A-1 3" xfId="2760" xr:uid="{AE7EDEE9-66E2-4D22-ACDD-65DAE0D4E793}"/>
    <cellStyle name="_DEM-WP (C) Power Cost 2006GRC Order_Production Adj 4.37" xfId="2761" xr:uid="{8AF376CE-90D5-48CF-A1C0-D0F17D058802}"/>
    <cellStyle name="_DEM-WP (C) Power Cost 2006GRC Order_Production Adj 4.37 2" xfId="2762" xr:uid="{C02A1357-66D9-49D4-8FF6-ECB9133A16D7}"/>
    <cellStyle name="_DEM-WP (C) Power Cost 2006GRC Order_Production Adj 4.37 2 2" xfId="2763" xr:uid="{60F37DCA-49F0-4CCF-8579-197CB6F44C93}"/>
    <cellStyle name="_DEM-WP (C) Power Cost 2006GRC Order_Production Adj 4.37 3" xfId="2764" xr:uid="{80B1CB06-8907-46BF-BC79-AC0B8BE21F8E}"/>
    <cellStyle name="_DEM-WP (C) Power Cost 2006GRC Order_Purchased Power Adj 4.03" xfId="2765" xr:uid="{EE2DD42D-0CCA-4B0E-A19F-E6C2218F6969}"/>
    <cellStyle name="_DEM-WP (C) Power Cost 2006GRC Order_Purchased Power Adj 4.03 2" xfId="2766" xr:uid="{784D1CCA-C2DE-4817-A8EA-B1DCBEA6A161}"/>
    <cellStyle name="_DEM-WP (C) Power Cost 2006GRC Order_Purchased Power Adj 4.03 2 2" xfId="2767" xr:uid="{79A3E39F-2AC3-4126-97C9-09DED19CD772}"/>
    <cellStyle name="_DEM-WP (C) Power Cost 2006GRC Order_Purchased Power Adj 4.03 3" xfId="2768" xr:uid="{5198652B-659F-45AB-9566-748E9BF10845}"/>
    <cellStyle name="_DEM-WP (C) Power Cost 2006GRC Order_Rebuttal Power Costs" xfId="2769" xr:uid="{43F17927-FB43-445E-964B-229A184388B4}"/>
    <cellStyle name="_DEM-WP (C) Power Cost 2006GRC Order_Rebuttal Power Costs 2" xfId="2770" xr:uid="{6B906A6D-0D69-4778-9AFA-93417ACA9BA8}"/>
    <cellStyle name="_DEM-WP (C) Power Cost 2006GRC Order_Rebuttal Power Costs 2 2" xfId="2771" xr:uid="{FDFB8F98-3DFE-45B9-A9D5-6C63BA6C9BB5}"/>
    <cellStyle name="_DEM-WP (C) Power Cost 2006GRC Order_Rebuttal Power Costs 3" xfId="2772" xr:uid="{74B21DF4-6052-42A5-98D6-E29CDC9A06C8}"/>
    <cellStyle name="_DEM-WP (C) Power Cost 2006GRC Order_Rebuttal Power Costs_Adj Bench DR 3 for Initial Briefs (Electric)" xfId="2773" xr:uid="{4C015B9A-6E65-4A55-A343-7449BBF677AB}"/>
    <cellStyle name="_DEM-WP (C) Power Cost 2006GRC Order_Rebuttal Power Costs_Adj Bench DR 3 for Initial Briefs (Electric) 2" xfId="2774" xr:uid="{ED79B0CC-80AB-4FF5-8A1E-55CC8A8A0E5B}"/>
    <cellStyle name="_DEM-WP (C) Power Cost 2006GRC Order_Rebuttal Power Costs_Adj Bench DR 3 for Initial Briefs (Electric) 2 2" xfId="2775" xr:uid="{D68C9920-4980-4A71-8987-FDEBD6F1CE51}"/>
    <cellStyle name="_DEM-WP (C) Power Cost 2006GRC Order_Rebuttal Power Costs_Adj Bench DR 3 for Initial Briefs (Electric) 3" xfId="2776" xr:uid="{11405B2B-659F-49EE-87FA-E86DC3C7A95D}"/>
    <cellStyle name="_DEM-WP (C) Power Cost 2006GRC Order_Rebuttal Power Costs_Electric Rev Req Model (2009 GRC) Rebuttal" xfId="2777" xr:uid="{3C090AD4-F0CB-4A5E-91C0-29378F641F9E}"/>
    <cellStyle name="_DEM-WP (C) Power Cost 2006GRC Order_Rebuttal Power Costs_Electric Rev Req Model (2009 GRC) Rebuttal 2" xfId="2778" xr:uid="{9F925D67-E803-4E37-A1F3-B930EF605218}"/>
    <cellStyle name="_DEM-WP (C) Power Cost 2006GRC Order_Rebuttal Power Costs_Electric Rev Req Model (2009 GRC) Rebuttal 2 2" xfId="2779" xr:uid="{8A5096DF-9621-4520-A84A-B91FA2A3BF54}"/>
    <cellStyle name="_DEM-WP (C) Power Cost 2006GRC Order_Rebuttal Power Costs_Electric Rev Req Model (2009 GRC) Rebuttal 3" xfId="2780" xr:uid="{8829E1CF-9DCC-4648-BA6F-4825658E199A}"/>
    <cellStyle name="_DEM-WP (C) Power Cost 2006GRC Order_Rebuttal Power Costs_Electric Rev Req Model (2009 GRC) Rebuttal REmoval of New  WH Solar AdjustMI" xfId="2781" xr:uid="{CA595208-5876-4AD1-AB40-E3A6AB331AF3}"/>
    <cellStyle name="_DEM-WP (C) Power Cost 2006GRC Order_Rebuttal Power Costs_Electric Rev Req Model (2009 GRC) Rebuttal REmoval of New  WH Solar AdjustMI 2" xfId="2782" xr:uid="{597DF2FD-11B0-4912-BCB0-8E6F6C594F30}"/>
    <cellStyle name="_DEM-WP (C) Power Cost 2006GRC Order_Rebuttal Power Costs_Electric Rev Req Model (2009 GRC) Rebuttal REmoval of New  WH Solar AdjustMI 2 2" xfId="2783" xr:uid="{760680F5-4371-456E-BF2B-BE56B6668C90}"/>
    <cellStyle name="_DEM-WP (C) Power Cost 2006GRC Order_Rebuttal Power Costs_Electric Rev Req Model (2009 GRC) Rebuttal REmoval of New  WH Solar AdjustMI 3" xfId="2784" xr:uid="{6716E290-4215-4D3C-838D-F00D52E4B12F}"/>
    <cellStyle name="_DEM-WP (C) Power Cost 2006GRC Order_Rebuttal Power Costs_Electric Rev Req Model (2009 GRC) Revised 01-18-2010" xfId="2785" xr:uid="{D0C002B0-98F5-48E5-9D0D-5101D824A743}"/>
    <cellStyle name="_DEM-WP (C) Power Cost 2006GRC Order_Rebuttal Power Costs_Electric Rev Req Model (2009 GRC) Revised 01-18-2010 2" xfId="2786" xr:uid="{09B00D19-B4A6-4E7D-BA4F-C4EE0019BD3B}"/>
    <cellStyle name="_DEM-WP (C) Power Cost 2006GRC Order_Rebuttal Power Costs_Electric Rev Req Model (2009 GRC) Revised 01-18-2010 2 2" xfId="2787" xr:uid="{6AD78275-7484-4389-9281-F0E27FCE592C}"/>
    <cellStyle name="_DEM-WP (C) Power Cost 2006GRC Order_Rebuttal Power Costs_Electric Rev Req Model (2009 GRC) Revised 01-18-2010 3" xfId="2788" xr:uid="{1BA2082D-9749-4E92-992E-82EA55B8463A}"/>
    <cellStyle name="_DEM-WP (C) Power Cost 2006GRC Order_Rebuttal Power Costs_Final Order Electric EXHIBIT A-1" xfId="2789" xr:uid="{9A21D54D-0B82-4893-A160-70A5E1E73BD9}"/>
    <cellStyle name="_DEM-WP (C) Power Cost 2006GRC Order_Rebuttal Power Costs_Final Order Electric EXHIBIT A-1 2" xfId="2790" xr:uid="{166971DB-23AB-40FE-B1A6-172B593D6533}"/>
    <cellStyle name="_DEM-WP (C) Power Cost 2006GRC Order_Rebuttal Power Costs_Final Order Electric EXHIBIT A-1 2 2" xfId="2791" xr:uid="{68E3C78C-42E3-41CE-AE69-9BDFB557ACD9}"/>
    <cellStyle name="_DEM-WP (C) Power Cost 2006GRC Order_Rebuttal Power Costs_Final Order Electric EXHIBIT A-1 3" xfId="2792" xr:uid="{8217AD29-3D7A-4F37-ABDA-A8B62064B0E6}"/>
    <cellStyle name="_DEM-WP (C) Power Cost 2006GRC Order_ROR 5.02" xfId="2793" xr:uid="{65A0CCEF-44EE-457B-A4E6-24BC97BD3C20}"/>
    <cellStyle name="_DEM-WP (C) Power Cost 2006GRC Order_ROR 5.02 2" xfId="2794" xr:uid="{9A59F59B-8EC3-48AE-8A6F-23DF9A5C92CB}"/>
    <cellStyle name="_DEM-WP (C) Power Cost 2006GRC Order_ROR 5.02 2 2" xfId="2795" xr:uid="{79FF743C-F282-47AC-A23E-82A6F98B56F1}"/>
    <cellStyle name="_DEM-WP (C) Power Cost 2006GRC Order_ROR 5.02 3" xfId="2796" xr:uid="{20AA6817-8894-428E-BE82-1349EED0EA7D}"/>
    <cellStyle name="_DEM-WP (C) Power Cost 2006GRC Order_Scenario 1 REC vs PTC Offset" xfId="2797" xr:uid="{3E3CCE17-D567-47F8-91DB-280EE6F8DF94}"/>
    <cellStyle name="_DEM-WP (C) Power Cost 2006GRC Order_Scenario 3" xfId="2798" xr:uid="{FCD4286C-969F-4D57-BDE7-1E2E0B690216}"/>
    <cellStyle name="_DEM-WP (C) Power Cost 2006GRC Order_Wind Integration 10GRC" xfId="2799" xr:uid="{EC64B2FA-E946-4121-868A-381CAD1886C7}"/>
    <cellStyle name="_DEM-WP (C) Power Cost 2006GRC Order_Wind Integration 10GRC 2" xfId="2800" xr:uid="{675479C7-5916-4B7F-993C-B4E69C8ECE1A}"/>
    <cellStyle name="_DEM-WP Revised (HC) Wild Horse 2006GRC" xfId="2801" xr:uid="{02A59F54-3524-4B3F-AF33-5F3FA73CC049}"/>
    <cellStyle name="_DEM-WP Revised (HC) Wild Horse 2006GRC 2" xfId="2802" xr:uid="{D8F3F817-B470-424A-9815-C073F58A45A8}"/>
    <cellStyle name="_DEM-WP Revised (HC) Wild Horse 2006GRC 2 2" xfId="2803" xr:uid="{623677BB-F00A-4D51-8D8D-4E3FB73252B5}"/>
    <cellStyle name="_DEM-WP Revised (HC) Wild Horse 2006GRC 3" xfId="2804" xr:uid="{98D21C30-F3EC-475B-AB1B-89BE0D721681}"/>
    <cellStyle name="_DEM-WP Revised (HC) Wild Horse 2006GRC_16.37E Wild Horse Expansion DeferralRevwrkingfile SF" xfId="2805" xr:uid="{DCD04F7B-A140-4AA9-B3A7-5D1D25FBB0B8}"/>
    <cellStyle name="_DEM-WP Revised (HC) Wild Horse 2006GRC_16.37E Wild Horse Expansion DeferralRevwrkingfile SF 2" xfId="2806" xr:uid="{00AF9593-AB31-4573-8E85-E7F27A209938}"/>
    <cellStyle name="_DEM-WP Revised (HC) Wild Horse 2006GRC_16.37E Wild Horse Expansion DeferralRevwrkingfile SF 2 2" xfId="2807" xr:uid="{7E0B96DB-BE6E-4880-82F5-3D087C60AC3E}"/>
    <cellStyle name="_DEM-WP Revised (HC) Wild Horse 2006GRC_16.37E Wild Horse Expansion DeferralRevwrkingfile SF 3" xfId="2808" xr:uid="{6318FDC0-90F8-480C-8A2D-7128F1571665}"/>
    <cellStyle name="_DEM-WP Revised (HC) Wild Horse 2006GRC_2009 GRC Compl Filing - Exhibit D" xfId="2809" xr:uid="{2488E803-9B93-4647-B79F-0EFC6F161DB4}"/>
    <cellStyle name="_DEM-WP Revised (HC) Wild Horse 2006GRC_2009 GRC Compl Filing - Exhibit D 2" xfId="2810" xr:uid="{D1D23F33-42BB-4BCE-A6FA-F119CCBD01AC}"/>
    <cellStyle name="_DEM-WP Revised (HC) Wild Horse 2006GRC_Adj Bench DR 3 for Initial Briefs (Electric)" xfId="2811" xr:uid="{A1788221-A510-4321-AE61-D426AF0AE8BA}"/>
    <cellStyle name="_DEM-WP Revised (HC) Wild Horse 2006GRC_Adj Bench DR 3 for Initial Briefs (Electric) 2" xfId="2812" xr:uid="{EA3FD4C0-FFC8-429E-AD07-65E914D0A815}"/>
    <cellStyle name="_DEM-WP Revised (HC) Wild Horse 2006GRC_Adj Bench DR 3 for Initial Briefs (Electric) 2 2" xfId="2813" xr:uid="{5BD321E9-ADCE-4B85-A654-3278FDF51202}"/>
    <cellStyle name="_DEM-WP Revised (HC) Wild Horse 2006GRC_Adj Bench DR 3 for Initial Briefs (Electric) 3" xfId="2814" xr:uid="{B5915B7B-8DFB-41C4-A4AC-692D10B46BDC}"/>
    <cellStyle name="_DEM-WP Revised (HC) Wild Horse 2006GRC_Book1" xfId="2815" xr:uid="{594BB754-3B28-4111-9180-6073B16B6A28}"/>
    <cellStyle name="_DEM-WP Revised (HC) Wild Horse 2006GRC_Book2" xfId="2816" xr:uid="{7477E227-F92A-4AA2-8181-625C65F7AB16}"/>
    <cellStyle name="_DEM-WP Revised (HC) Wild Horse 2006GRC_Book2 2" xfId="2817" xr:uid="{3EF8FCE5-0D71-4D35-BAF9-D6D9574E67AD}"/>
    <cellStyle name="_DEM-WP Revised (HC) Wild Horse 2006GRC_Book2 2 2" xfId="2818" xr:uid="{1EBF99E2-9848-4773-8274-0FA99DE31FF4}"/>
    <cellStyle name="_DEM-WP Revised (HC) Wild Horse 2006GRC_Book2 3" xfId="2819" xr:uid="{93AEA7F1-EB3C-4076-9109-23294834547D}"/>
    <cellStyle name="_DEM-WP Revised (HC) Wild Horse 2006GRC_Book4" xfId="2820" xr:uid="{5EA0A3A4-C079-4025-834D-E17EBBFB6A51}"/>
    <cellStyle name="_DEM-WP Revised (HC) Wild Horse 2006GRC_Book4 2" xfId="2821" xr:uid="{1F4DE083-3504-403F-A9EA-9FCAA77AF586}"/>
    <cellStyle name="_DEM-WP Revised (HC) Wild Horse 2006GRC_Book4 2 2" xfId="2822" xr:uid="{8E02AF38-947D-44B3-A1A0-F1EFB1A71A7D}"/>
    <cellStyle name="_DEM-WP Revised (HC) Wild Horse 2006GRC_Book4 3" xfId="2823" xr:uid="{8BA61F9C-E7EF-4C4A-9D0F-700BE17A7625}"/>
    <cellStyle name="_DEM-WP Revised (HC) Wild Horse 2006GRC_Electric Rev Req Model (2009 GRC) " xfId="2824" xr:uid="{3F339738-4B7A-4409-99DC-48FA22F2657A}"/>
    <cellStyle name="_DEM-WP Revised (HC) Wild Horse 2006GRC_Electric Rev Req Model (2009 GRC)  2" xfId="2825" xr:uid="{49507B08-3970-4A44-88CC-5E4E949FC260}"/>
    <cellStyle name="_DEM-WP Revised (HC) Wild Horse 2006GRC_Electric Rev Req Model (2009 GRC)  2 2" xfId="2826" xr:uid="{10466BE6-1AA8-43B0-BCE6-DD668A1342BC}"/>
    <cellStyle name="_DEM-WP Revised (HC) Wild Horse 2006GRC_Electric Rev Req Model (2009 GRC)  3" xfId="2827" xr:uid="{AAA35C07-C208-44AB-B305-D4604DC9A742}"/>
    <cellStyle name="_DEM-WP Revised (HC) Wild Horse 2006GRC_Electric Rev Req Model (2009 GRC) Rebuttal" xfId="2828" xr:uid="{FF9D808D-17A7-49E1-A276-D39393B8784D}"/>
    <cellStyle name="_DEM-WP Revised (HC) Wild Horse 2006GRC_Electric Rev Req Model (2009 GRC) Rebuttal 2" xfId="2829" xr:uid="{8F61FCFE-5735-43EB-ADA5-3EC8082AD7B2}"/>
    <cellStyle name="_DEM-WP Revised (HC) Wild Horse 2006GRC_Electric Rev Req Model (2009 GRC) Rebuttal 2 2" xfId="2830" xr:uid="{7265C53E-5D96-466D-AB93-DF3E22215CBD}"/>
    <cellStyle name="_DEM-WP Revised (HC) Wild Horse 2006GRC_Electric Rev Req Model (2009 GRC) Rebuttal 3" xfId="2831" xr:uid="{6AFC3B9F-6C55-4932-88F5-34A942540659}"/>
    <cellStyle name="_DEM-WP Revised (HC) Wild Horse 2006GRC_Electric Rev Req Model (2009 GRC) Rebuttal REmoval of New  WH Solar AdjustMI" xfId="2832" xr:uid="{A8C51E84-60BD-4066-B7DB-083AF1B63228}"/>
    <cellStyle name="_DEM-WP Revised (HC) Wild Horse 2006GRC_Electric Rev Req Model (2009 GRC) Rebuttal REmoval of New  WH Solar AdjustMI 2" xfId="2833" xr:uid="{C532A546-F837-4A49-9596-942AB4D41C0C}"/>
    <cellStyle name="_DEM-WP Revised (HC) Wild Horse 2006GRC_Electric Rev Req Model (2009 GRC) Rebuttal REmoval of New  WH Solar AdjustMI 2 2" xfId="2834" xr:uid="{358153DD-A662-484B-8FF0-A3E71065CBF5}"/>
    <cellStyle name="_DEM-WP Revised (HC) Wild Horse 2006GRC_Electric Rev Req Model (2009 GRC) Rebuttal REmoval of New  WH Solar AdjustMI 3" xfId="2835" xr:uid="{D2DC0C09-CBB0-4D7D-B523-F81DB1F8BEC6}"/>
    <cellStyle name="_DEM-WP Revised (HC) Wild Horse 2006GRC_Electric Rev Req Model (2009 GRC) Revised 01-18-2010" xfId="2836" xr:uid="{D1851D00-6A36-4BB2-BFBD-F72FBB3AA7BA}"/>
    <cellStyle name="_DEM-WP Revised (HC) Wild Horse 2006GRC_Electric Rev Req Model (2009 GRC) Revised 01-18-2010 2" xfId="2837" xr:uid="{60C0F7AC-6E78-4ABD-955C-BEDE2010DB22}"/>
    <cellStyle name="_DEM-WP Revised (HC) Wild Horse 2006GRC_Electric Rev Req Model (2009 GRC) Revised 01-18-2010 2 2" xfId="2838" xr:uid="{F88AA700-E1F6-4B83-9033-CB45BA694314}"/>
    <cellStyle name="_DEM-WP Revised (HC) Wild Horse 2006GRC_Electric Rev Req Model (2009 GRC) Revised 01-18-2010 3" xfId="2839" xr:uid="{EBB12899-5326-49E5-900D-C8479EB98466}"/>
    <cellStyle name="_DEM-WP Revised (HC) Wild Horse 2006GRC_Electric Rev Req Model (2010 GRC)" xfId="2840" xr:uid="{A79F91EC-99DA-41B9-87BE-830742FC7118}"/>
    <cellStyle name="_DEM-WP Revised (HC) Wild Horse 2006GRC_Electric Rev Req Model (2010 GRC) SF" xfId="2841" xr:uid="{3FAC8FF4-58C5-46C3-B65F-F8A083F61187}"/>
    <cellStyle name="_DEM-WP Revised (HC) Wild Horse 2006GRC_Final Order Electric" xfId="2842" xr:uid="{18C878A6-FC42-4A82-AD5C-E16B315F9F99}"/>
    <cellStyle name="_DEM-WP Revised (HC) Wild Horse 2006GRC_Final Order Electric EXHIBIT A-1" xfId="2843" xr:uid="{1D61C64D-3463-4C27-9624-97773CF016DA}"/>
    <cellStyle name="_DEM-WP Revised (HC) Wild Horse 2006GRC_Final Order Electric EXHIBIT A-1 2" xfId="2844" xr:uid="{FCE08F29-598D-47F9-8EB9-101039FCDFEF}"/>
    <cellStyle name="_DEM-WP Revised (HC) Wild Horse 2006GRC_Final Order Electric EXHIBIT A-1 2 2" xfId="2845" xr:uid="{8F3B9646-8611-4D82-A179-C5CFF177CE1D}"/>
    <cellStyle name="_DEM-WP Revised (HC) Wild Horse 2006GRC_Final Order Electric EXHIBIT A-1 3" xfId="2846" xr:uid="{0F34D9A7-3B99-4BE8-A848-2CA9CA021E1F}"/>
    <cellStyle name="_DEM-WP Revised (HC) Wild Horse 2006GRC_NIM Summary" xfId="2847" xr:uid="{92BDEC6C-C16D-4A1F-ADF2-C79783EFC2A9}"/>
    <cellStyle name="_DEM-WP Revised (HC) Wild Horse 2006GRC_NIM Summary 2" xfId="2848" xr:uid="{9354732E-F7E0-4611-9085-8A41D591B2A0}"/>
    <cellStyle name="_DEM-WP Revised (HC) Wild Horse 2006GRC_Power Costs - Comparison bx Rbtl-Staff-Jt-PC" xfId="2849" xr:uid="{59604595-30C8-45FB-97FC-134124E9A46A}"/>
    <cellStyle name="_DEM-WP Revised (HC) Wild Horse 2006GRC_Power Costs - Comparison bx Rbtl-Staff-Jt-PC 2" xfId="2850" xr:uid="{8E51A106-283E-4632-A953-4CB3B923E6E0}"/>
    <cellStyle name="_DEM-WP Revised (HC) Wild Horse 2006GRC_Power Costs - Comparison bx Rbtl-Staff-Jt-PC 2 2" xfId="2851" xr:uid="{07B1E20D-862C-4F1D-A086-0845BA3D4AA3}"/>
    <cellStyle name="_DEM-WP Revised (HC) Wild Horse 2006GRC_Power Costs - Comparison bx Rbtl-Staff-Jt-PC 3" xfId="2852" xr:uid="{0FA1D8B9-9031-4C39-ADAF-B3413713A795}"/>
    <cellStyle name="_DEM-WP Revised (HC) Wild Horse 2006GRC_Rebuttal Power Costs" xfId="2853" xr:uid="{9F48A2C7-85BA-4988-8D65-D813FD9BAFD5}"/>
    <cellStyle name="_DEM-WP Revised (HC) Wild Horse 2006GRC_Rebuttal Power Costs 2" xfId="2854" xr:uid="{D72E1610-CF48-409D-9CE0-AD5806E5189F}"/>
    <cellStyle name="_DEM-WP Revised (HC) Wild Horse 2006GRC_Rebuttal Power Costs 2 2" xfId="2855" xr:uid="{D5090E6D-640B-47E1-BFCD-094AC3204766}"/>
    <cellStyle name="_DEM-WP Revised (HC) Wild Horse 2006GRC_Rebuttal Power Costs 3" xfId="2856" xr:uid="{DB761EE0-6B70-4754-8CB6-05842B5B7886}"/>
    <cellStyle name="_DEM-WP Revised (HC) Wild Horse 2006GRC_TENASKA REGULATORY ASSET" xfId="2857" xr:uid="{0013AC7B-B327-4E7E-B5E2-51FC4D47FC8D}"/>
    <cellStyle name="_DEM-WP Revised (HC) Wild Horse 2006GRC_TENASKA REGULATORY ASSET 2" xfId="2858" xr:uid="{BE7A6CD6-01B0-4788-A4F3-F113344AAF90}"/>
    <cellStyle name="_DEM-WP Revised (HC) Wild Horse 2006GRC_TENASKA REGULATORY ASSET 2 2" xfId="2859" xr:uid="{5FD4DDD2-0BC5-4841-A18A-21B979962160}"/>
    <cellStyle name="_DEM-WP Revised (HC) Wild Horse 2006GRC_TENASKA REGULATORY ASSET 3" xfId="2860" xr:uid="{8722BA2B-956B-48B3-874F-5EBC9894FA40}"/>
    <cellStyle name="_x0013__DEM-WP(C) Colstrip 12 Coal Cost Forecast 2010GRC" xfId="2861" xr:uid="{76004D6E-27E8-4E31-A394-AB79CCD27200}"/>
    <cellStyle name="_DEM-WP(C) Colstrip FOR" xfId="2862" xr:uid="{05BBD7E4-6770-4E3A-B191-AFEB59F2652B}"/>
    <cellStyle name="_DEM-WP(C) Colstrip FOR 2" xfId="2863" xr:uid="{666A09C2-B864-46EB-8EB5-68CC4F916E1F}"/>
    <cellStyle name="_DEM-WP(C) Colstrip FOR 2 2" xfId="2864" xr:uid="{B3A2F091-2A4D-43D6-AD01-9AC6E9EA2277}"/>
    <cellStyle name="_DEM-WP(C) Colstrip FOR 3" xfId="2865" xr:uid="{21924F79-F9A2-434A-823E-F1A95741F135}"/>
    <cellStyle name="_DEM-WP(C) Colstrip FOR Apr08 update" xfId="2866" xr:uid="{31405569-CA6E-4480-ABBF-E41B5B822FCC}"/>
    <cellStyle name="_DEM-WP(C) Colstrip FOR_(C) WHE Proforma with ITC cash grant 10 Yr Amort_for rebuttal_120709" xfId="2867" xr:uid="{4DFAC8E4-DD81-4661-88FA-4FF70A8C5CAE}"/>
    <cellStyle name="_DEM-WP(C) Colstrip FOR_(C) WHE Proforma with ITC cash grant 10 Yr Amort_for rebuttal_120709 2" xfId="2868" xr:uid="{CCF7BAD3-7690-4D51-86B1-89DA051B4A05}"/>
    <cellStyle name="_DEM-WP(C) Colstrip FOR_(C) WHE Proforma with ITC cash grant 10 Yr Amort_for rebuttal_120709 2 2" xfId="2869" xr:uid="{A2FF7979-920D-4210-9C05-1AC8D7EA5E4C}"/>
    <cellStyle name="_DEM-WP(C) Colstrip FOR_(C) WHE Proforma with ITC cash grant 10 Yr Amort_for rebuttal_120709 3" xfId="2870" xr:uid="{E4F2CF3A-950E-49DE-AD04-D18B5CCBBCAC}"/>
    <cellStyle name="_DEM-WP(C) Colstrip FOR_16.07E Wild Horse Wind Expansionwrkingfile" xfId="2871" xr:uid="{1080A1C5-3A8F-4C02-9A21-AD1B2EA54AE7}"/>
    <cellStyle name="_DEM-WP(C) Colstrip FOR_16.07E Wild Horse Wind Expansionwrkingfile 2" xfId="2872" xr:uid="{F41BE37F-33D7-43C4-A3BD-02E7006CA088}"/>
    <cellStyle name="_DEM-WP(C) Colstrip FOR_16.07E Wild Horse Wind Expansionwrkingfile 2 2" xfId="2873" xr:uid="{ADCB2F6E-923A-45F4-9196-1CD01446D33B}"/>
    <cellStyle name="_DEM-WP(C) Colstrip FOR_16.07E Wild Horse Wind Expansionwrkingfile 3" xfId="2874" xr:uid="{3AA20FCB-DF94-4D5C-9DEC-665299084272}"/>
    <cellStyle name="_DEM-WP(C) Colstrip FOR_16.07E Wild Horse Wind Expansionwrkingfile SF" xfId="2875" xr:uid="{8E24CF60-068D-4380-8408-4CAD3DCFC974}"/>
    <cellStyle name="_DEM-WP(C) Colstrip FOR_16.07E Wild Horse Wind Expansionwrkingfile SF 2" xfId="2876" xr:uid="{31354AEB-91BD-424D-B89B-845727F1E04C}"/>
    <cellStyle name="_DEM-WP(C) Colstrip FOR_16.07E Wild Horse Wind Expansionwrkingfile SF 2 2" xfId="2877" xr:uid="{A24DAB61-4C9E-4513-916B-93709D21B726}"/>
    <cellStyle name="_DEM-WP(C) Colstrip FOR_16.07E Wild Horse Wind Expansionwrkingfile SF 3" xfId="2878" xr:uid="{D61CA921-01E6-43A9-B845-CC3C3ADC96E9}"/>
    <cellStyle name="_DEM-WP(C) Colstrip FOR_16.37E Wild Horse Expansion DeferralRevwrkingfile SF" xfId="2879" xr:uid="{399FB6FA-F327-4545-91AB-1DFF9F865186}"/>
    <cellStyle name="_DEM-WP(C) Colstrip FOR_16.37E Wild Horse Expansion DeferralRevwrkingfile SF 2" xfId="2880" xr:uid="{8EAE6CD7-9594-4181-AA37-53C7667FC6CC}"/>
    <cellStyle name="_DEM-WP(C) Colstrip FOR_16.37E Wild Horse Expansion DeferralRevwrkingfile SF 2 2" xfId="2881" xr:uid="{063B2B64-73DB-40FA-8580-EF05CBF61BCD}"/>
    <cellStyle name="_DEM-WP(C) Colstrip FOR_16.37E Wild Horse Expansion DeferralRevwrkingfile SF 3" xfId="2882" xr:uid="{8FD576D6-219F-417F-B20F-BB1C8CE0EE09}"/>
    <cellStyle name="_DEM-WP(C) Colstrip FOR_Adj Bench DR 3 for Initial Briefs (Electric)" xfId="2883" xr:uid="{748E0E4E-A896-417C-93B8-445ED18AB5B8}"/>
    <cellStyle name="_DEM-WP(C) Colstrip FOR_Adj Bench DR 3 for Initial Briefs (Electric) 2" xfId="2884" xr:uid="{D56646C4-DC26-4BBA-82C3-BA2B2BDE036F}"/>
    <cellStyle name="_DEM-WP(C) Colstrip FOR_Adj Bench DR 3 for Initial Briefs (Electric) 2 2" xfId="2885" xr:uid="{097808BA-3B18-44F6-93B8-5BBE3C69D482}"/>
    <cellStyle name="_DEM-WP(C) Colstrip FOR_Adj Bench DR 3 for Initial Briefs (Electric) 3" xfId="2886" xr:uid="{C53718DB-6062-4641-99ED-A29FAE0F7402}"/>
    <cellStyle name="_DEM-WP(C) Colstrip FOR_Book2" xfId="2887" xr:uid="{89E99DAC-DF43-4C3B-9880-7A2204DA03BE}"/>
    <cellStyle name="_DEM-WP(C) Colstrip FOR_Book2 2" xfId="2888" xr:uid="{388EF865-B595-44C7-8E0E-34B88E491A24}"/>
    <cellStyle name="_DEM-WP(C) Colstrip FOR_Book2 2 2" xfId="2889" xr:uid="{0C6F9FC4-C5BD-4FA4-8DB6-D6FF96B79231}"/>
    <cellStyle name="_DEM-WP(C) Colstrip FOR_Book2 3" xfId="2890" xr:uid="{F36D6519-6444-4B46-B20E-3DDA2A7611F1}"/>
    <cellStyle name="_DEM-WP(C) Colstrip FOR_Book2_Adj Bench DR 3 for Initial Briefs (Electric)" xfId="2891" xr:uid="{85567D72-F516-4961-A494-A199A1D8FB8A}"/>
    <cellStyle name="_DEM-WP(C) Colstrip FOR_Book2_Adj Bench DR 3 for Initial Briefs (Electric) 2" xfId="2892" xr:uid="{7EA971DD-D94E-4D55-A53D-8C6D949D2F80}"/>
    <cellStyle name="_DEM-WP(C) Colstrip FOR_Book2_Adj Bench DR 3 for Initial Briefs (Electric) 2 2" xfId="2893" xr:uid="{83D3FF2F-8CF2-431B-988D-2ABE433EF808}"/>
    <cellStyle name="_DEM-WP(C) Colstrip FOR_Book2_Adj Bench DR 3 for Initial Briefs (Electric) 3" xfId="2894" xr:uid="{045B51B3-EAD1-4195-B6D1-8A4547668D6E}"/>
    <cellStyle name="_DEM-WP(C) Colstrip FOR_Book2_Electric Rev Req Model (2009 GRC) Rebuttal" xfId="2895" xr:uid="{9060234A-4FA9-4DD1-86D4-104E3DF90846}"/>
    <cellStyle name="_DEM-WP(C) Colstrip FOR_Book2_Electric Rev Req Model (2009 GRC) Rebuttal 2" xfId="2896" xr:uid="{D7A7A13A-708D-4752-AEBB-95CD4D0CCB98}"/>
    <cellStyle name="_DEM-WP(C) Colstrip FOR_Book2_Electric Rev Req Model (2009 GRC) Rebuttal 2 2" xfId="2897" xr:uid="{A86ACF0C-61B4-458D-8913-A13B052DC1FA}"/>
    <cellStyle name="_DEM-WP(C) Colstrip FOR_Book2_Electric Rev Req Model (2009 GRC) Rebuttal 3" xfId="2898" xr:uid="{152EDB9B-3093-4EE3-B2C4-1B818B001633}"/>
    <cellStyle name="_DEM-WP(C) Colstrip FOR_Book2_Electric Rev Req Model (2009 GRC) Rebuttal REmoval of New  WH Solar AdjustMI" xfId="2899" xr:uid="{61B3C153-A155-4A84-90C8-DA93FFED542A}"/>
    <cellStyle name="_DEM-WP(C) Colstrip FOR_Book2_Electric Rev Req Model (2009 GRC) Rebuttal REmoval of New  WH Solar AdjustMI 2" xfId="2900" xr:uid="{B4868FD7-A0FC-4FE7-ACF2-410F1FCDBBE4}"/>
    <cellStyle name="_DEM-WP(C) Colstrip FOR_Book2_Electric Rev Req Model (2009 GRC) Rebuttal REmoval of New  WH Solar AdjustMI 2 2" xfId="2901" xr:uid="{5EF6F0F3-1A9D-4697-B71B-9DAC1D57BC8B}"/>
    <cellStyle name="_DEM-WP(C) Colstrip FOR_Book2_Electric Rev Req Model (2009 GRC) Rebuttal REmoval of New  WH Solar AdjustMI 3" xfId="2902" xr:uid="{EC85D296-D5C2-4598-90BA-BA924BC19A5A}"/>
    <cellStyle name="_DEM-WP(C) Colstrip FOR_Book2_Electric Rev Req Model (2009 GRC) Revised 01-18-2010" xfId="2903" xr:uid="{3BEA03E9-012D-4405-8D0F-9675E962192C}"/>
    <cellStyle name="_DEM-WP(C) Colstrip FOR_Book2_Electric Rev Req Model (2009 GRC) Revised 01-18-2010 2" xfId="2904" xr:uid="{0B9BA649-919C-464F-A462-3070AE8FBBC0}"/>
    <cellStyle name="_DEM-WP(C) Colstrip FOR_Book2_Electric Rev Req Model (2009 GRC) Revised 01-18-2010 2 2" xfId="2905" xr:uid="{5CC8367F-5C19-49B1-9484-7B3A15FA8602}"/>
    <cellStyle name="_DEM-WP(C) Colstrip FOR_Book2_Electric Rev Req Model (2009 GRC) Revised 01-18-2010 3" xfId="2906" xr:uid="{CB411320-AF98-45A9-83D0-AFFB63F61517}"/>
    <cellStyle name="_DEM-WP(C) Colstrip FOR_Book2_Final Order Electric EXHIBIT A-1" xfId="2907" xr:uid="{4B7A10B4-F191-451D-9C07-09D0FBEC59C4}"/>
    <cellStyle name="_DEM-WP(C) Colstrip FOR_Book2_Final Order Electric EXHIBIT A-1 2" xfId="2908" xr:uid="{B92390F6-525A-4485-AC1A-1913A03E3662}"/>
    <cellStyle name="_DEM-WP(C) Colstrip FOR_Book2_Final Order Electric EXHIBIT A-1 2 2" xfId="2909" xr:uid="{C1184E53-9907-4827-811C-D375D414C071}"/>
    <cellStyle name="_DEM-WP(C) Colstrip FOR_Book2_Final Order Electric EXHIBIT A-1 3" xfId="2910" xr:uid="{B55B951D-F21A-4BF0-93AE-F07072536D95}"/>
    <cellStyle name="_DEM-WP(C) Colstrip FOR_Confidential Material" xfId="2911" xr:uid="{C212D966-B9B7-44EB-87A3-93CE01470A09}"/>
    <cellStyle name="_DEM-WP(C) Colstrip FOR_DEM-WP(C) Colstrip 12 Coal Cost Forecast 2010GRC" xfId="2912" xr:uid="{F9DDB04E-4C47-4328-BE91-DFF768D873A2}"/>
    <cellStyle name="_DEM-WP(C) Colstrip FOR_DEM-WP(C) Production O&amp;M 2010GRC As-Filed" xfId="2913" xr:uid="{C86F8BBC-3364-4BA6-85DA-B8B1963173ED}"/>
    <cellStyle name="_DEM-WP(C) Colstrip FOR_DEM-WP(C) Production O&amp;M 2010GRC As-Filed 2" xfId="2914" xr:uid="{5C83CD3A-4FE9-4309-AB03-B43E80A41782}"/>
    <cellStyle name="_DEM-WP(C) Colstrip FOR_Electric Rev Req Model (2009 GRC) Rebuttal" xfId="2915" xr:uid="{C236FEFD-029C-4609-AB32-F82989A20289}"/>
    <cellStyle name="_DEM-WP(C) Colstrip FOR_Electric Rev Req Model (2009 GRC) Rebuttal 2" xfId="2916" xr:uid="{ACDD98D0-777C-4D6F-B143-F9E17EEF6C4E}"/>
    <cellStyle name="_DEM-WP(C) Colstrip FOR_Electric Rev Req Model (2009 GRC) Rebuttal 2 2" xfId="2917" xr:uid="{80EF5CB9-4826-40B5-A245-AC09E9D68DE3}"/>
    <cellStyle name="_DEM-WP(C) Colstrip FOR_Electric Rev Req Model (2009 GRC) Rebuttal 3" xfId="2918" xr:uid="{BE7ABAAD-72C9-4D13-B4E5-CCF93588F2FB}"/>
    <cellStyle name="_DEM-WP(C) Colstrip FOR_Electric Rev Req Model (2009 GRC) Rebuttal REmoval of New  WH Solar AdjustMI" xfId="2919" xr:uid="{36F7A20E-9A53-498E-9809-B4DFDA7A7FB7}"/>
    <cellStyle name="_DEM-WP(C) Colstrip FOR_Electric Rev Req Model (2009 GRC) Rebuttal REmoval of New  WH Solar AdjustMI 2" xfId="2920" xr:uid="{A399E8BC-4492-4067-AC7C-921AD005BCA9}"/>
    <cellStyle name="_DEM-WP(C) Colstrip FOR_Electric Rev Req Model (2009 GRC) Rebuttal REmoval of New  WH Solar AdjustMI 2 2" xfId="2921" xr:uid="{58400D86-6E89-4F70-961E-A067A9501B4D}"/>
    <cellStyle name="_DEM-WP(C) Colstrip FOR_Electric Rev Req Model (2009 GRC) Rebuttal REmoval of New  WH Solar AdjustMI 3" xfId="2922" xr:uid="{2C95C9E1-0022-4759-ACB4-4F487D98210D}"/>
    <cellStyle name="_DEM-WP(C) Colstrip FOR_Electric Rev Req Model (2009 GRC) Revised 01-18-2010" xfId="2923" xr:uid="{8A113F55-28D8-43E1-95F5-116B99AA3D34}"/>
    <cellStyle name="_DEM-WP(C) Colstrip FOR_Electric Rev Req Model (2009 GRC) Revised 01-18-2010 2" xfId="2924" xr:uid="{BB4A64E8-FBB6-469A-B90A-9A83C343A4DD}"/>
    <cellStyle name="_DEM-WP(C) Colstrip FOR_Electric Rev Req Model (2009 GRC) Revised 01-18-2010 2 2" xfId="2925" xr:uid="{F3E1C95A-93B6-414E-93AC-07A55D4AF9AC}"/>
    <cellStyle name="_DEM-WP(C) Colstrip FOR_Electric Rev Req Model (2009 GRC) Revised 01-18-2010 3" xfId="2926" xr:uid="{F083DC93-47B3-4A4C-A85E-0FC591D2F73F}"/>
    <cellStyle name="_DEM-WP(C) Colstrip FOR_Final Order Electric EXHIBIT A-1" xfId="2927" xr:uid="{2949AFB5-F0FD-4383-98EF-46DD822E1859}"/>
    <cellStyle name="_DEM-WP(C) Colstrip FOR_Final Order Electric EXHIBIT A-1 2" xfId="2928" xr:uid="{7B4FF4A9-0813-41E9-91C3-8C069C953A10}"/>
    <cellStyle name="_DEM-WP(C) Colstrip FOR_Final Order Electric EXHIBIT A-1 2 2" xfId="2929" xr:uid="{EFF0B155-1B56-4898-A20F-F0F8CE1A2F74}"/>
    <cellStyle name="_DEM-WP(C) Colstrip FOR_Final Order Electric EXHIBIT A-1 3" xfId="2930" xr:uid="{280EBF6F-749F-4FF5-B3D3-F57283945BB1}"/>
    <cellStyle name="_DEM-WP(C) Colstrip FOR_Rebuttal Power Costs" xfId="2931" xr:uid="{2D170144-A048-456A-A1AF-DC155D482F85}"/>
    <cellStyle name="_DEM-WP(C) Colstrip FOR_Rebuttal Power Costs 2" xfId="2932" xr:uid="{37102290-B03D-46F8-BCE8-38BC987A0CA2}"/>
    <cellStyle name="_DEM-WP(C) Colstrip FOR_Rebuttal Power Costs 2 2" xfId="2933" xr:uid="{AFC8489E-C2B1-4FEF-9B48-ACB0B6720723}"/>
    <cellStyle name="_DEM-WP(C) Colstrip FOR_Rebuttal Power Costs 3" xfId="2934" xr:uid="{B01ECE1D-3FF2-486A-97EA-77110F2D2E06}"/>
    <cellStyle name="_DEM-WP(C) Colstrip FOR_Rebuttal Power Costs_Adj Bench DR 3 for Initial Briefs (Electric)" xfId="2935" xr:uid="{BF2B3DD2-FD46-4BB5-86E6-43766AF2D9CA}"/>
    <cellStyle name="_DEM-WP(C) Colstrip FOR_Rebuttal Power Costs_Adj Bench DR 3 for Initial Briefs (Electric) 2" xfId="2936" xr:uid="{BCFD0A90-0829-48E6-9307-CE7E6DD47321}"/>
    <cellStyle name="_DEM-WP(C) Colstrip FOR_Rebuttal Power Costs_Adj Bench DR 3 for Initial Briefs (Electric) 2 2" xfId="2937" xr:uid="{B124A742-4ED0-4F55-B618-D4B8B26DCCCF}"/>
    <cellStyle name="_DEM-WP(C) Colstrip FOR_Rebuttal Power Costs_Adj Bench DR 3 for Initial Briefs (Electric) 3" xfId="2938" xr:uid="{DE051B9C-0B36-4C9B-B33A-4D1F37845465}"/>
    <cellStyle name="_DEM-WP(C) Colstrip FOR_Rebuttal Power Costs_Electric Rev Req Model (2009 GRC) Rebuttal" xfId="2939" xr:uid="{8CA8F20C-A10C-465F-8B59-00BE6BA9C08D}"/>
    <cellStyle name="_DEM-WP(C) Colstrip FOR_Rebuttal Power Costs_Electric Rev Req Model (2009 GRC) Rebuttal 2" xfId="2940" xr:uid="{C0F9B6AF-438D-4281-81DD-E3F6CF881EB8}"/>
    <cellStyle name="_DEM-WP(C) Colstrip FOR_Rebuttal Power Costs_Electric Rev Req Model (2009 GRC) Rebuttal 2 2" xfId="2941" xr:uid="{A4E3410A-C736-4816-9C08-C26CF14C9D2E}"/>
    <cellStyle name="_DEM-WP(C) Colstrip FOR_Rebuttal Power Costs_Electric Rev Req Model (2009 GRC) Rebuttal 3" xfId="2942" xr:uid="{CA335086-2263-4ECB-A16B-8ADA81608C76}"/>
    <cellStyle name="_DEM-WP(C) Colstrip FOR_Rebuttal Power Costs_Electric Rev Req Model (2009 GRC) Rebuttal REmoval of New  WH Solar AdjustMI" xfId="2943" xr:uid="{9A0E7276-6973-4806-89D0-F70399010DCA}"/>
    <cellStyle name="_DEM-WP(C) Colstrip FOR_Rebuttal Power Costs_Electric Rev Req Model (2009 GRC) Rebuttal REmoval of New  WH Solar AdjustMI 2" xfId="2944" xr:uid="{DB011879-440A-4F55-842D-8B43A3167237}"/>
    <cellStyle name="_DEM-WP(C) Colstrip FOR_Rebuttal Power Costs_Electric Rev Req Model (2009 GRC) Rebuttal REmoval of New  WH Solar AdjustMI 2 2" xfId="2945" xr:uid="{FB7BB296-CEBE-42C8-9AF2-6FBB634F96C5}"/>
    <cellStyle name="_DEM-WP(C) Colstrip FOR_Rebuttal Power Costs_Electric Rev Req Model (2009 GRC) Rebuttal REmoval of New  WH Solar AdjustMI 3" xfId="2946" xr:uid="{174B785C-1A46-4017-B41D-5BA4F7971A30}"/>
    <cellStyle name="_DEM-WP(C) Colstrip FOR_Rebuttal Power Costs_Electric Rev Req Model (2009 GRC) Revised 01-18-2010" xfId="2947" xr:uid="{92DB24CC-C2F9-4793-9553-8EB0804559E5}"/>
    <cellStyle name="_DEM-WP(C) Colstrip FOR_Rebuttal Power Costs_Electric Rev Req Model (2009 GRC) Revised 01-18-2010 2" xfId="2948" xr:uid="{24E28968-8CBD-4614-B651-0D195132371A}"/>
    <cellStyle name="_DEM-WP(C) Colstrip FOR_Rebuttal Power Costs_Electric Rev Req Model (2009 GRC) Revised 01-18-2010 2 2" xfId="2949" xr:uid="{D394F94D-93A9-422B-8CE4-8D8C3F2CA930}"/>
    <cellStyle name="_DEM-WP(C) Colstrip FOR_Rebuttal Power Costs_Electric Rev Req Model (2009 GRC) Revised 01-18-2010 3" xfId="2950" xr:uid="{98635282-114A-4A83-9F8A-5E43443A39F7}"/>
    <cellStyle name="_DEM-WP(C) Colstrip FOR_Rebuttal Power Costs_Final Order Electric EXHIBIT A-1" xfId="2951" xr:uid="{A42FEA19-2493-4C7B-9451-BE5370C5043F}"/>
    <cellStyle name="_DEM-WP(C) Colstrip FOR_Rebuttal Power Costs_Final Order Electric EXHIBIT A-1 2" xfId="2952" xr:uid="{0923A47C-69DA-4499-A889-75630BADE3AC}"/>
    <cellStyle name="_DEM-WP(C) Colstrip FOR_Rebuttal Power Costs_Final Order Electric EXHIBIT A-1 2 2" xfId="2953" xr:uid="{38A8B7B4-B565-4F2A-BF21-75F7BE45A858}"/>
    <cellStyle name="_DEM-WP(C) Colstrip FOR_Rebuttal Power Costs_Final Order Electric EXHIBIT A-1 3" xfId="2954" xr:uid="{22FA951E-1BC2-4990-B9C3-713773491A7B}"/>
    <cellStyle name="_DEM-WP(C) Colstrip FOR_TENASKA REGULATORY ASSET" xfId="2955" xr:uid="{26532BAC-D124-42F8-9EAF-0A9B12680CC1}"/>
    <cellStyle name="_DEM-WP(C) Colstrip FOR_TENASKA REGULATORY ASSET 2" xfId="2956" xr:uid="{47D309EB-CC86-4EEE-8A81-992661F39F3C}"/>
    <cellStyle name="_DEM-WP(C) Colstrip FOR_TENASKA REGULATORY ASSET 2 2" xfId="2957" xr:uid="{933E639D-E2FF-4625-AC67-74D9C552680D}"/>
    <cellStyle name="_DEM-WP(C) Colstrip FOR_TENASKA REGULATORY ASSET 3" xfId="2958" xr:uid="{DD7E791E-A0CF-47DD-83B1-322BE9D2F427}"/>
    <cellStyle name="_DEM-WP(C) Costs not in AURORA 2006GRC" xfId="2959" xr:uid="{EFEAE9A6-8E44-4EB8-9EA3-301BB84A7C5E}"/>
    <cellStyle name="_DEM-WP(C) Costs not in AURORA 2006GRC 2" xfId="2960" xr:uid="{29141887-187D-4900-8163-E8BC726E8FD7}"/>
    <cellStyle name="_DEM-WP(C) Costs not in AURORA 2006GRC 2 2" xfId="2961" xr:uid="{92112BC1-914D-4519-AEBF-8881A9F2C137}"/>
    <cellStyle name="_DEM-WP(C) Costs not in AURORA 2006GRC 2 2 2" xfId="2962" xr:uid="{344A55FE-BFC1-4DF0-B34A-90C3F6B38102}"/>
    <cellStyle name="_DEM-WP(C) Costs not in AURORA 2006GRC 2 3" xfId="2963" xr:uid="{474AA746-261D-4E55-A8A6-E252FC7B94B5}"/>
    <cellStyle name="_DEM-WP(C) Costs not in AURORA 2006GRC 3" xfId="2964" xr:uid="{298B78FC-A463-4C53-ABBC-A607F186907F}"/>
    <cellStyle name="_DEM-WP(C) Costs not in AURORA 2006GRC 3 2" xfId="2965" xr:uid="{9BD72696-B3A6-47EC-A8E2-1F6683201EE0}"/>
    <cellStyle name="_DEM-WP(C) Costs not in AURORA 2006GRC 4" xfId="2966" xr:uid="{3D224FF4-2CF7-475C-8F64-C9D5065333FE}"/>
    <cellStyle name="_DEM-WP(C) Costs not in AURORA 2006GRC 4 2" xfId="2967" xr:uid="{6E7F9F8C-A08B-4FBB-B97B-E66BA20C7AE5}"/>
    <cellStyle name="_DEM-WP(C) Costs not in AURORA 2006GRC 5" xfId="2968" xr:uid="{DEF82B66-E9C0-4509-A97F-5AA22E35FF78}"/>
    <cellStyle name="_DEM-WP(C) Costs not in AURORA 2006GRC_(C) WHE Proforma with ITC cash grant 10 Yr Amort_for deferral_102809" xfId="2969" xr:uid="{B96DCA37-2C30-4C8B-BFEE-14A6A84F3ECC}"/>
    <cellStyle name="_DEM-WP(C) Costs not in AURORA 2006GRC_(C) WHE Proforma with ITC cash grant 10 Yr Amort_for deferral_102809 2" xfId="2970" xr:uid="{1DB93428-2284-4A50-B560-36F4EA3BCB6E}"/>
    <cellStyle name="_DEM-WP(C) Costs not in AURORA 2006GRC_(C) WHE Proforma with ITC cash grant 10 Yr Amort_for deferral_102809 2 2" xfId="2971" xr:uid="{723B6918-1406-4CD5-9BE8-55C97D4E94AB}"/>
    <cellStyle name="_DEM-WP(C) Costs not in AURORA 2006GRC_(C) WHE Proforma with ITC cash grant 10 Yr Amort_for deferral_102809 3" xfId="2972" xr:uid="{8023FFE4-943C-440E-9C26-6E6CF822F3BB}"/>
    <cellStyle name="_DEM-WP(C) Costs not in AURORA 2006GRC_(C) WHE Proforma with ITC cash grant 10 Yr Amort_for deferral_102809_16.07E Wild Horse Wind Expansionwrkingfile" xfId="2973" xr:uid="{0E1A3542-E809-4111-96F7-22E17025CB94}"/>
    <cellStyle name="_DEM-WP(C) Costs not in AURORA 2006GRC_(C) WHE Proforma with ITC cash grant 10 Yr Amort_for deferral_102809_16.07E Wild Horse Wind Expansionwrkingfile 2" xfId="2974" xr:uid="{75AD8A18-EB31-481A-8DD3-D393CD2FAF1E}"/>
    <cellStyle name="_DEM-WP(C) Costs not in AURORA 2006GRC_(C) WHE Proforma with ITC cash grant 10 Yr Amort_for deferral_102809_16.07E Wild Horse Wind Expansionwrkingfile 2 2" xfId="2975" xr:uid="{1C768A42-D6A1-475E-A34C-02C8B64A0575}"/>
    <cellStyle name="_DEM-WP(C) Costs not in AURORA 2006GRC_(C) WHE Proforma with ITC cash grant 10 Yr Amort_for deferral_102809_16.07E Wild Horse Wind Expansionwrkingfile 3" xfId="2976" xr:uid="{6CF28349-8988-4DC6-9F13-B784C3E92A48}"/>
    <cellStyle name="_DEM-WP(C) Costs not in AURORA 2006GRC_(C) WHE Proforma with ITC cash grant 10 Yr Amort_for deferral_102809_16.07E Wild Horse Wind Expansionwrkingfile SF" xfId="2977" xr:uid="{F91CF67B-3DDC-4D2D-BC54-95DDAF997599}"/>
    <cellStyle name="_DEM-WP(C) Costs not in AURORA 2006GRC_(C) WHE Proforma with ITC cash grant 10 Yr Amort_for deferral_102809_16.07E Wild Horse Wind Expansionwrkingfile SF 2" xfId="2978" xr:uid="{288CB7BD-6497-4688-A29E-19DEA640983A}"/>
    <cellStyle name="_DEM-WP(C) Costs not in AURORA 2006GRC_(C) WHE Proforma with ITC cash grant 10 Yr Amort_for deferral_102809_16.07E Wild Horse Wind Expansionwrkingfile SF 2 2" xfId="2979" xr:uid="{628356B6-4E40-4E07-9DA5-180729217B51}"/>
    <cellStyle name="_DEM-WP(C) Costs not in AURORA 2006GRC_(C) WHE Proforma with ITC cash grant 10 Yr Amort_for deferral_102809_16.07E Wild Horse Wind Expansionwrkingfile SF 3" xfId="2980" xr:uid="{56548B0C-7E51-43DF-B45E-6B78DF089317}"/>
    <cellStyle name="_DEM-WP(C) Costs not in AURORA 2006GRC_(C) WHE Proforma with ITC cash grant 10 Yr Amort_for deferral_102809_16.37E Wild Horse Expansion DeferralRevwrkingfile SF" xfId="2981" xr:uid="{32CC2E4F-46F6-4D20-899E-BC63E18BC538}"/>
    <cellStyle name="_DEM-WP(C) Costs not in AURORA 2006GRC_(C) WHE Proforma with ITC cash grant 10 Yr Amort_for deferral_102809_16.37E Wild Horse Expansion DeferralRevwrkingfile SF 2" xfId="2982" xr:uid="{F1CA3D53-96BE-48B5-9A18-7F377ECF115D}"/>
    <cellStyle name="_DEM-WP(C) Costs not in AURORA 2006GRC_(C) WHE Proforma with ITC cash grant 10 Yr Amort_for deferral_102809_16.37E Wild Horse Expansion DeferralRevwrkingfile SF 2 2" xfId="2983" xr:uid="{38023FDC-4A0F-4237-8BA6-3C5C37F23C1A}"/>
    <cellStyle name="_DEM-WP(C) Costs not in AURORA 2006GRC_(C) WHE Proforma with ITC cash grant 10 Yr Amort_for deferral_102809_16.37E Wild Horse Expansion DeferralRevwrkingfile SF 3" xfId="2984" xr:uid="{762C4F4E-E26F-43D3-B01A-E0C9E7F719A5}"/>
    <cellStyle name="_DEM-WP(C) Costs not in AURORA 2006GRC_(C) WHE Proforma with ITC cash grant 10 Yr Amort_for rebuttal_120709" xfId="2985" xr:uid="{23D5B23B-2688-4629-9CBD-BE901CB72CC2}"/>
    <cellStyle name="_DEM-WP(C) Costs not in AURORA 2006GRC_(C) WHE Proforma with ITC cash grant 10 Yr Amort_for rebuttal_120709 2" xfId="2986" xr:uid="{6209937F-27EE-4A1D-9728-A402FBCAE227}"/>
    <cellStyle name="_DEM-WP(C) Costs not in AURORA 2006GRC_(C) WHE Proforma with ITC cash grant 10 Yr Amort_for rebuttal_120709 2 2" xfId="2987" xr:uid="{3790D687-DB0E-4CE4-BAE9-DA1262F02677}"/>
    <cellStyle name="_DEM-WP(C) Costs not in AURORA 2006GRC_(C) WHE Proforma with ITC cash grant 10 Yr Amort_for rebuttal_120709 3" xfId="2988" xr:uid="{33A734F0-1999-4359-BAAE-E58C9CC939B9}"/>
    <cellStyle name="_DEM-WP(C) Costs not in AURORA 2006GRC_04.07E Wild Horse Wind Expansion" xfId="2989" xr:uid="{D70CCEBF-4827-4073-B75B-127F8CBF212B}"/>
    <cellStyle name="_DEM-WP(C) Costs not in AURORA 2006GRC_04.07E Wild Horse Wind Expansion 2" xfId="2990" xr:uid="{AC9F105B-223E-465A-AA87-714ABC75AE2F}"/>
    <cellStyle name="_DEM-WP(C) Costs not in AURORA 2006GRC_04.07E Wild Horse Wind Expansion 2 2" xfId="2991" xr:uid="{CBFC4A36-BB22-450D-9020-4DF2295D50C4}"/>
    <cellStyle name="_DEM-WP(C) Costs not in AURORA 2006GRC_04.07E Wild Horse Wind Expansion 3" xfId="2992" xr:uid="{66C16A9F-59FF-4188-93CC-02C61F4D7D20}"/>
    <cellStyle name="_DEM-WP(C) Costs not in AURORA 2006GRC_04.07E Wild Horse Wind Expansion_16.07E Wild Horse Wind Expansionwrkingfile" xfId="2993" xr:uid="{41C6817A-1C31-4857-9322-024E679221EB}"/>
    <cellStyle name="_DEM-WP(C) Costs not in AURORA 2006GRC_04.07E Wild Horse Wind Expansion_16.07E Wild Horse Wind Expansionwrkingfile 2" xfId="2994" xr:uid="{F7F51941-BE9E-4D3E-8FC6-F45BD0B8986D}"/>
    <cellStyle name="_DEM-WP(C) Costs not in AURORA 2006GRC_04.07E Wild Horse Wind Expansion_16.07E Wild Horse Wind Expansionwrkingfile 2 2" xfId="2995" xr:uid="{13344AF1-4CE5-46B5-BD2F-5569242BC0BA}"/>
    <cellStyle name="_DEM-WP(C) Costs not in AURORA 2006GRC_04.07E Wild Horse Wind Expansion_16.07E Wild Horse Wind Expansionwrkingfile 3" xfId="2996" xr:uid="{76354B5B-2421-49E0-AA11-DE3BF9E832B2}"/>
    <cellStyle name="_DEM-WP(C) Costs not in AURORA 2006GRC_04.07E Wild Horse Wind Expansion_16.07E Wild Horse Wind Expansionwrkingfile SF" xfId="2997" xr:uid="{E4E48A09-7862-4D27-94F3-8478590FEAD5}"/>
    <cellStyle name="_DEM-WP(C) Costs not in AURORA 2006GRC_04.07E Wild Horse Wind Expansion_16.07E Wild Horse Wind Expansionwrkingfile SF 2" xfId="2998" xr:uid="{7E362232-B89B-4432-87C6-934594821A8C}"/>
    <cellStyle name="_DEM-WP(C) Costs not in AURORA 2006GRC_04.07E Wild Horse Wind Expansion_16.07E Wild Horse Wind Expansionwrkingfile SF 2 2" xfId="2999" xr:uid="{F617E554-57B9-405A-9606-1186CBDE623D}"/>
    <cellStyle name="_DEM-WP(C) Costs not in AURORA 2006GRC_04.07E Wild Horse Wind Expansion_16.07E Wild Horse Wind Expansionwrkingfile SF 3" xfId="3000" xr:uid="{4287A070-3CC0-487D-8161-A2785BF60708}"/>
    <cellStyle name="_DEM-WP(C) Costs not in AURORA 2006GRC_04.07E Wild Horse Wind Expansion_16.37E Wild Horse Expansion DeferralRevwrkingfile SF" xfId="3001" xr:uid="{31C599E7-BECE-4672-9478-E85AE82BF857}"/>
    <cellStyle name="_DEM-WP(C) Costs not in AURORA 2006GRC_04.07E Wild Horse Wind Expansion_16.37E Wild Horse Expansion DeferralRevwrkingfile SF 2" xfId="3002" xr:uid="{0FE99000-9CB5-4CC4-9F47-302E4E08BA5B}"/>
    <cellStyle name="_DEM-WP(C) Costs not in AURORA 2006GRC_04.07E Wild Horse Wind Expansion_16.37E Wild Horse Expansion DeferralRevwrkingfile SF 2 2" xfId="3003" xr:uid="{F7B0F743-219F-469C-876F-140FABBBE3EA}"/>
    <cellStyle name="_DEM-WP(C) Costs not in AURORA 2006GRC_04.07E Wild Horse Wind Expansion_16.37E Wild Horse Expansion DeferralRevwrkingfile SF 3" xfId="3004" xr:uid="{079E7B60-8D6C-4900-842A-9E2D84D10904}"/>
    <cellStyle name="_DEM-WP(C) Costs not in AURORA 2006GRC_16.07E Wild Horse Wind Expansionwrkingfile" xfId="3005" xr:uid="{38782CEF-DDD2-48E1-847C-9EF4B5ABFB11}"/>
    <cellStyle name="_DEM-WP(C) Costs not in AURORA 2006GRC_16.07E Wild Horse Wind Expansionwrkingfile 2" xfId="3006" xr:uid="{8A2718F9-81DD-4E10-9617-88CD42C6D182}"/>
    <cellStyle name="_DEM-WP(C) Costs not in AURORA 2006GRC_16.07E Wild Horse Wind Expansionwrkingfile 2 2" xfId="3007" xr:uid="{32301082-E2E5-459D-86ED-F5D77DDF3AEC}"/>
    <cellStyle name="_DEM-WP(C) Costs not in AURORA 2006GRC_16.07E Wild Horse Wind Expansionwrkingfile 3" xfId="3008" xr:uid="{C2BF51DA-3555-4A90-8E04-33531A48F9CB}"/>
    <cellStyle name="_DEM-WP(C) Costs not in AURORA 2006GRC_16.07E Wild Horse Wind Expansionwrkingfile SF" xfId="3009" xr:uid="{97C3C246-1B52-46AA-B22F-A5BA0B1CC604}"/>
    <cellStyle name="_DEM-WP(C) Costs not in AURORA 2006GRC_16.07E Wild Horse Wind Expansionwrkingfile SF 2" xfId="3010" xr:uid="{EC4594CE-7EDF-4125-A058-068C55179758}"/>
    <cellStyle name="_DEM-WP(C) Costs not in AURORA 2006GRC_16.07E Wild Horse Wind Expansionwrkingfile SF 2 2" xfId="3011" xr:uid="{E2A4835D-151D-4FBC-A3B2-C3F353DCBCC9}"/>
    <cellStyle name="_DEM-WP(C) Costs not in AURORA 2006GRC_16.07E Wild Horse Wind Expansionwrkingfile SF 3" xfId="3012" xr:uid="{69F18939-7972-4D7A-B2D6-1BB14243EFEC}"/>
    <cellStyle name="_DEM-WP(C) Costs not in AURORA 2006GRC_16.37E Wild Horse Expansion DeferralRevwrkingfile SF" xfId="3013" xr:uid="{045D5A9A-94EC-4AEB-BFBE-73DD0476E6B9}"/>
    <cellStyle name="_DEM-WP(C) Costs not in AURORA 2006GRC_16.37E Wild Horse Expansion DeferralRevwrkingfile SF 2" xfId="3014" xr:uid="{EE458A7D-A4A7-4A00-A444-0CF0DC8F97E8}"/>
    <cellStyle name="_DEM-WP(C) Costs not in AURORA 2006GRC_16.37E Wild Horse Expansion DeferralRevwrkingfile SF 2 2" xfId="3015" xr:uid="{4CF16352-9A84-44A7-B5C5-27966FE86E23}"/>
    <cellStyle name="_DEM-WP(C) Costs not in AURORA 2006GRC_16.37E Wild Horse Expansion DeferralRevwrkingfile SF 3" xfId="3016" xr:uid="{09A4E8C0-36F6-4261-89ED-8097327162E1}"/>
    <cellStyle name="_DEM-WP(C) Costs not in AURORA 2006GRC_2009 Compliance Filing PCA Exhibits for GRC" xfId="3017" xr:uid="{24E735B3-8FFE-4218-9A8E-CC68B8FC9BEE}"/>
    <cellStyle name="_DEM-WP(C) Costs not in AURORA 2006GRC_2009 GRC Compl Filing - Exhibit D" xfId="3018" xr:uid="{FD092314-9BA3-4598-88CF-76081322723C}"/>
    <cellStyle name="_DEM-WP(C) Costs not in AURORA 2006GRC_2009 GRC Compl Filing - Exhibit D 2" xfId="3019" xr:uid="{12BCCE02-0619-4872-A6A9-5D51683CC70A}"/>
    <cellStyle name="_DEM-WP(C) Costs not in AURORA 2006GRC_3.01 Income Statement" xfId="3020" xr:uid="{CC7BF3AB-7670-4ED3-9300-24579233EB13}"/>
    <cellStyle name="_DEM-WP(C) Costs not in AURORA 2006GRC_4 31 Regulatory Assets and Liabilities  7 06- Exhibit D" xfId="3021" xr:uid="{D89E4544-8F91-4635-9A3E-2B62F2DC4CD8}"/>
    <cellStyle name="_DEM-WP(C) Costs not in AURORA 2006GRC_4 31 Regulatory Assets and Liabilities  7 06- Exhibit D 2" xfId="3022" xr:uid="{81AEFF26-5566-4D55-89A5-E4255B06B152}"/>
    <cellStyle name="_DEM-WP(C) Costs not in AURORA 2006GRC_4 31 Regulatory Assets and Liabilities  7 06- Exhibit D 2 2" xfId="3023" xr:uid="{A63C3D17-C7EA-42EE-A69A-CF5B8DA12283}"/>
    <cellStyle name="_DEM-WP(C) Costs not in AURORA 2006GRC_4 31 Regulatory Assets and Liabilities  7 06- Exhibit D 3" xfId="3024" xr:uid="{2CB82223-4315-44DF-9397-54C57D8816CC}"/>
    <cellStyle name="_DEM-WP(C) Costs not in AURORA 2006GRC_4 31 Regulatory Assets and Liabilities  7 06- Exhibit D_NIM Summary" xfId="3025" xr:uid="{CA636E06-9C96-4CA2-A590-D3688F74FB0B}"/>
    <cellStyle name="_DEM-WP(C) Costs not in AURORA 2006GRC_4 31 Regulatory Assets and Liabilities  7 06- Exhibit D_NIM Summary 2" xfId="3026" xr:uid="{53613EA1-0E61-4822-88C5-E9DD70637809}"/>
    <cellStyle name="_DEM-WP(C) Costs not in AURORA 2006GRC_4 32 Regulatory Assets and Liabilities  7 06- Exhibit D" xfId="3027" xr:uid="{85CE4584-E0CF-4CDA-B386-09039CD8CDC1}"/>
    <cellStyle name="_DEM-WP(C) Costs not in AURORA 2006GRC_4 32 Regulatory Assets and Liabilities  7 06- Exhibit D 2" xfId="3028" xr:uid="{D7D36154-834C-45CC-9DB8-6C751481A7CD}"/>
    <cellStyle name="_DEM-WP(C) Costs not in AURORA 2006GRC_4 32 Regulatory Assets and Liabilities  7 06- Exhibit D 2 2" xfId="3029" xr:uid="{C27DC69A-5D0E-4E0E-B77B-04DC976A5613}"/>
    <cellStyle name="_DEM-WP(C) Costs not in AURORA 2006GRC_4 32 Regulatory Assets and Liabilities  7 06- Exhibit D 3" xfId="3030" xr:uid="{CB201F6B-3E3F-4C46-8A59-0AD35EFF8259}"/>
    <cellStyle name="_DEM-WP(C) Costs not in AURORA 2006GRC_4 32 Regulatory Assets and Liabilities  7 06- Exhibit D_NIM Summary" xfId="3031" xr:uid="{89376970-9DB0-45C7-AAB8-9AC3BB68D44A}"/>
    <cellStyle name="_DEM-WP(C) Costs not in AURORA 2006GRC_4 32 Regulatory Assets and Liabilities  7 06- Exhibit D_NIM Summary 2" xfId="3032" xr:uid="{27E0F658-1844-4CC6-B371-E9BA8417602F}"/>
    <cellStyle name="_DEM-WP(C) Costs not in AURORA 2006GRC_AURORA Total New" xfId="3033" xr:uid="{C920DD53-62D5-46FC-AE8D-4528BE80FC02}"/>
    <cellStyle name="_DEM-WP(C) Costs not in AURORA 2006GRC_AURORA Total New 2" xfId="3034" xr:uid="{3FAAC8C4-DCE1-4278-ABFC-A087559B2A2F}"/>
    <cellStyle name="_DEM-WP(C) Costs not in AURORA 2006GRC_Book2" xfId="3035" xr:uid="{EF0BC801-BEB0-4F21-A5FA-E293A08F5354}"/>
    <cellStyle name="_DEM-WP(C) Costs not in AURORA 2006GRC_Book2 2" xfId="3036" xr:uid="{4952FC5B-1C16-459B-B842-08E7506E535A}"/>
    <cellStyle name="_DEM-WP(C) Costs not in AURORA 2006GRC_Book2 2 2" xfId="3037" xr:uid="{56A24109-BD87-4568-9811-EB4A489E88AB}"/>
    <cellStyle name="_DEM-WP(C) Costs not in AURORA 2006GRC_Book2 3" xfId="3038" xr:uid="{542299A6-6CA5-4BEF-ABE4-1610A1741841}"/>
    <cellStyle name="_DEM-WP(C) Costs not in AURORA 2006GRC_Book2_Adj Bench DR 3 for Initial Briefs (Electric)" xfId="3039" xr:uid="{304FEDE5-BF58-4E74-87BC-D24440FA6DF5}"/>
    <cellStyle name="_DEM-WP(C) Costs not in AURORA 2006GRC_Book2_Adj Bench DR 3 for Initial Briefs (Electric) 2" xfId="3040" xr:uid="{DC29DA41-CD61-407E-B42F-99EC4CB278D7}"/>
    <cellStyle name="_DEM-WP(C) Costs not in AURORA 2006GRC_Book2_Adj Bench DR 3 for Initial Briefs (Electric) 2 2" xfId="3041" xr:uid="{D981D737-35DE-4CDB-94B5-844A1FF17888}"/>
    <cellStyle name="_DEM-WP(C) Costs not in AURORA 2006GRC_Book2_Adj Bench DR 3 for Initial Briefs (Electric) 3" xfId="3042" xr:uid="{22119D26-2BE0-4652-9A87-BFCABF04460D}"/>
    <cellStyle name="_DEM-WP(C) Costs not in AURORA 2006GRC_Book2_Electric Rev Req Model (2009 GRC) Rebuttal" xfId="3043" xr:uid="{CDACA553-CCEB-4AC7-9671-61D73F38F471}"/>
    <cellStyle name="_DEM-WP(C) Costs not in AURORA 2006GRC_Book2_Electric Rev Req Model (2009 GRC) Rebuttal 2" xfId="3044" xr:uid="{53332CC8-926A-4EA2-B4F1-45E2C4D8C47E}"/>
    <cellStyle name="_DEM-WP(C) Costs not in AURORA 2006GRC_Book2_Electric Rev Req Model (2009 GRC) Rebuttal 2 2" xfId="3045" xr:uid="{EEE387EA-909C-4A0F-9319-BBFEA8DEE4B7}"/>
    <cellStyle name="_DEM-WP(C) Costs not in AURORA 2006GRC_Book2_Electric Rev Req Model (2009 GRC) Rebuttal 3" xfId="3046" xr:uid="{06C0EB9B-B39D-4BDE-A947-0EC357FF3FA4}"/>
    <cellStyle name="_DEM-WP(C) Costs not in AURORA 2006GRC_Book2_Electric Rev Req Model (2009 GRC) Rebuttal REmoval of New  WH Solar AdjustMI" xfId="3047" xr:uid="{3EE507F8-3FEE-41BA-99C6-A6350DD671A2}"/>
    <cellStyle name="_DEM-WP(C) Costs not in AURORA 2006GRC_Book2_Electric Rev Req Model (2009 GRC) Rebuttal REmoval of New  WH Solar AdjustMI 2" xfId="3048" xr:uid="{1575BDF3-8FF4-4410-9127-653CBBDF2607}"/>
    <cellStyle name="_DEM-WP(C) Costs not in AURORA 2006GRC_Book2_Electric Rev Req Model (2009 GRC) Rebuttal REmoval of New  WH Solar AdjustMI 2 2" xfId="3049" xr:uid="{E4EFF2CE-7A00-4D69-AC4C-CA4FBB60FCC0}"/>
    <cellStyle name="_DEM-WP(C) Costs not in AURORA 2006GRC_Book2_Electric Rev Req Model (2009 GRC) Rebuttal REmoval of New  WH Solar AdjustMI 3" xfId="3050" xr:uid="{18969156-1C22-4433-97E9-99209C41AF09}"/>
    <cellStyle name="_DEM-WP(C) Costs not in AURORA 2006GRC_Book2_Electric Rev Req Model (2009 GRC) Revised 01-18-2010" xfId="3051" xr:uid="{31BE734A-DDF7-42D4-8A47-634A972B8901}"/>
    <cellStyle name="_DEM-WP(C) Costs not in AURORA 2006GRC_Book2_Electric Rev Req Model (2009 GRC) Revised 01-18-2010 2" xfId="3052" xr:uid="{F10C0E7C-5B0A-4799-9D39-DAC95776F3BF}"/>
    <cellStyle name="_DEM-WP(C) Costs not in AURORA 2006GRC_Book2_Electric Rev Req Model (2009 GRC) Revised 01-18-2010 2 2" xfId="3053" xr:uid="{B716C360-D880-4F7A-81D5-4590CBD2FF40}"/>
    <cellStyle name="_DEM-WP(C) Costs not in AURORA 2006GRC_Book2_Electric Rev Req Model (2009 GRC) Revised 01-18-2010 3" xfId="3054" xr:uid="{DCA65FF2-7B24-42F7-8605-1FBA96901412}"/>
    <cellStyle name="_DEM-WP(C) Costs not in AURORA 2006GRC_Book2_Final Order Electric EXHIBIT A-1" xfId="3055" xr:uid="{6D92BD96-3E0A-4266-A808-E53A093E50D1}"/>
    <cellStyle name="_DEM-WP(C) Costs not in AURORA 2006GRC_Book2_Final Order Electric EXHIBIT A-1 2" xfId="3056" xr:uid="{B1ABF812-4776-4DF1-A5E8-B5744E72E462}"/>
    <cellStyle name="_DEM-WP(C) Costs not in AURORA 2006GRC_Book2_Final Order Electric EXHIBIT A-1 2 2" xfId="3057" xr:uid="{A5C87DF5-9140-4637-A53C-91841BAAF3E8}"/>
    <cellStyle name="_DEM-WP(C) Costs not in AURORA 2006GRC_Book2_Final Order Electric EXHIBIT A-1 3" xfId="3058" xr:uid="{3B8CE050-2DC6-4B61-B8E8-19827A796C7F}"/>
    <cellStyle name="_DEM-WP(C) Costs not in AURORA 2006GRC_Book4" xfId="3059" xr:uid="{1F5EEAD1-B632-4540-9750-157CA148F334}"/>
    <cellStyle name="_DEM-WP(C) Costs not in AURORA 2006GRC_Book4 2" xfId="3060" xr:uid="{3952574C-DF62-4DD0-BB53-869B91B44201}"/>
    <cellStyle name="_DEM-WP(C) Costs not in AURORA 2006GRC_Book4 2 2" xfId="3061" xr:uid="{65DBC0E6-6694-4998-8C38-A46E6FF48D6D}"/>
    <cellStyle name="_DEM-WP(C) Costs not in AURORA 2006GRC_Book4 3" xfId="3062" xr:uid="{24F70021-DCE5-4FAB-B950-03DC1DBAF884}"/>
    <cellStyle name="_DEM-WP(C) Costs not in AURORA 2006GRC_Book9" xfId="3063" xr:uid="{D56B6D2B-2D61-4DF5-9A3E-AFE10AE47615}"/>
    <cellStyle name="_DEM-WP(C) Costs not in AURORA 2006GRC_Book9 2" xfId="3064" xr:uid="{80691C05-FD2A-43D7-A8A4-19574FF6F3A8}"/>
    <cellStyle name="_DEM-WP(C) Costs not in AURORA 2006GRC_Book9 2 2" xfId="3065" xr:uid="{FBB4DDA6-4A55-4A04-941E-D81A72DC8BFB}"/>
    <cellStyle name="_DEM-WP(C) Costs not in AURORA 2006GRC_Book9 3" xfId="3066" xr:uid="{731D2B79-B4BB-40F8-BBC9-E6A017D05E2F}"/>
    <cellStyle name="_DEM-WP(C) Costs not in AURORA 2006GRC_Chelan PUD Power Costs (8-10)" xfId="3067" xr:uid="{06BCD2F4-E85D-44A5-83E7-ACA8E3E132AD}"/>
    <cellStyle name="_DEM-WP(C) Costs not in AURORA 2006GRC_Electric COS Inputs" xfId="3068" xr:uid="{C92771C9-B824-4B32-A0A9-5D9CAFF1C460}"/>
    <cellStyle name="_DEM-WP(C) Costs not in AURORA 2006GRC_Electric COS Inputs 2" xfId="3069" xr:uid="{D8E5DD9B-1BD1-4A7E-AE32-ABB3C80237D2}"/>
    <cellStyle name="_DEM-WP(C) Costs not in AURORA 2006GRC_Electric COS Inputs 2 2" xfId="3070" xr:uid="{28768266-3231-4805-A190-E8CB6C4DF1C8}"/>
    <cellStyle name="_DEM-WP(C) Costs not in AURORA 2006GRC_Electric COS Inputs 2 2 2" xfId="3071" xr:uid="{BE843106-E53C-4873-8E91-0F96551D6244}"/>
    <cellStyle name="_DEM-WP(C) Costs not in AURORA 2006GRC_Electric COS Inputs 2 3" xfId="3072" xr:uid="{C4EA906D-3762-4627-B2B7-309D69718FDA}"/>
    <cellStyle name="_DEM-WP(C) Costs not in AURORA 2006GRC_Electric COS Inputs 2 3 2" xfId="3073" xr:uid="{64D34C5A-2EEE-494A-95BA-EF409AD6B919}"/>
    <cellStyle name="_DEM-WP(C) Costs not in AURORA 2006GRC_Electric COS Inputs 2 4" xfId="3074" xr:uid="{F2B9E2F9-3B64-43F2-AE94-31F6D8A4C738}"/>
    <cellStyle name="_DEM-WP(C) Costs not in AURORA 2006GRC_Electric COS Inputs 2 4 2" xfId="3075" xr:uid="{9F059247-0D14-4221-87DB-347B673E2289}"/>
    <cellStyle name="_DEM-WP(C) Costs not in AURORA 2006GRC_Electric COS Inputs 3" xfId="3076" xr:uid="{353DE3BA-3205-44A4-A624-250D571EC7A1}"/>
    <cellStyle name="_DEM-WP(C) Costs not in AURORA 2006GRC_Electric COS Inputs 3 2" xfId="3077" xr:uid="{E124FFF4-38CD-475D-8D07-B1BDC91618B8}"/>
    <cellStyle name="_DEM-WP(C) Costs not in AURORA 2006GRC_Electric COS Inputs 4" xfId="3078" xr:uid="{5321ACF9-AA95-4E7A-ADA5-AA49368F212D}"/>
    <cellStyle name="_DEM-WP(C) Costs not in AURORA 2006GRC_Electric COS Inputs 4 2" xfId="3079" xr:uid="{BA20EB04-4AE9-47FF-9404-A2EAF3363E76}"/>
    <cellStyle name="_DEM-WP(C) Costs not in AURORA 2006GRC_Electric COS Inputs 5" xfId="3080" xr:uid="{A36DE6DF-6CC1-48C9-83E2-01C6CB4EECC9}"/>
    <cellStyle name="_DEM-WP(C) Costs not in AURORA 2006GRC_Electric COS Inputs 6" xfId="3081" xr:uid="{7282B91D-E4F4-4B4F-A6EA-ADA92F4546C2}"/>
    <cellStyle name="_DEM-WP(C) Costs not in AURORA 2006GRC_NIM Summary" xfId="3082" xr:uid="{16BCB368-E721-4F85-942D-FB15E8B9DC18}"/>
    <cellStyle name="_DEM-WP(C) Costs not in AURORA 2006GRC_NIM Summary 09GRC" xfId="3083" xr:uid="{F2747442-B23E-4844-9B86-35C580730730}"/>
    <cellStyle name="_DEM-WP(C) Costs not in AURORA 2006GRC_NIM Summary 09GRC 2" xfId="3084" xr:uid="{C3C763AC-F749-4DF7-BB30-EAEC61CEDA90}"/>
    <cellStyle name="_DEM-WP(C) Costs not in AURORA 2006GRC_NIM Summary 2" xfId="3085" xr:uid="{E01423D6-D898-48E9-8083-C371690534D9}"/>
    <cellStyle name="_DEM-WP(C) Costs not in AURORA 2006GRC_NIM Summary 3" xfId="3086" xr:uid="{AAF83B99-34CB-4E12-AC7D-CAFE662889DD}"/>
    <cellStyle name="_DEM-WP(C) Costs not in AURORA 2006GRC_NIM Summary 4" xfId="3087" xr:uid="{38EF0422-B77C-4676-B387-256A1591C7D1}"/>
    <cellStyle name="_DEM-WP(C) Costs not in AURORA 2006GRC_NIM Summary 5" xfId="3088" xr:uid="{965AA0A8-E824-40DD-B8CE-D6E3416AE5FB}"/>
    <cellStyle name="_DEM-WP(C) Costs not in AURORA 2006GRC_NIM Summary 6" xfId="3089" xr:uid="{76C28885-78F4-4CC7-B5FE-D1888932E8AD}"/>
    <cellStyle name="_DEM-WP(C) Costs not in AURORA 2006GRC_NIM Summary 7" xfId="3090" xr:uid="{43A536D2-4A97-4706-839C-C735B6852152}"/>
    <cellStyle name="_DEM-WP(C) Costs not in AURORA 2006GRC_NIM Summary 8" xfId="3091" xr:uid="{3B3C224E-E77C-4799-8A82-B2959AA4958C}"/>
    <cellStyle name="_DEM-WP(C) Costs not in AURORA 2006GRC_NIM Summary 9" xfId="3092" xr:uid="{BB7CBE68-8FF6-4B20-9BF4-118485664610}"/>
    <cellStyle name="_DEM-WP(C) Costs not in AURORA 2006GRC_PCA 10 -  Exhibit D from A Kellogg Jan 2011" xfId="3093" xr:uid="{4551E6AB-3161-45C2-B54A-83486E3BA9E6}"/>
    <cellStyle name="_DEM-WP(C) Costs not in AURORA 2006GRC_PCA 10 -  Exhibit D from A Kellogg July 2011" xfId="3094" xr:uid="{302247D5-2615-40A2-B0F2-7991518A7E1D}"/>
    <cellStyle name="_DEM-WP(C) Costs not in AURORA 2006GRC_PCA 10 -  Exhibit D from S Free Rcv'd 12-11" xfId="3095" xr:uid="{7E68BA3E-47B4-466D-8382-011B86C5639B}"/>
    <cellStyle name="_DEM-WP(C) Costs not in AURORA 2006GRC_PCA 9 -  Exhibit D April 2010" xfId="3096" xr:uid="{FAD77905-4535-43BF-BAF3-A24A0BFD8B34}"/>
    <cellStyle name="_DEM-WP(C) Costs not in AURORA 2006GRC_PCA 9 -  Exhibit D April 2010 (3)" xfId="3097" xr:uid="{790841BA-9737-4E1F-B485-9D542DD59911}"/>
    <cellStyle name="_DEM-WP(C) Costs not in AURORA 2006GRC_PCA 9 -  Exhibit D April 2010 (3) 2" xfId="3098" xr:uid="{516BE117-84BC-471B-9BFF-E92D1B6AC895}"/>
    <cellStyle name="_DEM-WP(C) Costs not in AURORA 2006GRC_PCA 9 -  Exhibit D Nov 2010" xfId="3099" xr:uid="{52173EBA-5D24-4742-9EAE-0914BE90F75D}"/>
    <cellStyle name="_DEM-WP(C) Costs not in AURORA 2006GRC_PCA 9 - Exhibit D at August 2010" xfId="3100" xr:uid="{55EA3059-43EB-412D-865C-B907CCA4BE6D}"/>
    <cellStyle name="_DEM-WP(C) Costs not in AURORA 2006GRC_PCA 9 - Exhibit D June 2010 GRC" xfId="3101" xr:uid="{348D8474-F17C-40F8-BB31-0F9820E87A89}"/>
    <cellStyle name="_DEM-WP(C) Costs not in AURORA 2006GRC_Power Costs - Comparison bx Rbtl-Staff-Jt-PC" xfId="3102" xr:uid="{1E56D70F-4CD5-44AF-8285-0814F6DA590E}"/>
    <cellStyle name="_DEM-WP(C) Costs not in AURORA 2006GRC_Power Costs - Comparison bx Rbtl-Staff-Jt-PC 2" xfId="3103" xr:uid="{D3D01610-ABE9-4AFB-BBDF-6739123A93A8}"/>
    <cellStyle name="_DEM-WP(C) Costs not in AURORA 2006GRC_Power Costs - Comparison bx Rbtl-Staff-Jt-PC 2 2" xfId="3104" xr:uid="{4AFDC9EB-60FF-4153-81D5-DC38C336EBF0}"/>
    <cellStyle name="_DEM-WP(C) Costs not in AURORA 2006GRC_Power Costs - Comparison bx Rbtl-Staff-Jt-PC 3" xfId="3105" xr:uid="{818B6E7E-3111-48F3-813C-B696173FAD91}"/>
    <cellStyle name="_DEM-WP(C) Costs not in AURORA 2006GRC_Power Costs - Comparison bx Rbtl-Staff-Jt-PC_Adj Bench DR 3 for Initial Briefs (Electric)" xfId="3106" xr:uid="{9C20D30A-CA2E-4FFA-83CC-89785CDDF8A8}"/>
    <cellStyle name="_DEM-WP(C) Costs not in AURORA 2006GRC_Power Costs - Comparison bx Rbtl-Staff-Jt-PC_Adj Bench DR 3 for Initial Briefs (Electric) 2" xfId="3107" xr:uid="{F83F4E02-1414-47FA-A432-96146A9CEF62}"/>
    <cellStyle name="_DEM-WP(C) Costs not in AURORA 2006GRC_Power Costs - Comparison bx Rbtl-Staff-Jt-PC_Adj Bench DR 3 for Initial Briefs (Electric) 2 2" xfId="3108" xr:uid="{8361453C-BF97-40BC-8E3F-578E3906393C}"/>
    <cellStyle name="_DEM-WP(C) Costs not in AURORA 2006GRC_Power Costs - Comparison bx Rbtl-Staff-Jt-PC_Adj Bench DR 3 for Initial Briefs (Electric) 3" xfId="3109" xr:uid="{7E8977B6-8AEB-44E9-91D2-760CBE92B517}"/>
    <cellStyle name="_DEM-WP(C) Costs not in AURORA 2006GRC_Power Costs - Comparison bx Rbtl-Staff-Jt-PC_Electric Rev Req Model (2009 GRC) Rebuttal" xfId="3110" xr:uid="{28A0C50D-E1DC-4A78-B11A-28B4AF03EE8E}"/>
    <cellStyle name="_DEM-WP(C) Costs not in AURORA 2006GRC_Power Costs - Comparison bx Rbtl-Staff-Jt-PC_Electric Rev Req Model (2009 GRC) Rebuttal 2" xfId="3111" xr:uid="{301E7E31-03F3-4953-AB1B-3852AB66B7B0}"/>
    <cellStyle name="_DEM-WP(C) Costs not in AURORA 2006GRC_Power Costs - Comparison bx Rbtl-Staff-Jt-PC_Electric Rev Req Model (2009 GRC) Rebuttal 2 2" xfId="3112" xr:uid="{33D3F462-772D-428F-B640-B0B1AF09C917}"/>
    <cellStyle name="_DEM-WP(C) Costs not in AURORA 2006GRC_Power Costs - Comparison bx Rbtl-Staff-Jt-PC_Electric Rev Req Model (2009 GRC) Rebuttal 3" xfId="3113" xr:uid="{FDC316C7-FB4F-4050-AC1C-E61BC88C2536}"/>
    <cellStyle name="_DEM-WP(C) Costs not in AURORA 2006GRC_Power Costs - Comparison bx Rbtl-Staff-Jt-PC_Electric Rev Req Model (2009 GRC) Rebuttal REmoval of New  WH Solar AdjustMI" xfId="3114" xr:uid="{89DB8063-5547-4672-B227-94A8D5D089E3}"/>
    <cellStyle name="_DEM-WP(C) Costs not in AURORA 2006GRC_Power Costs - Comparison bx Rbtl-Staff-Jt-PC_Electric Rev Req Model (2009 GRC) Rebuttal REmoval of New  WH Solar AdjustMI 2" xfId="3115" xr:uid="{DA1694DC-37F3-4AF5-9C12-26191A83C240}"/>
    <cellStyle name="_DEM-WP(C) Costs not in AURORA 2006GRC_Power Costs - Comparison bx Rbtl-Staff-Jt-PC_Electric Rev Req Model (2009 GRC) Rebuttal REmoval of New  WH Solar AdjustMI 2 2" xfId="3116" xr:uid="{4D79D460-E127-4CCC-AA7C-51B243BCA64A}"/>
    <cellStyle name="_DEM-WP(C) Costs not in AURORA 2006GRC_Power Costs - Comparison bx Rbtl-Staff-Jt-PC_Electric Rev Req Model (2009 GRC) Rebuttal REmoval of New  WH Solar AdjustMI 3" xfId="3117" xr:uid="{E80950F3-4407-420B-B4BD-DAA8322E1C36}"/>
    <cellStyle name="_DEM-WP(C) Costs not in AURORA 2006GRC_Power Costs - Comparison bx Rbtl-Staff-Jt-PC_Electric Rev Req Model (2009 GRC) Revised 01-18-2010" xfId="3118" xr:uid="{71FCF49F-923F-43F6-AB71-2A427A050B55}"/>
    <cellStyle name="_DEM-WP(C) Costs not in AURORA 2006GRC_Power Costs - Comparison bx Rbtl-Staff-Jt-PC_Electric Rev Req Model (2009 GRC) Revised 01-18-2010 2" xfId="3119" xr:uid="{58F27D6F-7DF5-4755-8AAE-CFAC84DDAEEE}"/>
    <cellStyle name="_DEM-WP(C) Costs not in AURORA 2006GRC_Power Costs - Comparison bx Rbtl-Staff-Jt-PC_Electric Rev Req Model (2009 GRC) Revised 01-18-2010 2 2" xfId="3120" xr:uid="{CE9B6B54-7BA6-4007-AB0D-71FA7FB8C815}"/>
    <cellStyle name="_DEM-WP(C) Costs not in AURORA 2006GRC_Power Costs - Comparison bx Rbtl-Staff-Jt-PC_Electric Rev Req Model (2009 GRC) Revised 01-18-2010 3" xfId="3121" xr:uid="{2D66799F-0D87-4B6E-BAB7-76D9CAC639FF}"/>
    <cellStyle name="_DEM-WP(C) Costs not in AURORA 2006GRC_Power Costs - Comparison bx Rbtl-Staff-Jt-PC_Final Order Electric EXHIBIT A-1" xfId="3122" xr:uid="{604C1F05-7B2D-4DA7-9019-C7BE01F4788B}"/>
    <cellStyle name="_DEM-WP(C) Costs not in AURORA 2006GRC_Power Costs - Comparison bx Rbtl-Staff-Jt-PC_Final Order Electric EXHIBIT A-1 2" xfId="3123" xr:uid="{B1EB9679-D980-4E4B-8B6D-D8F689D2E6C9}"/>
    <cellStyle name="_DEM-WP(C) Costs not in AURORA 2006GRC_Power Costs - Comparison bx Rbtl-Staff-Jt-PC_Final Order Electric EXHIBIT A-1 2 2" xfId="3124" xr:uid="{D15DE1F3-858A-48B4-8164-F19D96C080B1}"/>
    <cellStyle name="_DEM-WP(C) Costs not in AURORA 2006GRC_Power Costs - Comparison bx Rbtl-Staff-Jt-PC_Final Order Electric EXHIBIT A-1 3" xfId="3125" xr:uid="{EDF19B53-D168-4092-BE8A-20B960A53DD9}"/>
    <cellStyle name="_DEM-WP(C) Costs not in AURORA 2006GRC_Production Adj 4.37" xfId="3126" xr:uid="{B154D6E6-2E4F-4111-8915-F584B4523D4E}"/>
    <cellStyle name="_DEM-WP(C) Costs not in AURORA 2006GRC_Production Adj 4.37 2" xfId="3127" xr:uid="{F1B15604-97CC-4DF5-A2B3-589B9E0DC1C8}"/>
    <cellStyle name="_DEM-WP(C) Costs not in AURORA 2006GRC_Production Adj 4.37 2 2" xfId="3128" xr:uid="{C50711A1-7DF1-4494-88C9-444996126F07}"/>
    <cellStyle name="_DEM-WP(C) Costs not in AURORA 2006GRC_Production Adj 4.37 3" xfId="3129" xr:uid="{5AE722D8-ED9B-437E-AF7A-553EF3226371}"/>
    <cellStyle name="_DEM-WP(C) Costs not in AURORA 2006GRC_Purchased Power Adj 4.03" xfId="3130" xr:uid="{2B05087B-1AAC-4BF1-B8C2-90C7B82D8361}"/>
    <cellStyle name="_DEM-WP(C) Costs not in AURORA 2006GRC_Purchased Power Adj 4.03 2" xfId="3131" xr:uid="{13760FEF-163D-4994-8035-8350D4448206}"/>
    <cellStyle name="_DEM-WP(C) Costs not in AURORA 2006GRC_Purchased Power Adj 4.03 2 2" xfId="3132" xr:uid="{FA2A5107-91B8-4204-B5A8-501038EA7B72}"/>
    <cellStyle name="_DEM-WP(C) Costs not in AURORA 2006GRC_Purchased Power Adj 4.03 3" xfId="3133" xr:uid="{30DE82AB-7922-4115-B565-5545418D2BD4}"/>
    <cellStyle name="_DEM-WP(C) Costs not in AURORA 2006GRC_Rebuttal Power Costs" xfId="3134" xr:uid="{152BD4E3-B74A-4EBD-9931-8A3CAAF66F22}"/>
    <cellStyle name="_DEM-WP(C) Costs not in AURORA 2006GRC_Rebuttal Power Costs 2" xfId="3135" xr:uid="{B1CD3DEC-404B-4BDA-BA7F-CD6F8575DCEA}"/>
    <cellStyle name="_DEM-WP(C) Costs not in AURORA 2006GRC_Rebuttal Power Costs 2 2" xfId="3136" xr:uid="{AC06A102-9A97-4567-A563-89DC02883E85}"/>
    <cellStyle name="_DEM-WP(C) Costs not in AURORA 2006GRC_Rebuttal Power Costs 3" xfId="3137" xr:uid="{DA3CF763-E750-4B99-98D1-90BEA5B614E6}"/>
    <cellStyle name="_DEM-WP(C) Costs not in AURORA 2006GRC_Rebuttal Power Costs_Adj Bench DR 3 for Initial Briefs (Electric)" xfId="3138" xr:uid="{6FAF0A88-3776-4DCD-84B9-2CACC68797B3}"/>
    <cellStyle name="_DEM-WP(C) Costs not in AURORA 2006GRC_Rebuttal Power Costs_Adj Bench DR 3 for Initial Briefs (Electric) 2" xfId="3139" xr:uid="{E6FEE2EA-5C6D-4864-A3C7-4743BD956329}"/>
    <cellStyle name="_DEM-WP(C) Costs not in AURORA 2006GRC_Rebuttal Power Costs_Adj Bench DR 3 for Initial Briefs (Electric) 2 2" xfId="3140" xr:uid="{E717427C-A5B8-4004-B587-B3711AD52F54}"/>
    <cellStyle name="_DEM-WP(C) Costs not in AURORA 2006GRC_Rebuttal Power Costs_Adj Bench DR 3 for Initial Briefs (Electric) 3" xfId="3141" xr:uid="{4C0D046C-C1AE-42A7-9B41-BBB230952377}"/>
    <cellStyle name="_DEM-WP(C) Costs not in AURORA 2006GRC_Rebuttal Power Costs_Electric Rev Req Model (2009 GRC) Rebuttal" xfId="3142" xr:uid="{BAE4D930-F0EC-4E3F-B578-21B9556B063A}"/>
    <cellStyle name="_DEM-WP(C) Costs not in AURORA 2006GRC_Rebuttal Power Costs_Electric Rev Req Model (2009 GRC) Rebuttal 2" xfId="3143" xr:uid="{138C3E31-FF4F-4BD2-9B91-86B186454338}"/>
    <cellStyle name="_DEM-WP(C) Costs not in AURORA 2006GRC_Rebuttal Power Costs_Electric Rev Req Model (2009 GRC) Rebuttal 2 2" xfId="3144" xr:uid="{3AD66742-1876-4C4E-B70D-18DE0A5BEDEC}"/>
    <cellStyle name="_DEM-WP(C) Costs not in AURORA 2006GRC_Rebuttal Power Costs_Electric Rev Req Model (2009 GRC) Rebuttal 3" xfId="3145" xr:uid="{3C9B2CCA-CE5C-4015-A05F-53BFF37B3205}"/>
    <cellStyle name="_DEM-WP(C) Costs not in AURORA 2006GRC_Rebuttal Power Costs_Electric Rev Req Model (2009 GRC) Rebuttal REmoval of New  WH Solar AdjustMI" xfId="3146" xr:uid="{F6A18AB0-AB29-4400-B99A-14D1A89FE8FB}"/>
    <cellStyle name="_DEM-WP(C) Costs not in AURORA 2006GRC_Rebuttal Power Costs_Electric Rev Req Model (2009 GRC) Rebuttal REmoval of New  WH Solar AdjustMI 2" xfId="3147" xr:uid="{C0A33D3C-86A8-4191-870E-C4F61CF2ED26}"/>
    <cellStyle name="_DEM-WP(C) Costs not in AURORA 2006GRC_Rebuttal Power Costs_Electric Rev Req Model (2009 GRC) Rebuttal REmoval of New  WH Solar AdjustMI 2 2" xfId="3148" xr:uid="{AB7EDD8A-F9F2-4F4D-9B10-77254FCFFC1B}"/>
    <cellStyle name="_DEM-WP(C) Costs not in AURORA 2006GRC_Rebuttal Power Costs_Electric Rev Req Model (2009 GRC) Rebuttal REmoval of New  WH Solar AdjustMI 3" xfId="3149" xr:uid="{8A56731C-ADBA-4C89-B428-6E0A2BB8B7DF}"/>
    <cellStyle name="_DEM-WP(C) Costs not in AURORA 2006GRC_Rebuttal Power Costs_Electric Rev Req Model (2009 GRC) Revised 01-18-2010" xfId="3150" xr:uid="{ED70F1AB-12F0-49E1-9CF3-693480204A28}"/>
    <cellStyle name="_DEM-WP(C) Costs not in AURORA 2006GRC_Rebuttal Power Costs_Electric Rev Req Model (2009 GRC) Revised 01-18-2010 2" xfId="3151" xr:uid="{6B730491-8761-4B60-9697-D930E8F0DA8D}"/>
    <cellStyle name="_DEM-WP(C) Costs not in AURORA 2006GRC_Rebuttal Power Costs_Electric Rev Req Model (2009 GRC) Revised 01-18-2010 2 2" xfId="3152" xr:uid="{45DE2D0C-1603-46FB-B919-1A4B97DE59C0}"/>
    <cellStyle name="_DEM-WP(C) Costs not in AURORA 2006GRC_Rebuttal Power Costs_Electric Rev Req Model (2009 GRC) Revised 01-18-2010 3" xfId="3153" xr:uid="{E0312A7D-D01F-417B-B188-747DE1B66D4E}"/>
    <cellStyle name="_DEM-WP(C) Costs not in AURORA 2006GRC_Rebuttal Power Costs_Final Order Electric EXHIBIT A-1" xfId="3154" xr:uid="{78D0B67C-66E0-400F-9D29-68206DC4E3C8}"/>
    <cellStyle name="_DEM-WP(C) Costs not in AURORA 2006GRC_Rebuttal Power Costs_Final Order Electric EXHIBIT A-1 2" xfId="3155" xr:uid="{91D6F4A9-03A2-449D-B900-8113499B4414}"/>
    <cellStyle name="_DEM-WP(C) Costs not in AURORA 2006GRC_Rebuttal Power Costs_Final Order Electric EXHIBIT A-1 2 2" xfId="3156" xr:uid="{2222F7E6-5323-4A73-B9EC-0009C02C8C2D}"/>
    <cellStyle name="_DEM-WP(C) Costs not in AURORA 2006GRC_Rebuttal Power Costs_Final Order Electric EXHIBIT A-1 3" xfId="3157" xr:uid="{3BC746DC-79CA-4128-AC86-983C63D5DD18}"/>
    <cellStyle name="_DEM-WP(C) Costs not in AURORA 2006GRC_ROR 5.02" xfId="3158" xr:uid="{ED0BAE61-3EC0-45BA-A044-B88A93275E4C}"/>
    <cellStyle name="_DEM-WP(C) Costs not in AURORA 2006GRC_ROR 5.02 2" xfId="3159" xr:uid="{18BA7C7A-6D83-4F1F-A874-64DB8D94C264}"/>
    <cellStyle name="_DEM-WP(C) Costs not in AURORA 2006GRC_ROR 5.02 2 2" xfId="3160" xr:uid="{87440477-D0DB-4982-BF27-D7C82CE4C8AA}"/>
    <cellStyle name="_DEM-WP(C) Costs not in AURORA 2006GRC_ROR 5.02 3" xfId="3161" xr:uid="{38BB3BA7-D492-4775-AEA2-957E7E2BC7D5}"/>
    <cellStyle name="_DEM-WP(C) Costs not in AURORA 2006GRC_Transmission Workbook for May BOD" xfId="3162" xr:uid="{EB527B43-5684-429D-8FE7-28B77FF7AA30}"/>
    <cellStyle name="_DEM-WP(C) Costs not in AURORA 2006GRC_Transmission Workbook for May BOD 2" xfId="3163" xr:uid="{28795370-8B45-4564-B6B3-2A548F0DEF0D}"/>
    <cellStyle name="_DEM-WP(C) Costs not in AURORA 2006GRC_Wind Integration 10GRC" xfId="3164" xr:uid="{A360191B-A991-4FA3-91D9-4FD93BD9689B}"/>
    <cellStyle name="_DEM-WP(C) Costs not in AURORA 2006GRC_Wind Integration 10GRC 2" xfId="3165" xr:uid="{2FED30FD-7846-40C9-B4F5-BA76897A0DF1}"/>
    <cellStyle name="_DEM-WP(C) Costs not in AURORA 2007GRC" xfId="3166" xr:uid="{E52A19A6-8E69-46B3-A114-9C973BD2F977}"/>
    <cellStyle name="_DEM-WP(C) Costs not in AURORA 2007GRC 2" xfId="3167" xr:uid="{DA0786B0-6A35-45E3-8AA6-C436CD62BD08}"/>
    <cellStyle name="_DEM-WP(C) Costs not in AURORA 2007GRC 2 2" xfId="3168" xr:uid="{8C28AEF5-A377-4EDF-A366-F1AA5BA1B231}"/>
    <cellStyle name="_DEM-WP(C) Costs not in AURORA 2007GRC 3" xfId="3169" xr:uid="{81D52278-932E-4041-8E05-8AA41EFF5D97}"/>
    <cellStyle name="_DEM-WP(C) Costs not in AURORA 2007GRC Update" xfId="3170" xr:uid="{5075A6B7-1145-4894-A00C-5FF1B7608323}"/>
    <cellStyle name="_DEM-WP(C) Costs not in AURORA 2007GRC Update 2" xfId="3171" xr:uid="{C795CDA8-9F63-46B2-B1A9-F84E7ECA7A9B}"/>
    <cellStyle name="_DEM-WP(C) Costs not in AURORA 2007GRC Update_NIM Summary" xfId="3172" xr:uid="{93B7C3BF-ED4E-4266-9CC5-93C634B2D486}"/>
    <cellStyle name="_DEM-WP(C) Costs not in AURORA 2007GRC Update_NIM Summary 2" xfId="3173" xr:uid="{250505B4-81FC-40D6-96A8-0F0B043CA118}"/>
    <cellStyle name="_DEM-WP(C) Costs not in AURORA 2007GRC_16.37E Wild Horse Expansion DeferralRevwrkingfile SF" xfId="3174" xr:uid="{AD1E009F-B477-4909-A2CE-CF60001397BD}"/>
    <cellStyle name="_DEM-WP(C) Costs not in AURORA 2007GRC_16.37E Wild Horse Expansion DeferralRevwrkingfile SF 2" xfId="3175" xr:uid="{2BD38F1F-4B8F-415A-98D0-369BA53FB11E}"/>
    <cellStyle name="_DEM-WP(C) Costs not in AURORA 2007GRC_16.37E Wild Horse Expansion DeferralRevwrkingfile SF 2 2" xfId="3176" xr:uid="{E40F9B79-FF59-4F49-8502-EBD680904595}"/>
    <cellStyle name="_DEM-WP(C) Costs not in AURORA 2007GRC_16.37E Wild Horse Expansion DeferralRevwrkingfile SF 3" xfId="3177" xr:uid="{8CA8E8BE-1654-44A4-932D-DE9BC61D68ED}"/>
    <cellStyle name="_DEM-WP(C) Costs not in AURORA 2007GRC_2009 GRC Compl Filing - Exhibit D" xfId="3178" xr:uid="{F4CF75CD-C299-40D7-8144-E901DF915229}"/>
    <cellStyle name="_DEM-WP(C) Costs not in AURORA 2007GRC_2009 GRC Compl Filing - Exhibit D 2" xfId="3179" xr:uid="{8EF380B1-E95C-4457-8A6D-1ECB1AC305D0}"/>
    <cellStyle name="_DEM-WP(C) Costs not in AURORA 2007GRC_Adj Bench DR 3 for Initial Briefs (Electric)" xfId="3180" xr:uid="{C03F9C59-2635-47A8-87B7-03E49E353C6C}"/>
    <cellStyle name="_DEM-WP(C) Costs not in AURORA 2007GRC_Adj Bench DR 3 for Initial Briefs (Electric) 2" xfId="3181" xr:uid="{19564E17-00BA-47E8-916C-F2E66AB39ECD}"/>
    <cellStyle name="_DEM-WP(C) Costs not in AURORA 2007GRC_Adj Bench DR 3 for Initial Briefs (Electric) 2 2" xfId="3182" xr:uid="{31ABF6A7-B6C8-4E66-B810-9C45CEB277EB}"/>
    <cellStyle name="_DEM-WP(C) Costs not in AURORA 2007GRC_Adj Bench DR 3 for Initial Briefs (Electric) 3" xfId="3183" xr:uid="{C51B70E7-07C8-4CDF-8107-3DB55B26DCEE}"/>
    <cellStyle name="_DEM-WP(C) Costs not in AURORA 2007GRC_Book1" xfId="3184" xr:uid="{CDB4D319-7A9F-4178-849A-A44C7EA45C26}"/>
    <cellStyle name="_DEM-WP(C) Costs not in AURORA 2007GRC_Book2" xfId="3185" xr:uid="{9D82972A-23E2-4ACB-A712-DB1B3A0896A2}"/>
    <cellStyle name="_DEM-WP(C) Costs not in AURORA 2007GRC_Book2 2" xfId="3186" xr:uid="{748FB233-AFC6-46F8-9C27-93D643F7F7C4}"/>
    <cellStyle name="_DEM-WP(C) Costs not in AURORA 2007GRC_Book2 2 2" xfId="3187" xr:uid="{FFFF5733-4823-4C94-8BDD-01A49A1462AF}"/>
    <cellStyle name="_DEM-WP(C) Costs not in AURORA 2007GRC_Book2 3" xfId="3188" xr:uid="{F428D74E-EA0D-4653-9AA4-F663DEC7B9B8}"/>
    <cellStyle name="_DEM-WP(C) Costs not in AURORA 2007GRC_Book4" xfId="3189" xr:uid="{7A55F61D-F9DC-4D21-848F-02C9FD6FC51D}"/>
    <cellStyle name="_DEM-WP(C) Costs not in AURORA 2007GRC_Book4 2" xfId="3190" xr:uid="{5CEAA9A7-DBE6-43AC-984F-EBD5466816D2}"/>
    <cellStyle name="_DEM-WP(C) Costs not in AURORA 2007GRC_Book4 2 2" xfId="3191" xr:uid="{9B38C9DA-9345-4A60-B2BA-ECB6B7F45E88}"/>
    <cellStyle name="_DEM-WP(C) Costs not in AURORA 2007GRC_Book4 3" xfId="3192" xr:uid="{FB3E822D-D424-4825-B996-790665565BDC}"/>
    <cellStyle name="_DEM-WP(C) Costs not in AURORA 2007GRC_Electric Rev Req Model (2009 GRC) " xfId="3193" xr:uid="{A8CF1A6B-4839-4322-926D-6A922C812831}"/>
    <cellStyle name="_DEM-WP(C) Costs not in AURORA 2007GRC_Electric Rev Req Model (2009 GRC)  2" xfId="3194" xr:uid="{4CC6E55F-A7F8-4713-82FE-F275EBA6489D}"/>
    <cellStyle name="_DEM-WP(C) Costs not in AURORA 2007GRC_Electric Rev Req Model (2009 GRC)  2 2" xfId="3195" xr:uid="{60D0C07C-9C0E-4F85-9726-DB4ADDAA9F08}"/>
    <cellStyle name="_DEM-WP(C) Costs not in AURORA 2007GRC_Electric Rev Req Model (2009 GRC)  3" xfId="3196" xr:uid="{8AFF126D-94C5-411C-A337-6DA66AF29F28}"/>
    <cellStyle name="_DEM-WP(C) Costs not in AURORA 2007GRC_Electric Rev Req Model (2009 GRC) Rebuttal" xfId="3197" xr:uid="{D13E5B10-6F15-43CD-BF41-DE5E0444AB9A}"/>
    <cellStyle name="_DEM-WP(C) Costs not in AURORA 2007GRC_Electric Rev Req Model (2009 GRC) Rebuttal 2" xfId="3198" xr:uid="{131F0BC1-0AB2-42B4-B45A-DCD53E673FD6}"/>
    <cellStyle name="_DEM-WP(C) Costs not in AURORA 2007GRC_Electric Rev Req Model (2009 GRC) Rebuttal 2 2" xfId="3199" xr:uid="{042CF838-BFAD-458D-94EF-843689284795}"/>
    <cellStyle name="_DEM-WP(C) Costs not in AURORA 2007GRC_Electric Rev Req Model (2009 GRC) Rebuttal 3" xfId="3200" xr:uid="{43A11413-1BCD-4589-9AB3-72400120D959}"/>
    <cellStyle name="_DEM-WP(C) Costs not in AURORA 2007GRC_Electric Rev Req Model (2009 GRC) Rebuttal REmoval of New  WH Solar AdjustMI" xfId="3201" xr:uid="{ACBA504C-265C-4455-9CDB-6482F728E246}"/>
    <cellStyle name="_DEM-WP(C) Costs not in AURORA 2007GRC_Electric Rev Req Model (2009 GRC) Rebuttal REmoval of New  WH Solar AdjustMI 2" xfId="3202" xr:uid="{79CA9B36-4235-45CF-B841-96DE5A9A97D5}"/>
    <cellStyle name="_DEM-WP(C) Costs not in AURORA 2007GRC_Electric Rev Req Model (2009 GRC) Rebuttal REmoval of New  WH Solar AdjustMI 2 2" xfId="3203" xr:uid="{AFC4EF97-54E5-41BE-8E62-4395EDF7489E}"/>
    <cellStyle name="_DEM-WP(C) Costs not in AURORA 2007GRC_Electric Rev Req Model (2009 GRC) Rebuttal REmoval of New  WH Solar AdjustMI 3" xfId="3204" xr:uid="{A777DFDC-1539-4E6E-AD75-A8959928CEB8}"/>
    <cellStyle name="_DEM-WP(C) Costs not in AURORA 2007GRC_Electric Rev Req Model (2009 GRC) Revised 01-18-2010" xfId="3205" xr:uid="{1B3C5BBE-FC8E-4177-BC61-3CA6D15AA592}"/>
    <cellStyle name="_DEM-WP(C) Costs not in AURORA 2007GRC_Electric Rev Req Model (2009 GRC) Revised 01-18-2010 2" xfId="3206" xr:uid="{47D3D104-8772-46C5-AEA1-167EEF0F647E}"/>
    <cellStyle name="_DEM-WP(C) Costs not in AURORA 2007GRC_Electric Rev Req Model (2009 GRC) Revised 01-18-2010 2 2" xfId="3207" xr:uid="{1AFAE2A2-6F8F-4937-BE3B-C28C98669522}"/>
    <cellStyle name="_DEM-WP(C) Costs not in AURORA 2007GRC_Electric Rev Req Model (2009 GRC) Revised 01-18-2010 3" xfId="3208" xr:uid="{02BEB4AD-AA21-4AED-97CC-E430DC0876C7}"/>
    <cellStyle name="_DEM-WP(C) Costs not in AURORA 2007GRC_Electric Rev Req Model (2010 GRC)" xfId="3209" xr:uid="{EDE902C2-64F7-466E-9ACD-4DA4F3F87FF2}"/>
    <cellStyle name="_DEM-WP(C) Costs not in AURORA 2007GRC_Electric Rev Req Model (2010 GRC) SF" xfId="3210" xr:uid="{70C3CC34-1E36-4A43-B1A8-5EDA8F6BC64F}"/>
    <cellStyle name="_DEM-WP(C) Costs not in AURORA 2007GRC_Final Order Electric" xfId="3211" xr:uid="{DA999E9E-64FE-40C0-A3FF-ABC3848D965E}"/>
    <cellStyle name="_DEM-WP(C) Costs not in AURORA 2007GRC_Final Order Electric EXHIBIT A-1" xfId="3212" xr:uid="{CE499E6E-D6E7-49A5-B677-1632CD96A088}"/>
    <cellStyle name="_DEM-WP(C) Costs not in AURORA 2007GRC_Final Order Electric EXHIBIT A-1 2" xfId="3213" xr:uid="{90F1586D-6678-4771-94B5-F9A1FF341A2C}"/>
    <cellStyle name="_DEM-WP(C) Costs not in AURORA 2007GRC_Final Order Electric EXHIBIT A-1 2 2" xfId="3214" xr:uid="{E6A0C7A8-68CE-416E-8F47-9248140362BD}"/>
    <cellStyle name="_DEM-WP(C) Costs not in AURORA 2007GRC_Final Order Electric EXHIBIT A-1 3" xfId="3215" xr:uid="{18511E79-FEB2-4583-82DC-665587437736}"/>
    <cellStyle name="_DEM-WP(C) Costs not in AURORA 2007GRC_NIM Summary" xfId="3216" xr:uid="{9504FAD6-0B2F-40A1-8601-ABC8CE419E87}"/>
    <cellStyle name="_DEM-WP(C) Costs not in AURORA 2007GRC_NIM Summary 2" xfId="3217" xr:uid="{2A20612F-B249-4BDB-80E8-31604BDA7D0E}"/>
    <cellStyle name="_DEM-WP(C) Costs not in AURORA 2007GRC_Power Costs - Comparison bx Rbtl-Staff-Jt-PC" xfId="3218" xr:uid="{2489EDA8-392A-4C84-A121-1C5592F2AC79}"/>
    <cellStyle name="_DEM-WP(C) Costs not in AURORA 2007GRC_Power Costs - Comparison bx Rbtl-Staff-Jt-PC 2" xfId="3219" xr:uid="{F40CBE08-0A6E-4866-935E-3B560B0422ED}"/>
    <cellStyle name="_DEM-WP(C) Costs not in AURORA 2007GRC_Power Costs - Comparison bx Rbtl-Staff-Jt-PC 2 2" xfId="3220" xr:uid="{AC367BEB-2CA2-433C-AAF4-EBCF50D864FF}"/>
    <cellStyle name="_DEM-WP(C) Costs not in AURORA 2007GRC_Power Costs - Comparison bx Rbtl-Staff-Jt-PC 3" xfId="3221" xr:uid="{D1698FD4-0ED1-480B-9F67-5C7546CCD62C}"/>
    <cellStyle name="_DEM-WP(C) Costs not in AURORA 2007GRC_Rebuttal Power Costs" xfId="3222" xr:uid="{B5400D7F-53B9-4A5F-89DC-732F339CA862}"/>
    <cellStyle name="_DEM-WP(C) Costs not in AURORA 2007GRC_Rebuttal Power Costs 2" xfId="3223" xr:uid="{A198B283-1A7A-43F3-B54E-A16BF6FF5ADE}"/>
    <cellStyle name="_DEM-WP(C) Costs not in AURORA 2007GRC_Rebuttal Power Costs 2 2" xfId="3224" xr:uid="{7C3699A6-C4DA-423B-8211-261B961C349C}"/>
    <cellStyle name="_DEM-WP(C) Costs not in AURORA 2007GRC_Rebuttal Power Costs 3" xfId="3225" xr:uid="{D7E6E0FF-F02C-4BFF-BE3D-2B343B2E26D0}"/>
    <cellStyle name="_DEM-WP(C) Costs not in AURORA 2007GRC_TENASKA REGULATORY ASSET" xfId="3226" xr:uid="{1772D952-C112-4DE2-8426-74A6E66B52F5}"/>
    <cellStyle name="_DEM-WP(C) Costs not in AURORA 2007GRC_TENASKA REGULATORY ASSET 2" xfId="3227" xr:uid="{DA648744-4E9A-45F3-87D7-E80F25BF702E}"/>
    <cellStyle name="_DEM-WP(C) Costs not in AURORA 2007GRC_TENASKA REGULATORY ASSET 2 2" xfId="3228" xr:uid="{6E673907-5E6C-47BE-9331-522EA25FE13E}"/>
    <cellStyle name="_DEM-WP(C) Costs not in AURORA 2007GRC_TENASKA REGULATORY ASSET 3" xfId="3229" xr:uid="{B9A32C05-12E7-4F89-B8A1-C70BF2088F98}"/>
    <cellStyle name="_DEM-WP(C) Costs not in AURORA 2007PCORC" xfId="3230" xr:uid="{3E1B517D-D4B1-464F-A9A6-5685AC8FF758}"/>
    <cellStyle name="_DEM-WP(C) Costs not in AURORA 2007PCORC 2" xfId="3231" xr:uid="{C1823703-7D11-4E22-9971-C1C80AB502B6}"/>
    <cellStyle name="_DEM-WP(C) Costs not in AURORA 2007PCORC_Chelan PUD Power Costs (8-10)" xfId="3232" xr:uid="{0AFF8BEE-6BB3-4141-8EF9-67FD6017558F}"/>
    <cellStyle name="_DEM-WP(C) Costs not in AURORA 2007PCORC_NIM Summary" xfId="3233" xr:uid="{CCC9357D-957E-42DE-AF71-0E6B2629536D}"/>
    <cellStyle name="_DEM-WP(C) Costs not in AURORA 2007PCORC_NIM Summary 2" xfId="3234" xr:uid="{D7ACF24B-8FC3-493E-8165-DF5B0AF7F359}"/>
    <cellStyle name="_DEM-WP(C) Costs not in AURORA 2007PCORC-5.07Update" xfId="3235" xr:uid="{D499DE16-EC8D-4186-B6D0-A9FD9BB45D15}"/>
    <cellStyle name="_DEM-WP(C) Costs not in AURORA 2007PCORC-5.07Update 2" xfId="3236" xr:uid="{291A8FE5-DBF0-4469-BAEA-3404C9947D58}"/>
    <cellStyle name="_DEM-WP(C) Costs not in AURORA 2007PCORC-5.07Update 2 2" xfId="3237" xr:uid="{8C924E92-CD7E-47BC-B86E-2B3579D00251}"/>
    <cellStyle name="_DEM-WP(C) Costs not in AURORA 2007PCORC-5.07Update 3" xfId="3238" xr:uid="{69AB13F8-6622-4192-9C1A-8540A0601162}"/>
    <cellStyle name="_DEM-WP(C) Costs not in AURORA 2007PCORC-5.07Update_16.37E Wild Horse Expansion DeferralRevwrkingfile SF" xfId="3239" xr:uid="{C3F0D370-0CCE-4209-A0C7-49A41EC5EC2D}"/>
    <cellStyle name="_DEM-WP(C) Costs not in AURORA 2007PCORC-5.07Update_16.37E Wild Horse Expansion DeferralRevwrkingfile SF 2" xfId="3240" xr:uid="{E747855C-2D15-49C8-9558-F12094517E5D}"/>
    <cellStyle name="_DEM-WP(C) Costs not in AURORA 2007PCORC-5.07Update_16.37E Wild Horse Expansion DeferralRevwrkingfile SF 2 2" xfId="3241" xr:uid="{4145D6EB-61FA-4B1C-BC6E-39D2271B1F06}"/>
    <cellStyle name="_DEM-WP(C) Costs not in AURORA 2007PCORC-5.07Update_16.37E Wild Horse Expansion DeferralRevwrkingfile SF 3" xfId="3242" xr:uid="{0DB1F88F-C82D-48C6-9600-D34DB9F2237C}"/>
    <cellStyle name="_DEM-WP(C) Costs not in AURORA 2007PCORC-5.07Update_2009 GRC Compl Filing - Exhibit D" xfId="3243" xr:uid="{D4F98317-DF3B-4161-B0A7-7335ED73457B}"/>
    <cellStyle name="_DEM-WP(C) Costs not in AURORA 2007PCORC-5.07Update_2009 GRC Compl Filing - Exhibit D 2" xfId="3244" xr:uid="{DFAC7A0E-0D16-4934-A2EC-23FB2FB0C96C}"/>
    <cellStyle name="_DEM-WP(C) Costs not in AURORA 2007PCORC-5.07Update_Adj Bench DR 3 for Initial Briefs (Electric)" xfId="3245" xr:uid="{5F3C1B8C-E509-4938-9E65-7AAE09224D2A}"/>
    <cellStyle name="_DEM-WP(C) Costs not in AURORA 2007PCORC-5.07Update_Adj Bench DR 3 for Initial Briefs (Electric) 2" xfId="3246" xr:uid="{D0168B80-742B-49A6-8D1C-B63E3C31E34C}"/>
    <cellStyle name="_DEM-WP(C) Costs not in AURORA 2007PCORC-5.07Update_Adj Bench DR 3 for Initial Briefs (Electric) 2 2" xfId="3247" xr:uid="{19EEDF2B-7F8A-40D8-89FA-C93B253B74F9}"/>
    <cellStyle name="_DEM-WP(C) Costs not in AURORA 2007PCORC-5.07Update_Adj Bench DR 3 for Initial Briefs (Electric) 3" xfId="3248" xr:uid="{72CD5E56-3A3A-480E-BB2B-ADEEC5CCE493}"/>
    <cellStyle name="_DEM-WP(C) Costs not in AURORA 2007PCORC-5.07Update_Book1" xfId="3249" xr:uid="{F9CFBCB6-CD97-4690-AA09-6AA62945F3D0}"/>
    <cellStyle name="_DEM-WP(C) Costs not in AURORA 2007PCORC-5.07Update_Book2" xfId="3250" xr:uid="{3B2D403F-3210-4071-B4D2-58C2B61E8B9B}"/>
    <cellStyle name="_DEM-WP(C) Costs not in AURORA 2007PCORC-5.07Update_Book2 2" xfId="3251" xr:uid="{3C0760DE-E1FA-4ED0-A09E-88CAFE2348F9}"/>
    <cellStyle name="_DEM-WP(C) Costs not in AURORA 2007PCORC-5.07Update_Book2 2 2" xfId="3252" xr:uid="{5D3FF436-F57A-45FC-B883-15F74AB329DB}"/>
    <cellStyle name="_DEM-WP(C) Costs not in AURORA 2007PCORC-5.07Update_Book2 3" xfId="3253" xr:uid="{A73ECE70-CDB8-42BD-80BF-DE23AFB7682B}"/>
    <cellStyle name="_DEM-WP(C) Costs not in AURORA 2007PCORC-5.07Update_Book4" xfId="3254" xr:uid="{8F5C123B-3DD8-4DCE-A4A5-878DE333F5A9}"/>
    <cellStyle name="_DEM-WP(C) Costs not in AURORA 2007PCORC-5.07Update_Book4 2" xfId="3255" xr:uid="{6613CD46-BE67-4C44-913E-56CF9B736966}"/>
    <cellStyle name="_DEM-WP(C) Costs not in AURORA 2007PCORC-5.07Update_Book4 2 2" xfId="3256" xr:uid="{CBF1E957-CFDB-4A63-B400-0AB5325A34E4}"/>
    <cellStyle name="_DEM-WP(C) Costs not in AURORA 2007PCORC-5.07Update_Book4 3" xfId="3257" xr:uid="{45058A37-EAD5-45F7-A2BF-3E5982412EE4}"/>
    <cellStyle name="_DEM-WP(C) Costs not in AURORA 2007PCORC-5.07Update_Chelan PUD Power Costs (8-10)" xfId="3258" xr:uid="{72FA985D-4960-4CAB-9753-9554C6492491}"/>
    <cellStyle name="_DEM-WP(C) Costs not in AURORA 2007PCORC-5.07Update_Confidential Material" xfId="3259" xr:uid="{F4C28C31-0427-48F0-B68F-59934FF271CF}"/>
    <cellStyle name="_DEM-WP(C) Costs not in AURORA 2007PCORC-5.07Update_DEM-WP(C) Colstrip 12 Coal Cost Forecast 2010GRC" xfId="3260" xr:uid="{767E8A08-83CE-4842-9BEE-9F90D7D7139C}"/>
    <cellStyle name="_DEM-WP(C) Costs not in AURORA 2007PCORC-5.07Update_DEM-WP(C) Production O&amp;M 2009GRC Rebuttal" xfId="3261" xr:uid="{FF25B798-49A4-488E-ADA3-69BBC4699C9D}"/>
    <cellStyle name="_DEM-WP(C) Costs not in AURORA 2007PCORC-5.07Update_DEM-WP(C) Production O&amp;M 2009GRC Rebuttal 2" xfId="3262" xr:uid="{4610D5AF-9A2D-40AB-891C-AA92D6B1E35A}"/>
    <cellStyle name="_DEM-WP(C) Costs not in AURORA 2007PCORC-5.07Update_DEM-WP(C) Production O&amp;M 2009GRC Rebuttal 2 2" xfId="3263" xr:uid="{9CD29A07-6E65-49C9-9485-01CA864FD139}"/>
    <cellStyle name="_DEM-WP(C) Costs not in AURORA 2007PCORC-5.07Update_DEM-WP(C) Production O&amp;M 2009GRC Rebuttal 3" xfId="3264" xr:uid="{CFC4FD97-1033-475F-BD76-71FD94958AA5}"/>
    <cellStyle name="_DEM-WP(C) Costs not in AURORA 2007PCORC-5.07Update_DEM-WP(C) Production O&amp;M 2009GRC Rebuttal_Adj Bench DR 3 for Initial Briefs (Electric)" xfId="3265" xr:uid="{A7DB32CD-F96C-4739-9BB4-7E1ADD5E009C}"/>
    <cellStyle name="_DEM-WP(C) Costs not in AURORA 2007PCORC-5.07Update_DEM-WP(C) Production O&amp;M 2009GRC Rebuttal_Adj Bench DR 3 for Initial Briefs (Electric) 2" xfId="3266" xr:uid="{53F80D2E-317F-4820-ACFD-5FF574C4281A}"/>
    <cellStyle name="_DEM-WP(C) Costs not in AURORA 2007PCORC-5.07Update_DEM-WP(C) Production O&amp;M 2009GRC Rebuttal_Adj Bench DR 3 for Initial Briefs (Electric) 2 2" xfId="3267" xr:uid="{10310E43-09EF-48DB-A33D-83AD57D11172}"/>
    <cellStyle name="_DEM-WP(C) Costs not in AURORA 2007PCORC-5.07Update_DEM-WP(C) Production O&amp;M 2009GRC Rebuttal_Adj Bench DR 3 for Initial Briefs (Electric) 3" xfId="3268" xr:uid="{61635E50-FD4F-4D84-8FAD-3BEBB325EAE4}"/>
    <cellStyle name="_DEM-WP(C) Costs not in AURORA 2007PCORC-5.07Update_DEM-WP(C) Production O&amp;M 2009GRC Rebuttal_Book2" xfId="3269" xr:uid="{37705ACD-2AE5-4D63-B20D-3D3F949AF51A}"/>
    <cellStyle name="_DEM-WP(C) Costs not in AURORA 2007PCORC-5.07Update_DEM-WP(C) Production O&amp;M 2009GRC Rebuttal_Book2 2" xfId="3270" xr:uid="{32079E03-4EEE-4F7E-90C4-D9A355C07773}"/>
    <cellStyle name="_DEM-WP(C) Costs not in AURORA 2007PCORC-5.07Update_DEM-WP(C) Production O&amp;M 2009GRC Rebuttal_Book2 2 2" xfId="3271" xr:uid="{6DB73D6A-A551-4912-86A7-FD3F0CBAFA86}"/>
    <cellStyle name="_DEM-WP(C) Costs not in AURORA 2007PCORC-5.07Update_DEM-WP(C) Production O&amp;M 2009GRC Rebuttal_Book2 3" xfId="3272" xr:uid="{4E285D1E-2660-40C3-AB4B-21B62B0D58DC}"/>
    <cellStyle name="_DEM-WP(C) Costs not in AURORA 2007PCORC-5.07Update_DEM-WP(C) Production O&amp;M 2009GRC Rebuttal_Book2_Adj Bench DR 3 for Initial Briefs (Electric)" xfId="3273" xr:uid="{F4BCB49F-F1C8-43F7-AF8B-DFFE50285AF3}"/>
    <cellStyle name="_DEM-WP(C) Costs not in AURORA 2007PCORC-5.07Update_DEM-WP(C) Production O&amp;M 2009GRC Rebuttal_Book2_Adj Bench DR 3 for Initial Briefs (Electric) 2" xfId="3274" xr:uid="{FB945E54-D5A8-4BA3-B34A-8FDC6E5D2449}"/>
    <cellStyle name="_DEM-WP(C) Costs not in AURORA 2007PCORC-5.07Update_DEM-WP(C) Production O&amp;M 2009GRC Rebuttal_Book2_Adj Bench DR 3 for Initial Briefs (Electric) 2 2" xfId="3275" xr:uid="{926E1E02-DDF5-4459-A72D-90D5EB9FA291}"/>
    <cellStyle name="_DEM-WP(C) Costs not in AURORA 2007PCORC-5.07Update_DEM-WP(C) Production O&amp;M 2009GRC Rebuttal_Book2_Adj Bench DR 3 for Initial Briefs (Electric) 3" xfId="3276" xr:uid="{D3DC01BB-F875-44F1-B802-5F3A219271F7}"/>
    <cellStyle name="_DEM-WP(C) Costs not in AURORA 2007PCORC-5.07Update_DEM-WP(C) Production O&amp;M 2009GRC Rebuttal_Book2_Electric Rev Req Model (2009 GRC) Rebuttal" xfId="3277" xr:uid="{E8A5FB96-5657-47F7-BDF6-EA8103791485}"/>
    <cellStyle name="_DEM-WP(C) Costs not in AURORA 2007PCORC-5.07Update_DEM-WP(C) Production O&amp;M 2009GRC Rebuttal_Book2_Electric Rev Req Model (2009 GRC) Rebuttal 2" xfId="3278" xr:uid="{9605CF96-7922-47D0-BA6B-9A27993F861C}"/>
    <cellStyle name="_DEM-WP(C) Costs not in AURORA 2007PCORC-5.07Update_DEM-WP(C) Production O&amp;M 2009GRC Rebuttal_Book2_Electric Rev Req Model (2009 GRC) Rebuttal 2 2" xfId="3279" xr:uid="{DEB8A50C-EE10-4DF0-AC61-41473102D0C5}"/>
    <cellStyle name="_DEM-WP(C) Costs not in AURORA 2007PCORC-5.07Update_DEM-WP(C) Production O&amp;M 2009GRC Rebuttal_Book2_Electric Rev Req Model (2009 GRC) Rebuttal 3" xfId="3280" xr:uid="{D51D510D-3021-4D89-8132-EDDCBCBB50D2}"/>
    <cellStyle name="_DEM-WP(C) Costs not in AURORA 2007PCORC-5.07Update_DEM-WP(C) Production O&amp;M 2009GRC Rebuttal_Book2_Electric Rev Req Model (2009 GRC) Rebuttal REmoval of New  WH Solar AdjustMI" xfId="3281" xr:uid="{36400721-A4AF-42EF-A7AD-190CB22CDDF7}"/>
    <cellStyle name="_DEM-WP(C) Costs not in AURORA 2007PCORC-5.07Update_DEM-WP(C) Production O&amp;M 2009GRC Rebuttal_Book2_Electric Rev Req Model (2009 GRC) Rebuttal REmoval of New  WH Solar AdjustMI 2" xfId="3282" xr:uid="{D0D8CC4F-64C7-4CC4-9DC6-7483C0F8D5D1}"/>
    <cellStyle name="_DEM-WP(C) Costs not in AURORA 2007PCORC-5.07Update_DEM-WP(C) Production O&amp;M 2009GRC Rebuttal_Book2_Electric Rev Req Model (2009 GRC) Rebuttal REmoval of New  WH Solar AdjustMI 2 2" xfId="3283" xr:uid="{7865F94F-BB4B-431A-BF49-2360E337789D}"/>
    <cellStyle name="_DEM-WP(C) Costs not in AURORA 2007PCORC-5.07Update_DEM-WP(C) Production O&amp;M 2009GRC Rebuttal_Book2_Electric Rev Req Model (2009 GRC) Rebuttal REmoval of New  WH Solar AdjustMI 3" xfId="3284" xr:uid="{CE9EBDB0-A1CC-4EF9-BEBE-A1DEBED11E0C}"/>
    <cellStyle name="_DEM-WP(C) Costs not in AURORA 2007PCORC-5.07Update_DEM-WP(C) Production O&amp;M 2009GRC Rebuttal_Book2_Electric Rev Req Model (2009 GRC) Revised 01-18-2010" xfId="3285" xr:uid="{6448CC33-2F1D-414A-A5F9-BFA16553A133}"/>
    <cellStyle name="_DEM-WP(C) Costs not in AURORA 2007PCORC-5.07Update_DEM-WP(C) Production O&amp;M 2009GRC Rebuttal_Book2_Electric Rev Req Model (2009 GRC) Revised 01-18-2010 2" xfId="3286" xr:uid="{B30B1AC5-7EE5-4AB2-B02F-6D9075BD089A}"/>
    <cellStyle name="_DEM-WP(C) Costs not in AURORA 2007PCORC-5.07Update_DEM-WP(C) Production O&amp;M 2009GRC Rebuttal_Book2_Electric Rev Req Model (2009 GRC) Revised 01-18-2010 2 2" xfId="3287" xr:uid="{B92C95DD-BCA9-4188-B35B-0C55473809E3}"/>
    <cellStyle name="_DEM-WP(C) Costs not in AURORA 2007PCORC-5.07Update_DEM-WP(C) Production O&amp;M 2009GRC Rebuttal_Book2_Electric Rev Req Model (2009 GRC) Revised 01-18-2010 3" xfId="3288" xr:uid="{1FD47080-5DE7-45F6-8AD5-9E57D4FA0E18}"/>
    <cellStyle name="_DEM-WP(C) Costs not in AURORA 2007PCORC-5.07Update_DEM-WP(C) Production O&amp;M 2009GRC Rebuttal_Book2_Final Order Electric EXHIBIT A-1" xfId="3289" xr:uid="{9AB4C18D-D78A-489B-B668-48E011A5D2E3}"/>
    <cellStyle name="_DEM-WP(C) Costs not in AURORA 2007PCORC-5.07Update_DEM-WP(C) Production O&amp;M 2009GRC Rebuttal_Book2_Final Order Electric EXHIBIT A-1 2" xfId="3290" xr:uid="{9C5F518A-508C-48DE-BFC1-20039B4BBDF6}"/>
    <cellStyle name="_DEM-WP(C) Costs not in AURORA 2007PCORC-5.07Update_DEM-WP(C) Production O&amp;M 2009GRC Rebuttal_Book2_Final Order Electric EXHIBIT A-1 2 2" xfId="3291" xr:uid="{3D7E5DF5-FE3C-4A1C-86F6-08FE6286DDA2}"/>
    <cellStyle name="_DEM-WP(C) Costs not in AURORA 2007PCORC-5.07Update_DEM-WP(C) Production O&amp;M 2009GRC Rebuttal_Book2_Final Order Electric EXHIBIT A-1 3" xfId="3292" xr:uid="{73E8CEF9-9D4D-463A-A90E-B6C75014867D}"/>
    <cellStyle name="_DEM-WP(C) Costs not in AURORA 2007PCORC-5.07Update_DEM-WP(C) Production O&amp;M 2009GRC Rebuttal_Electric Rev Req Model (2009 GRC) Rebuttal" xfId="3293" xr:uid="{2BFC806F-4B77-4F4E-95BC-A87A1490C7F2}"/>
    <cellStyle name="_DEM-WP(C) Costs not in AURORA 2007PCORC-5.07Update_DEM-WP(C) Production O&amp;M 2009GRC Rebuttal_Electric Rev Req Model (2009 GRC) Rebuttal 2" xfId="3294" xr:uid="{B25D61C6-F081-4000-B2D8-F131A3C4BF8D}"/>
    <cellStyle name="_DEM-WP(C) Costs not in AURORA 2007PCORC-5.07Update_DEM-WP(C) Production O&amp;M 2009GRC Rebuttal_Electric Rev Req Model (2009 GRC) Rebuttal 2 2" xfId="3295" xr:uid="{BE00B1CE-625D-4565-9602-16227E9F8EB4}"/>
    <cellStyle name="_DEM-WP(C) Costs not in AURORA 2007PCORC-5.07Update_DEM-WP(C) Production O&amp;M 2009GRC Rebuttal_Electric Rev Req Model (2009 GRC) Rebuttal 3" xfId="3296" xr:uid="{581662A5-1AF0-4DC4-AB90-436626584EFB}"/>
    <cellStyle name="_DEM-WP(C) Costs not in AURORA 2007PCORC-5.07Update_DEM-WP(C) Production O&amp;M 2009GRC Rebuttal_Electric Rev Req Model (2009 GRC) Rebuttal REmoval of New  WH Solar AdjustMI" xfId="3297" xr:uid="{AEC4DAB8-4590-4A41-A5F5-4032C2389F98}"/>
    <cellStyle name="_DEM-WP(C) Costs not in AURORA 2007PCORC-5.07Update_DEM-WP(C) Production O&amp;M 2009GRC Rebuttal_Electric Rev Req Model (2009 GRC) Rebuttal REmoval of New  WH Solar AdjustMI 2" xfId="3298" xr:uid="{F997A021-A867-4B1F-8C63-FC3CC0596FE0}"/>
    <cellStyle name="_DEM-WP(C) Costs not in AURORA 2007PCORC-5.07Update_DEM-WP(C) Production O&amp;M 2009GRC Rebuttal_Electric Rev Req Model (2009 GRC) Rebuttal REmoval of New  WH Solar AdjustMI 2 2" xfId="3299" xr:uid="{F7385D79-50CF-4B2A-B49A-54B14303F279}"/>
    <cellStyle name="_DEM-WP(C) Costs not in AURORA 2007PCORC-5.07Update_DEM-WP(C) Production O&amp;M 2009GRC Rebuttal_Electric Rev Req Model (2009 GRC) Rebuttal REmoval of New  WH Solar AdjustMI 3" xfId="3300" xr:uid="{63FB8231-7116-4DC2-959A-D1B19A76A2DD}"/>
    <cellStyle name="_DEM-WP(C) Costs not in AURORA 2007PCORC-5.07Update_DEM-WP(C) Production O&amp;M 2009GRC Rebuttal_Electric Rev Req Model (2009 GRC) Revised 01-18-2010" xfId="3301" xr:uid="{F6EDFD2A-0FA1-4526-AD16-E2F5B11BB43E}"/>
    <cellStyle name="_DEM-WP(C) Costs not in AURORA 2007PCORC-5.07Update_DEM-WP(C) Production O&amp;M 2009GRC Rebuttal_Electric Rev Req Model (2009 GRC) Revised 01-18-2010 2" xfId="3302" xr:uid="{242FC8A1-6BE3-454B-A744-73D0445A4305}"/>
    <cellStyle name="_DEM-WP(C) Costs not in AURORA 2007PCORC-5.07Update_DEM-WP(C) Production O&amp;M 2009GRC Rebuttal_Electric Rev Req Model (2009 GRC) Revised 01-18-2010 2 2" xfId="3303" xr:uid="{0BA47F0D-3DDE-4788-A20E-B951E39467FE}"/>
    <cellStyle name="_DEM-WP(C) Costs not in AURORA 2007PCORC-5.07Update_DEM-WP(C) Production O&amp;M 2009GRC Rebuttal_Electric Rev Req Model (2009 GRC) Revised 01-18-2010 3" xfId="3304" xr:uid="{B535C82E-872E-4C9D-A7B5-240F485DEE1F}"/>
    <cellStyle name="_DEM-WP(C) Costs not in AURORA 2007PCORC-5.07Update_DEM-WP(C) Production O&amp;M 2009GRC Rebuttal_Final Order Electric EXHIBIT A-1" xfId="3305" xr:uid="{66DA4DA9-1438-40DC-8314-87CDADF6984A}"/>
    <cellStyle name="_DEM-WP(C) Costs not in AURORA 2007PCORC-5.07Update_DEM-WP(C) Production O&amp;M 2009GRC Rebuttal_Final Order Electric EXHIBIT A-1 2" xfId="3306" xr:uid="{613E799C-B6B3-4F87-B356-A22B491B475E}"/>
    <cellStyle name="_DEM-WP(C) Costs not in AURORA 2007PCORC-5.07Update_DEM-WP(C) Production O&amp;M 2009GRC Rebuttal_Final Order Electric EXHIBIT A-1 2 2" xfId="3307" xr:uid="{B0E8C415-3BDA-45D7-9568-971EB7706DE4}"/>
    <cellStyle name="_DEM-WP(C) Costs not in AURORA 2007PCORC-5.07Update_DEM-WP(C) Production O&amp;M 2009GRC Rebuttal_Final Order Electric EXHIBIT A-1 3" xfId="3308" xr:uid="{DE6489BE-7B33-4575-9836-8E6DDE2751BF}"/>
    <cellStyle name="_DEM-WP(C) Costs not in AURORA 2007PCORC-5.07Update_DEM-WP(C) Production O&amp;M 2009GRC Rebuttal_Rebuttal Power Costs" xfId="3309" xr:uid="{546641A9-411E-4FCA-A53B-76E26DAAD1E7}"/>
    <cellStyle name="_DEM-WP(C) Costs not in AURORA 2007PCORC-5.07Update_DEM-WP(C) Production O&amp;M 2009GRC Rebuttal_Rebuttal Power Costs 2" xfId="3310" xr:uid="{371DF5EA-CD76-447F-AF5E-30390285D389}"/>
    <cellStyle name="_DEM-WP(C) Costs not in AURORA 2007PCORC-5.07Update_DEM-WP(C) Production O&amp;M 2009GRC Rebuttal_Rebuttal Power Costs 2 2" xfId="3311" xr:uid="{D8B224F3-2737-4EC8-907B-C32E9C2B82D6}"/>
    <cellStyle name="_DEM-WP(C) Costs not in AURORA 2007PCORC-5.07Update_DEM-WP(C) Production O&amp;M 2009GRC Rebuttal_Rebuttal Power Costs 3" xfId="3312" xr:uid="{342B9AB4-E1AA-4B5C-A4E2-B0C0615214E7}"/>
    <cellStyle name="_DEM-WP(C) Costs not in AURORA 2007PCORC-5.07Update_DEM-WP(C) Production O&amp;M 2009GRC Rebuttal_Rebuttal Power Costs_Adj Bench DR 3 for Initial Briefs (Electric)" xfId="3313" xr:uid="{EA8CE98C-026A-4F04-9E0E-7443DC9471EC}"/>
    <cellStyle name="_DEM-WP(C) Costs not in AURORA 2007PCORC-5.07Update_DEM-WP(C) Production O&amp;M 2009GRC Rebuttal_Rebuttal Power Costs_Adj Bench DR 3 for Initial Briefs (Electric) 2" xfId="3314" xr:uid="{19D6BFC7-BDE1-450D-A1B7-EAAC2906BAB3}"/>
    <cellStyle name="_DEM-WP(C) Costs not in AURORA 2007PCORC-5.07Update_DEM-WP(C) Production O&amp;M 2009GRC Rebuttal_Rebuttal Power Costs_Adj Bench DR 3 for Initial Briefs (Electric) 2 2" xfId="3315" xr:uid="{A0DB8FD0-AAB3-4152-9642-2AE5667BBC63}"/>
    <cellStyle name="_DEM-WP(C) Costs not in AURORA 2007PCORC-5.07Update_DEM-WP(C) Production O&amp;M 2009GRC Rebuttal_Rebuttal Power Costs_Adj Bench DR 3 for Initial Briefs (Electric) 3" xfId="3316" xr:uid="{F8991375-1996-4F0A-AE0A-980ABEDDA822}"/>
    <cellStyle name="_DEM-WP(C) Costs not in AURORA 2007PCORC-5.07Update_DEM-WP(C) Production O&amp;M 2009GRC Rebuttal_Rebuttal Power Costs_Electric Rev Req Model (2009 GRC) Rebuttal" xfId="3317" xr:uid="{9875ECBD-97A2-4D8C-A78C-06C36FC45DAE}"/>
    <cellStyle name="_DEM-WP(C) Costs not in AURORA 2007PCORC-5.07Update_DEM-WP(C) Production O&amp;M 2009GRC Rebuttal_Rebuttal Power Costs_Electric Rev Req Model (2009 GRC) Rebuttal 2" xfId="3318" xr:uid="{DAFD131D-9D15-4146-84CB-6E001A365114}"/>
    <cellStyle name="_DEM-WP(C) Costs not in AURORA 2007PCORC-5.07Update_DEM-WP(C) Production O&amp;M 2009GRC Rebuttal_Rebuttal Power Costs_Electric Rev Req Model (2009 GRC) Rebuttal 2 2" xfId="3319" xr:uid="{2551D42B-B146-491F-997A-61EC6B14B81D}"/>
    <cellStyle name="_DEM-WP(C) Costs not in AURORA 2007PCORC-5.07Update_DEM-WP(C) Production O&amp;M 2009GRC Rebuttal_Rebuttal Power Costs_Electric Rev Req Model (2009 GRC) Rebuttal 3" xfId="3320" xr:uid="{845B7997-689B-4980-A1DD-B443C34EC09E}"/>
    <cellStyle name="_DEM-WP(C) Costs not in AURORA 2007PCORC-5.07Update_DEM-WP(C) Production O&amp;M 2009GRC Rebuttal_Rebuttal Power Costs_Electric Rev Req Model (2009 GRC) Rebuttal REmoval of New  WH Solar AdjustMI" xfId="3321" xr:uid="{634010FB-6D37-46C0-B544-CB694B8C114B}"/>
    <cellStyle name="_DEM-WP(C) Costs not in AURORA 2007PCORC-5.07Update_DEM-WP(C) Production O&amp;M 2009GRC Rebuttal_Rebuttal Power Costs_Electric Rev Req Model (2009 GRC) Rebuttal REmoval of New  WH Solar AdjustMI 2" xfId="3322" xr:uid="{274465E2-06E7-4254-885D-E3D378E1EF88}"/>
    <cellStyle name="_DEM-WP(C) Costs not in AURORA 2007PCORC-5.07Update_DEM-WP(C) Production O&amp;M 2009GRC Rebuttal_Rebuttal Power Costs_Electric Rev Req Model (2009 GRC) Rebuttal REmoval of New  WH Solar AdjustMI 2 2" xfId="3323" xr:uid="{AB7FE0B9-5EE0-42E5-A721-99B14D11250F}"/>
    <cellStyle name="_DEM-WP(C) Costs not in AURORA 2007PCORC-5.07Update_DEM-WP(C) Production O&amp;M 2009GRC Rebuttal_Rebuttal Power Costs_Electric Rev Req Model (2009 GRC) Rebuttal REmoval of New  WH Solar AdjustMI 3" xfId="3324" xr:uid="{99B4AA0F-9C7A-40A1-99F0-DB269C44F18C}"/>
    <cellStyle name="_DEM-WP(C) Costs not in AURORA 2007PCORC-5.07Update_DEM-WP(C) Production O&amp;M 2009GRC Rebuttal_Rebuttal Power Costs_Electric Rev Req Model (2009 GRC) Revised 01-18-2010" xfId="3325" xr:uid="{EB3A5215-13CE-4932-BA74-C09FD7570C92}"/>
    <cellStyle name="_DEM-WP(C) Costs not in AURORA 2007PCORC-5.07Update_DEM-WP(C) Production O&amp;M 2009GRC Rebuttal_Rebuttal Power Costs_Electric Rev Req Model (2009 GRC) Revised 01-18-2010 2" xfId="3326" xr:uid="{A09F40B0-B019-416A-9E55-DC5F3BFF5FFE}"/>
    <cellStyle name="_DEM-WP(C) Costs not in AURORA 2007PCORC-5.07Update_DEM-WP(C) Production O&amp;M 2009GRC Rebuttal_Rebuttal Power Costs_Electric Rev Req Model (2009 GRC) Revised 01-18-2010 2 2" xfId="3327" xr:uid="{52A66568-97A2-4876-8A46-A735ECF71EB2}"/>
    <cellStyle name="_DEM-WP(C) Costs not in AURORA 2007PCORC-5.07Update_DEM-WP(C) Production O&amp;M 2009GRC Rebuttal_Rebuttal Power Costs_Electric Rev Req Model (2009 GRC) Revised 01-18-2010 3" xfId="3328" xr:uid="{8480E03D-6F67-48EC-85C5-293D2DB39380}"/>
    <cellStyle name="_DEM-WP(C) Costs not in AURORA 2007PCORC-5.07Update_DEM-WP(C) Production O&amp;M 2009GRC Rebuttal_Rebuttal Power Costs_Final Order Electric EXHIBIT A-1" xfId="3329" xr:uid="{779C33B2-F621-4F0F-8F98-EDB96F5BF3A6}"/>
    <cellStyle name="_DEM-WP(C) Costs not in AURORA 2007PCORC-5.07Update_DEM-WP(C) Production O&amp;M 2009GRC Rebuttal_Rebuttal Power Costs_Final Order Electric EXHIBIT A-1 2" xfId="3330" xr:uid="{8A1C92C1-0A1F-4F8C-B48A-55A47D9B9DC5}"/>
    <cellStyle name="_DEM-WP(C) Costs not in AURORA 2007PCORC-5.07Update_DEM-WP(C) Production O&amp;M 2009GRC Rebuttal_Rebuttal Power Costs_Final Order Electric EXHIBIT A-1 2 2" xfId="3331" xr:uid="{E241D9CC-8DC2-40E0-BB68-0AD9444918BF}"/>
    <cellStyle name="_DEM-WP(C) Costs not in AURORA 2007PCORC-5.07Update_DEM-WP(C) Production O&amp;M 2009GRC Rebuttal_Rebuttal Power Costs_Final Order Electric EXHIBIT A-1 3" xfId="3332" xr:uid="{21C02E28-60B0-44CC-9EA5-EA1A42AEF762}"/>
    <cellStyle name="_DEM-WP(C) Costs not in AURORA 2007PCORC-5.07Update_DEM-WP(C) Production O&amp;M 2010GRC As-Filed" xfId="3333" xr:uid="{D0B085C5-C95D-41F5-9559-F525BF93BE9A}"/>
    <cellStyle name="_DEM-WP(C) Costs not in AURORA 2007PCORC-5.07Update_DEM-WP(C) Production O&amp;M 2010GRC As-Filed 2" xfId="3334" xr:uid="{510FA6B7-129D-4AC7-88C0-AFB582CCFF3F}"/>
    <cellStyle name="_DEM-WP(C) Costs not in AURORA 2007PCORC-5.07Update_Electric Rev Req Model (2009 GRC) " xfId="3335" xr:uid="{C87E821B-17D0-4073-8E51-6EFF2F03383D}"/>
    <cellStyle name="_DEM-WP(C) Costs not in AURORA 2007PCORC-5.07Update_Electric Rev Req Model (2009 GRC)  2" xfId="3336" xr:uid="{71FB823B-27D7-4508-9D15-FB93ECE1A774}"/>
    <cellStyle name="_DEM-WP(C) Costs not in AURORA 2007PCORC-5.07Update_Electric Rev Req Model (2009 GRC)  2 2" xfId="3337" xr:uid="{BC768789-E0F9-435D-82C3-13B11A85EFA3}"/>
    <cellStyle name="_DEM-WP(C) Costs not in AURORA 2007PCORC-5.07Update_Electric Rev Req Model (2009 GRC)  3" xfId="3338" xr:uid="{32B6A298-3EDF-484A-9242-5FEC93B63A3C}"/>
    <cellStyle name="_DEM-WP(C) Costs not in AURORA 2007PCORC-5.07Update_Electric Rev Req Model (2009 GRC) Rebuttal" xfId="3339" xr:uid="{6836587E-9D2E-43B3-A422-E986222FC3B6}"/>
    <cellStyle name="_DEM-WP(C) Costs not in AURORA 2007PCORC-5.07Update_Electric Rev Req Model (2009 GRC) Rebuttal 2" xfId="3340" xr:uid="{FB8528E7-8E9F-481A-A8E9-4B86629867FE}"/>
    <cellStyle name="_DEM-WP(C) Costs not in AURORA 2007PCORC-5.07Update_Electric Rev Req Model (2009 GRC) Rebuttal 2 2" xfId="3341" xr:uid="{29B6C966-003A-48DD-BFAD-E9098B6172D9}"/>
    <cellStyle name="_DEM-WP(C) Costs not in AURORA 2007PCORC-5.07Update_Electric Rev Req Model (2009 GRC) Rebuttal 3" xfId="3342" xr:uid="{A8EC6B6C-4A9A-428C-91F4-1A82CAC54E97}"/>
    <cellStyle name="_DEM-WP(C) Costs not in AURORA 2007PCORC-5.07Update_Electric Rev Req Model (2009 GRC) Rebuttal REmoval of New  WH Solar AdjustMI" xfId="3343" xr:uid="{131EC200-AB79-4BD7-8435-AC6638DA54F6}"/>
    <cellStyle name="_DEM-WP(C) Costs not in AURORA 2007PCORC-5.07Update_Electric Rev Req Model (2009 GRC) Rebuttal REmoval of New  WH Solar AdjustMI 2" xfId="3344" xr:uid="{D847C70C-0811-4853-9419-91EED618736F}"/>
    <cellStyle name="_DEM-WP(C) Costs not in AURORA 2007PCORC-5.07Update_Electric Rev Req Model (2009 GRC) Rebuttal REmoval of New  WH Solar AdjustMI 2 2" xfId="3345" xr:uid="{01F66F5D-E3FD-418F-AB2E-13EFB982CB9C}"/>
    <cellStyle name="_DEM-WP(C) Costs not in AURORA 2007PCORC-5.07Update_Electric Rev Req Model (2009 GRC) Rebuttal REmoval of New  WH Solar AdjustMI 3" xfId="3346" xr:uid="{F3D21A06-1ECC-41E9-9FB1-32C486BC7FF5}"/>
    <cellStyle name="_DEM-WP(C) Costs not in AURORA 2007PCORC-5.07Update_Electric Rev Req Model (2009 GRC) Revised 01-18-2010" xfId="3347" xr:uid="{DD3E5F33-772C-4C20-AC90-E9F6F488E835}"/>
    <cellStyle name="_DEM-WP(C) Costs not in AURORA 2007PCORC-5.07Update_Electric Rev Req Model (2009 GRC) Revised 01-18-2010 2" xfId="3348" xr:uid="{DAC5D0BB-1CAF-424C-9E7C-1484EFACE0CB}"/>
    <cellStyle name="_DEM-WP(C) Costs not in AURORA 2007PCORC-5.07Update_Electric Rev Req Model (2009 GRC) Revised 01-18-2010 2 2" xfId="3349" xr:uid="{7772241C-E724-4B17-B866-F98643138B38}"/>
    <cellStyle name="_DEM-WP(C) Costs not in AURORA 2007PCORC-5.07Update_Electric Rev Req Model (2009 GRC) Revised 01-18-2010 3" xfId="3350" xr:uid="{1391B784-EBB4-435B-8983-F31052994D42}"/>
    <cellStyle name="_DEM-WP(C) Costs not in AURORA 2007PCORC-5.07Update_Electric Rev Req Model (2010 GRC)" xfId="3351" xr:uid="{1B0D660C-E7FD-4EFF-BAC2-42FBB6D807D5}"/>
    <cellStyle name="_DEM-WP(C) Costs not in AURORA 2007PCORC-5.07Update_Electric Rev Req Model (2010 GRC) SF" xfId="3352" xr:uid="{B1183420-C783-4233-A075-C4665F705131}"/>
    <cellStyle name="_DEM-WP(C) Costs not in AURORA 2007PCORC-5.07Update_Final Order Electric" xfId="3353" xr:uid="{180F3523-B506-4EBB-8991-0EC3BCDAB3E0}"/>
    <cellStyle name="_DEM-WP(C) Costs not in AURORA 2007PCORC-5.07Update_Final Order Electric EXHIBIT A-1" xfId="3354" xr:uid="{5DF6375E-8446-4B5E-8C66-2CF7E1300C23}"/>
    <cellStyle name="_DEM-WP(C) Costs not in AURORA 2007PCORC-5.07Update_Final Order Electric EXHIBIT A-1 2" xfId="3355" xr:uid="{A2F82925-802E-491D-80F5-F5A7AEBCFD41}"/>
    <cellStyle name="_DEM-WP(C) Costs not in AURORA 2007PCORC-5.07Update_Final Order Electric EXHIBIT A-1 2 2" xfId="3356" xr:uid="{00DE1B1E-C5BD-4771-B9B0-DF454E92F587}"/>
    <cellStyle name="_DEM-WP(C) Costs not in AURORA 2007PCORC-5.07Update_Final Order Electric EXHIBIT A-1 3" xfId="3357" xr:uid="{F19E33D9-5748-4BA4-B63B-CAD40D9FE1D4}"/>
    <cellStyle name="_DEM-WP(C) Costs not in AURORA 2007PCORC-5.07Update_NIM Summary" xfId="3358" xr:uid="{A2882826-00DF-47E4-A8BA-543C957262ED}"/>
    <cellStyle name="_DEM-WP(C) Costs not in AURORA 2007PCORC-5.07Update_NIM Summary 09GRC" xfId="3359" xr:uid="{FEAAC038-6437-48A1-A4F4-393B78742466}"/>
    <cellStyle name="_DEM-WP(C) Costs not in AURORA 2007PCORC-5.07Update_NIM Summary 09GRC 2" xfId="3360" xr:uid="{B9A0D5F4-E12F-4BD3-855E-B8C21CFE788B}"/>
    <cellStyle name="_DEM-WP(C) Costs not in AURORA 2007PCORC-5.07Update_NIM Summary 09GRC_NIM Summary" xfId="3361" xr:uid="{AF4BC078-8787-4B23-969C-C4B005AB5233}"/>
    <cellStyle name="_DEM-WP(C) Costs not in AURORA 2007PCORC-5.07Update_NIM Summary 09GRC_NIM Summary 2" xfId="3362" xr:uid="{C69FC48E-48F5-49BE-BF97-78CA22C224BB}"/>
    <cellStyle name="_DEM-WP(C) Costs not in AURORA 2007PCORC-5.07Update_NIM Summary 2" xfId="3363" xr:uid="{4057199E-B0DA-4396-8FBB-57C2106C9617}"/>
    <cellStyle name="_DEM-WP(C) Costs not in AURORA 2007PCORC-5.07Update_NIM Summary 3" xfId="3364" xr:uid="{DDF4989F-7970-425B-BD2E-9FCFC29E6BBB}"/>
    <cellStyle name="_DEM-WP(C) Costs not in AURORA 2007PCORC-5.07Update_NIM Summary 4" xfId="3365" xr:uid="{9F8AF4F8-813C-4761-A878-DDC4665695F8}"/>
    <cellStyle name="_DEM-WP(C) Costs not in AURORA 2007PCORC-5.07Update_NIM Summary 5" xfId="3366" xr:uid="{4EF10B10-E2B0-4048-9296-3961A4B80949}"/>
    <cellStyle name="_DEM-WP(C) Costs not in AURORA 2007PCORC-5.07Update_NIM Summary 6" xfId="3367" xr:uid="{EB1E3842-C44E-461F-97B7-A91D23EAE74F}"/>
    <cellStyle name="_DEM-WP(C) Costs not in AURORA 2007PCORC-5.07Update_NIM Summary 7" xfId="3368" xr:uid="{084F3D34-3BB2-4E8E-9ADE-6A7187B0014D}"/>
    <cellStyle name="_DEM-WP(C) Costs not in AURORA 2007PCORC-5.07Update_NIM Summary 8" xfId="3369" xr:uid="{73EE0937-7B71-498F-9EB1-98144D21F77C}"/>
    <cellStyle name="_DEM-WP(C) Costs not in AURORA 2007PCORC-5.07Update_NIM Summary 9" xfId="3370" xr:uid="{4421043F-3107-4BF4-9659-998C502A60CB}"/>
    <cellStyle name="_DEM-WP(C) Costs not in AURORA 2007PCORC-5.07Update_Power Costs - Comparison bx Rbtl-Staff-Jt-PC" xfId="3371" xr:uid="{DA7870FA-114C-466A-BC66-41129E803BD1}"/>
    <cellStyle name="_DEM-WP(C) Costs not in AURORA 2007PCORC-5.07Update_Power Costs - Comparison bx Rbtl-Staff-Jt-PC 2" xfId="3372" xr:uid="{E2E1EF37-FF2F-4E23-9BE5-91B8758A7FA0}"/>
    <cellStyle name="_DEM-WP(C) Costs not in AURORA 2007PCORC-5.07Update_Power Costs - Comparison bx Rbtl-Staff-Jt-PC 2 2" xfId="3373" xr:uid="{1DF1F2F3-C0CA-4600-8497-8AD54232D28A}"/>
    <cellStyle name="_DEM-WP(C) Costs not in AURORA 2007PCORC-5.07Update_Power Costs - Comparison bx Rbtl-Staff-Jt-PC 3" xfId="3374" xr:uid="{B082BBBD-F4A7-49F5-8F81-4B65FF8FF6AE}"/>
    <cellStyle name="_DEM-WP(C) Costs not in AURORA 2007PCORC-5.07Update_Rebuttal Power Costs" xfId="3375" xr:uid="{6FEC4B53-8AC8-4F80-8E72-D607C306F29F}"/>
    <cellStyle name="_DEM-WP(C) Costs not in AURORA 2007PCORC-5.07Update_Rebuttal Power Costs 2" xfId="3376" xr:uid="{0EBD6AF1-44AD-4188-A095-2442C52A11DE}"/>
    <cellStyle name="_DEM-WP(C) Costs not in AURORA 2007PCORC-5.07Update_Rebuttal Power Costs 2 2" xfId="3377" xr:uid="{53C4594A-43AB-4694-8989-E19DB69728C8}"/>
    <cellStyle name="_DEM-WP(C) Costs not in AURORA 2007PCORC-5.07Update_Rebuttal Power Costs 3" xfId="3378" xr:uid="{DF52D5A9-EDE0-4AE6-8CC0-660C8C252DBF}"/>
    <cellStyle name="_DEM-WP(C) Costs not in AURORA 2007PCORC-5.07Update_TENASKA REGULATORY ASSET" xfId="3379" xr:uid="{EF095ABE-EB23-4394-B5A8-AAFA578211C2}"/>
    <cellStyle name="_DEM-WP(C) Costs not in AURORA 2007PCORC-5.07Update_TENASKA REGULATORY ASSET 2" xfId="3380" xr:uid="{E86FE269-6E6C-476E-8738-956F41ECB1B0}"/>
    <cellStyle name="_DEM-WP(C) Costs not in AURORA 2007PCORC-5.07Update_TENASKA REGULATORY ASSET 2 2" xfId="3381" xr:uid="{FEF87E65-AAEA-4120-8C40-4365AE0C7DB1}"/>
    <cellStyle name="_DEM-WP(C) Costs not in AURORA 2007PCORC-5.07Update_TENASKA REGULATORY ASSET 3" xfId="3382" xr:uid="{B978BCC8-547E-48C8-87CC-39352CC0CCEA}"/>
    <cellStyle name="_DEM-WP(C) Costs Not In AURORA 2009GRC" xfId="3383" xr:uid="{241B8561-1DC3-480D-B35F-734CD81A4531}"/>
    <cellStyle name="_DEM-WP(C) Prod O&amp;M 2007GRC" xfId="3384" xr:uid="{DF096C86-EC71-46D0-BC69-2DDD9C96C929}"/>
    <cellStyle name="_DEM-WP(C) Prod O&amp;M 2007GRC 2" xfId="3385" xr:uid="{95EAF095-33F8-4E87-BC3E-D1932F514BE7}"/>
    <cellStyle name="_DEM-WP(C) Prod O&amp;M 2007GRC 2 2" xfId="3386" xr:uid="{93F65CA0-3A34-4118-A38D-67514EA869FC}"/>
    <cellStyle name="_DEM-WP(C) Prod O&amp;M 2007GRC 3" xfId="3387" xr:uid="{0196ED74-D8C2-4C93-9C89-9BC5D412B0D0}"/>
    <cellStyle name="_DEM-WP(C) Prod O&amp;M 2007GRC_Adj Bench DR 3 for Initial Briefs (Electric)" xfId="3388" xr:uid="{AACB8C84-53BB-40F2-BFD6-C0D5929C4C60}"/>
    <cellStyle name="_DEM-WP(C) Prod O&amp;M 2007GRC_Adj Bench DR 3 for Initial Briefs (Electric) 2" xfId="3389" xr:uid="{8485F297-C51A-4129-A8EE-1C49E64282AD}"/>
    <cellStyle name="_DEM-WP(C) Prod O&amp;M 2007GRC_Adj Bench DR 3 for Initial Briefs (Electric) 2 2" xfId="3390" xr:uid="{0F8046AF-2AF4-477D-B648-DB99EAC24734}"/>
    <cellStyle name="_DEM-WP(C) Prod O&amp;M 2007GRC_Adj Bench DR 3 for Initial Briefs (Electric) 3" xfId="3391" xr:uid="{1E6BB0EF-EF96-4580-9126-AD995219F42A}"/>
    <cellStyle name="_DEM-WP(C) Prod O&amp;M 2007GRC_Book2" xfId="3392" xr:uid="{DE11F3D2-896F-40E0-82F9-2BE4A0926451}"/>
    <cellStyle name="_DEM-WP(C) Prod O&amp;M 2007GRC_Book2 2" xfId="3393" xr:uid="{9147A3B4-2264-46B9-BFB1-9D54F696A80B}"/>
    <cellStyle name="_DEM-WP(C) Prod O&amp;M 2007GRC_Book2 2 2" xfId="3394" xr:uid="{C643B41B-B8FC-4F79-8110-4D34F2700D83}"/>
    <cellStyle name="_DEM-WP(C) Prod O&amp;M 2007GRC_Book2 3" xfId="3395" xr:uid="{2306FFAD-F129-469A-92EE-FBEA9B8C7E28}"/>
    <cellStyle name="_DEM-WP(C) Prod O&amp;M 2007GRC_Book2_Adj Bench DR 3 for Initial Briefs (Electric)" xfId="3396" xr:uid="{43A28F65-7FD7-4576-8A39-DA3E6F1A6592}"/>
    <cellStyle name="_DEM-WP(C) Prod O&amp;M 2007GRC_Book2_Adj Bench DR 3 for Initial Briefs (Electric) 2" xfId="3397" xr:uid="{10C70B6B-6F41-47A1-A4BC-354067F0A3A8}"/>
    <cellStyle name="_DEM-WP(C) Prod O&amp;M 2007GRC_Book2_Adj Bench DR 3 for Initial Briefs (Electric) 2 2" xfId="3398" xr:uid="{7325B5A2-8A88-4A11-AC75-ED33E8A8E88F}"/>
    <cellStyle name="_DEM-WP(C) Prod O&amp;M 2007GRC_Book2_Adj Bench DR 3 for Initial Briefs (Electric) 3" xfId="3399" xr:uid="{F59A3107-74EA-4470-9A7F-FE6C8E790B13}"/>
    <cellStyle name="_DEM-WP(C) Prod O&amp;M 2007GRC_Book2_Electric Rev Req Model (2009 GRC) Rebuttal" xfId="3400" xr:uid="{868EABB6-557F-48B6-8BEB-ECC91EE30F1E}"/>
    <cellStyle name="_DEM-WP(C) Prod O&amp;M 2007GRC_Book2_Electric Rev Req Model (2009 GRC) Rebuttal 2" xfId="3401" xr:uid="{43829B5D-8A4D-44AD-AE9C-27B7295F8D01}"/>
    <cellStyle name="_DEM-WP(C) Prod O&amp;M 2007GRC_Book2_Electric Rev Req Model (2009 GRC) Rebuttal 2 2" xfId="3402" xr:uid="{412E5567-EEE4-45DA-853E-F8D177D73974}"/>
    <cellStyle name="_DEM-WP(C) Prod O&amp;M 2007GRC_Book2_Electric Rev Req Model (2009 GRC) Rebuttal 3" xfId="3403" xr:uid="{B67D1360-6E93-4C7E-9F1D-9B5BEC280256}"/>
    <cellStyle name="_DEM-WP(C) Prod O&amp;M 2007GRC_Book2_Electric Rev Req Model (2009 GRC) Rebuttal REmoval of New  WH Solar AdjustMI" xfId="3404" xr:uid="{7E59D252-3CB1-404C-9B66-71DBFB6FE411}"/>
    <cellStyle name="_DEM-WP(C) Prod O&amp;M 2007GRC_Book2_Electric Rev Req Model (2009 GRC) Rebuttal REmoval of New  WH Solar AdjustMI 2" xfId="3405" xr:uid="{8A98F8F7-997E-4820-9A36-AD3E3531C533}"/>
    <cellStyle name="_DEM-WP(C) Prod O&amp;M 2007GRC_Book2_Electric Rev Req Model (2009 GRC) Rebuttal REmoval of New  WH Solar AdjustMI 2 2" xfId="3406" xr:uid="{29EB4E8A-5170-44E0-A4C5-BB3F54BA4902}"/>
    <cellStyle name="_DEM-WP(C) Prod O&amp;M 2007GRC_Book2_Electric Rev Req Model (2009 GRC) Rebuttal REmoval of New  WH Solar AdjustMI 3" xfId="3407" xr:uid="{55BA43C2-1A69-4636-9C6C-4F4F56E6202D}"/>
    <cellStyle name="_DEM-WP(C) Prod O&amp;M 2007GRC_Book2_Electric Rev Req Model (2009 GRC) Revised 01-18-2010" xfId="3408" xr:uid="{2AC7977A-EC19-4FBC-A566-7B270AFC383F}"/>
    <cellStyle name="_DEM-WP(C) Prod O&amp;M 2007GRC_Book2_Electric Rev Req Model (2009 GRC) Revised 01-18-2010 2" xfId="3409" xr:uid="{165D4E87-F989-4406-9FA2-67EB8E12D2EF}"/>
    <cellStyle name="_DEM-WP(C) Prod O&amp;M 2007GRC_Book2_Electric Rev Req Model (2009 GRC) Revised 01-18-2010 2 2" xfId="3410" xr:uid="{7A0C99D1-0D53-401E-81D2-7D3D71FBB9AA}"/>
    <cellStyle name="_DEM-WP(C) Prod O&amp;M 2007GRC_Book2_Electric Rev Req Model (2009 GRC) Revised 01-18-2010 3" xfId="3411" xr:uid="{56D9520E-33A1-47BB-AE27-3477FB8675B9}"/>
    <cellStyle name="_DEM-WP(C) Prod O&amp;M 2007GRC_Book2_Final Order Electric EXHIBIT A-1" xfId="3412" xr:uid="{29AD826D-CD41-4A2E-8ABD-DDDFB34501DE}"/>
    <cellStyle name="_DEM-WP(C) Prod O&amp;M 2007GRC_Book2_Final Order Electric EXHIBIT A-1 2" xfId="3413" xr:uid="{DB85A199-ABC5-42ED-8499-C5C91DD5C2CB}"/>
    <cellStyle name="_DEM-WP(C) Prod O&amp;M 2007GRC_Book2_Final Order Electric EXHIBIT A-1 2 2" xfId="3414" xr:uid="{57B0F8A9-15E1-4F22-B691-6EFE29E4BFD3}"/>
    <cellStyle name="_DEM-WP(C) Prod O&amp;M 2007GRC_Book2_Final Order Electric EXHIBIT A-1 3" xfId="3415" xr:uid="{234F4C37-1C2D-4838-B8EA-F7D7CDB88266}"/>
    <cellStyle name="_DEM-WP(C) Prod O&amp;M 2007GRC_Confidential Material" xfId="3416" xr:uid="{D20073B7-EB9B-45F1-9F19-1778E8944A66}"/>
    <cellStyle name="_DEM-WP(C) Prod O&amp;M 2007GRC_DEM-WP(C) Colstrip 12 Coal Cost Forecast 2010GRC" xfId="3417" xr:uid="{D5C4A0AA-ECA5-475A-B2BB-41E7081027E5}"/>
    <cellStyle name="_DEM-WP(C) Prod O&amp;M 2007GRC_DEM-WP(C) Production O&amp;M 2010GRC As-Filed" xfId="3418" xr:uid="{DE19E61D-3C6C-411C-BCF6-70D03F1D24F4}"/>
    <cellStyle name="_DEM-WP(C) Prod O&amp;M 2007GRC_DEM-WP(C) Production O&amp;M 2010GRC As-Filed 2" xfId="3419" xr:uid="{B575DAFE-CC7F-407A-AF5C-27C40583CFBD}"/>
    <cellStyle name="_DEM-WP(C) Prod O&amp;M 2007GRC_Electric Rev Req Model (2009 GRC) Rebuttal" xfId="3420" xr:uid="{D7DFA29C-3972-4454-AF3F-DC17F39B9028}"/>
    <cellStyle name="_DEM-WP(C) Prod O&amp;M 2007GRC_Electric Rev Req Model (2009 GRC) Rebuttal 2" xfId="3421" xr:uid="{2A937C7D-6CF6-49E4-BB31-30ACA38F1A81}"/>
    <cellStyle name="_DEM-WP(C) Prod O&amp;M 2007GRC_Electric Rev Req Model (2009 GRC) Rebuttal 2 2" xfId="3422" xr:uid="{44C51C8E-3CF3-4476-B8B3-4AB9FF6B6C2B}"/>
    <cellStyle name="_DEM-WP(C) Prod O&amp;M 2007GRC_Electric Rev Req Model (2009 GRC) Rebuttal 3" xfId="3423" xr:uid="{C0259933-4989-46E7-AB8C-5E3E42E5E719}"/>
    <cellStyle name="_DEM-WP(C) Prod O&amp;M 2007GRC_Electric Rev Req Model (2009 GRC) Rebuttal REmoval of New  WH Solar AdjustMI" xfId="3424" xr:uid="{31AAFB50-6CCE-4245-A1F5-8217AB224B4C}"/>
    <cellStyle name="_DEM-WP(C) Prod O&amp;M 2007GRC_Electric Rev Req Model (2009 GRC) Rebuttal REmoval of New  WH Solar AdjustMI 2" xfId="3425" xr:uid="{07FA457C-7A17-48E0-9A62-08B9FCFB3903}"/>
    <cellStyle name="_DEM-WP(C) Prod O&amp;M 2007GRC_Electric Rev Req Model (2009 GRC) Rebuttal REmoval of New  WH Solar AdjustMI 2 2" xfId="3426" xr:uid="{0FC2332E-602B-41D2-A683-A2AB31C28F08}"/>
    <cellStyle name="_DEM-WP(C) Prod O&amp;M 2007GRC_Electric Rev Req Model (2009 GRC) Rebuttal REmoval of New  WH Solar AdjustMI 3" xfId="3427" xr:uid="{5F1D6530-6719-4902-97E4-EC7B4A555337}"/>
    <cellStyle name="_DEM-WP(C) Prod O&amp;M 2007GRC_Electric Rev Req Model (2009 GRC) Revised 01-18-2010" xfId="3428" xr:uid="{9F9F4EA4-FCEB-4B6C-AA6A-B74B3A9B016F}"/>
    <cellStyle name="_DEM-WP(C) Prod O&amp;M 2007GRC_Electric Rev Req Model (2009 GRC) Revised 01-18-2010 2" xfId="3429" xr:uid="{1A7DAB46-7947-4382-8B43-D5396C216447}"/>
    <cellStyle name="_DEM-WP(C) Prod O&amp;M 2007GRC_Electric Rev Req Model (2009 GRC) Revised 01-18-2010 2 2" xfId="3430" xr:uid="{14B510D4-360E-451B-B5DA-03045D41D58F}"/>
    <cellStyle name="_DEM-WP(C) Prod O&amp;M 2007GRC_Electric Rev Req Model (2009 GRC) Revised 01-18-2010 3" xfId="3431" xr:uid="{4BED6813-10CC-4E1B-A27D-5F3C6AECB834}"/>
    <cellStyle name="_DEM-WP(C) Prod O&amp;M 2007GRC_Final Order Electric EXHIBIT A-1" xfId="3432" xr:uid="{249675CE-3E82-4002-A9B9-F77C6F9BCC38}"/>
    <cellStyle name="_DEM-WP(C) Prod O&amp;M 2007GRC_Final Order Electric EXHIBIT A-1 2" xfId="3433" xr:uid="{322030AF-FEF4-4916-994F-105F5B407483}"/>
    <cellStyle name="_DEM-WP(C) Prod O&amp;M 2007GRC_Final Order Electric EXHIBIT A-1 2 2" xfId="3434" xr:uid="{B2F1F7EC-8F80-4238-99D2-DF4BF43B627F}"/>
    <cellStyle name="_DEM-WP(C) Prod O&amp;M 2007GRC_Final Order Electric EXHIBIT A-1 3" xfId="3435" xr:uid="{49B15AF0-AEA0-486D-82F0-076B13F457E2}"/>
    <cellStyle name="_DEM-WP(C) Prod O&amp;M 2007GRC_Rebuttal Power Costs" xfId="3436" xr:uid="{D374DF4E-124C-4784-B48C-7DDEB86EBC6B}"/>
    <cellStyle name="_DEM-WP(C) Prod O&amp;M 2007GRC_Rebuttal Power Costs 2" xfId="3437" xr:uid="{3FC303B8-A8BF-4BA3-8B6D-21BA35208671}"/>
    <cellStyle name="_DEM-WP(C) Prod O&amp;M 2007GRC_Rebuttal Power Costs 2 2" xfId="3438" xr:uid="{5E7A948E-07C3-414B-9425-DBA6A080ABB5}"/>
    <cellStyle name="_DEM-WP(C) Prod O&amp;M 2007GRC_Rebuttal Power Costs 3" xfId="3439" xr:uid="{56C7A07B-91AE-4653-9BC1-DE66C3AA4BE0}"/>
    <cellStyle name="_DEM-WP(C) Prod O&amp;M 2007GRC_Rebuttal Power Costs_Adj Bench DR 3 for Initial Briefs (Electric)" xfId="3440" xr:uid="{E49059FC-23C0-482C-A084-5106AC47893A}"/>
    <cellStyle name="_DEM-WP(C) Prod O&amp;M 2007GRC_Rebuttal Power Costs_Adj Bench DR 3 for Initial Briefs (Electric) 2" xfId="3441" xr:uid="{F854DD3E-7B72-48D6-943D-384D0FE4A21F}"/>
    <cellStyle name="_DEM-WP(C) Prod O&amp;M 2007GRC_Rebuttal Power Costs_Adj Bench DR 3 for Initial Briefs (Electric) 2 2" xfId="3442" xr:uid="{75E32B23-8710-4D46-906A-0B692F6E1D3B}"/>
    <cellStyle name="_DEM-WP(C) Prod O&amp;M 2007GRC_Rebuttal Power Costs_Adj Bench DR 3 for Initial Briefs (Electric) 3" xfId="3443" xr:uid="{8C3F3F9C-FDE2-47CA-BAAD-FD1D37D12974}"/>
    <cellStyle name="_DEM-WP(C) Prod O&amp;M 2007GRC_Rebuttal Power Costs_Electric Rev Req Model (2009 GRC) Rebuttal" xfId="3444" xr:uid="{793A62CF-17E6-4222-BD46-E3B4C683A3F7}"/>
    <cellStyle name="_DEM-WP(C) Prod O&amp;M 2007GRC_Rebuttal Power Costs_Electric Rev Req Model (2009 GRC) Rebuttal 2" xfId="3445" xr:uid="{23BFA9D9-BCD4-4572-8823-CF3694EA01E6}"/>
    <cellStyle name="_DEM-WP(C) Prod O&amp;M 2007GRC_Rebuttal Power Costs_Electric Rev Req Model (2009 GRC) Rebuttal 2 2" xfId="3446" xr:uid="{94E0ABDB-9498-495A-9861-7923ED428EE4}"/>
    <cellStyle name="_DEM-WP(C) Prod O&amp;M 2007GRC_Rebuttal Power Costs_Electric Rev Req Model (2009 GRC) Rebuttal 3" xfId="3447" xr:uid="{DE7DFBEE-2A0A-4910-BB83-2770990C4D36}"/>
    <cellStyle name="_DEM-WP(C) Prod O&amp;M 2007GRC_Rebuttal Power Costs_Electric Rev Req Model (2009 GRC) Rebuttal REmoval of New  WH Solar AdjustMI" xfId="3448" xr:uid="{DEBD0CD1-9A42-4937-B3D3-045ACE8C15D0}"/>
    <cellStyle name="_DEM-WP(C) Prod O&amp;M 2007GRC_Rebuttal Power Costs_Electric Rev Req Model (2009 GRC) Rebuttal REmoval of New  WH Solar AdjustMI 2" xfId="3449" xr:uid="{05AA9B57-0BD3-4029-A618-7CF42D141657}"/>
    <cellStyle name="_DEM-WP(C) Prod O&amp;M 2007GRC_Rebuttal Power Costs_Electric Rev Req Model (2009 GRC) Rebuttal REmoval of New  WH Solar AdjustMI 2 2" xfId="3450" xr:uid="{BE8EABCA-87A7-4677-8714-3FAB9946E86E}"/>
    <cellStyle name="_DEM-WP(C) Prod O&amp;M 2007GRC_Rebuttal Power Costs_Electric Rev Req Model (2009 GRC) Rebuttal REmoval of New  WH Solar AdjustMI 3" xfId="3451" xr:uid="{09481D64-C5DB-448B-9B1F-9A13ABB6520D}"/>
    <cellStyle name="_DEM-WP(C) Prod O&amp;M 2007GRC_Rebuttal Power Costs_Electric Rev Req Model (2009 GRC) Revised 01-18-2010" xfId="3452" xr:uid="{8394190B-8FE4-4E57-9634-A7450A1857CF}"/>
    <cellStyle name="_DEM-WP(C) Prod O&amp;M 2007GRC_Rebuttal Power Costs_Electric Rev Req Model (2009 GRC) Revised 01-18-2010 2" xfId="3453" xr:uid="{D215DFC2-5DC2-47B3-B268-348DFB70E60C}"/>
    <cellStyle name="_DEM-WP(C) Prod O&amp;M 2007GRC_Rebuttal Power Costs_Electric Rev Req Model (2009 GRC) Revised 01-18-2010 2 2" xfId="3454" xr:uid="{6006D05C-63E4-4A7A-A518-889113816A36}"/>
    <cellStyle name="_DEM-WP(C) Prod O&amp;M 2007GRC_Rebuttal Power Costs_Electric Rev Req Model (2009 GRC) Revised 01-18-2010 3" xfId="3455" xr:uid="{93920A48-4FB6-41B0-984F-CBD5BA6C2EE7}"/>
    <cellStyle name="_DEM-WP(C) Prod O&amp;M 2007GRC_Rebuttal Power Costs_Final Order Electric EXHIBIT A-1" xfId="3456" xr:uid="{26F91451-E541-4DAD-8A08-FD6EAFED57D0}"/>
    <cellStyle name="_DEM-WP(C) Prod O&amp;M 2007GRC_Rebuttal Power Costs_Final Order Electric EXHIBIT A-1 2" xfId="3457" xr:uid="{D7A1B4F3-D944-4BB9-BB33-268337E3FEDA}"/>
    <cellStyle name="_DEM-WP(C) Prod O&amp;M 2007GRC_Rebuttal Power Costs_Final Order Electric EXHIBIT A-1 2 2" xfId="3458" xr:uid="{BF48CC03-3E4C-432F-B128-CD3DBAA99CB3}"/>
    <cellStyle name="_DEM-WP(C) Prod O&amp;M 2007GRC_Rebuttal Power Costs_Final Order Electric EXHIBIT A-1 3" xfId="3459" xr:uid="{00DB111F-FFCD-4101-8D94-E61788D4D8A9}"/>
    <cellStyle name="_x0013__DEM-WP(C) Production O&amp;M 2010GRC As-Filed" xfId="3460" xr:uid="{1FB3CD22-84AC-488D-ADDE-B06BF2762DEE}"/>
    <cellStyle name="_x0013__DEM-WP(C) Production O&amp;M 2010GRC As-Filed 2" xfId="3461" xr:uid="{E86B0BE6-CE8D-4FA0-8BF3-B910B4E09E22}"/>
    <cellStyle name="_DEM-WP(C) Rate Year Sumas by Month Update Corrected" xfId="3462" xr:uid="{583FCF78-3D27-4D17-B1A2-EDAF9C41E112}"/>
    <cellStyle name="_DEM-WP(C) Sumas Proforma 11.14.07" xfId="3463" xr:uid="{29414828-09E7-4F0C-AE66-D164C94CFEFB}"/>
    <cellStyle name="_DEM-WP(C) Sumas Proforma 11.5.07" xfId="3464" xr:uid="{6190B384-F320-49AC-B5DD-D65A3DFDE78A}"/>
    <cellStyle name="_DEM-WP(C) Westside Hydro Data_051007" xfId="3465" xr:uid="{E2BC66F2-9B9C-4674-AC3B-D32110FAFB01}"/>
    <cellStyle name="_DEM-WP(C) Westside Hydro Data_051007 2" xfId="3466" xr:uid="{C026E8FA-4B0A-490F-A8C4-469FC46DFE61}"/>
    <cellStyle name="_DEM-WP(C) Westside Hydro Data_051007 2 2" xfId="3467" xr:uid="{A5E370C1-5077-4D68-8BB9-65BCFF6DB398}"/>
    <cellStyle name="_DEM-WP(C) Westside Hydro Data_051007 3" xfId="3468" xr:uid="{77D0E60D-7A4E-435A-973F-1D3886C81633}"/>
    <cellStyle name="_DEM-WP(C) Westside Hydro Data_051007_16.37E Wild Horse Expansion DeferralRevwrkingfile SF" xfId="3469" xr:uid="{92FDE62D-960E-4F99-B4FD-1BC0DDCC65A8}"/>
    <cellStyle name="_DEM-WP(C) Westside Hydro Data_051007_16.37E Wild Horse Expansion DeferralRevwrkingfile SF 2" xfId="3470" xr:uid="{35946A11-8584-474D-8155-9876D9741D4B}"/>
    <cellStyle name="_DEM-WP(C) Westside Hydro Data_051007_16.37E Wild Horse Expansion DeferralRevwrkingfile SF 2 2" xfId="3471" xr:uid="{F0177C78-8F9F-4B71-8E21-B2C459446A80}"/>
    <cellStyle name="_DEM-WP(C) Westside Hydro Data_051007_16.37E Wild Horse Expansion DeferralRevwrkingfile SF 3" xfId="3472" xr:uid="{6FC6C364-816B-492C-A64F-B142749928E0}"/>
    <cellStyle name="_DEM-WP(C) Westside Hydro Data_051007_2009 GRC Compl Filing - Exhibit D" xfId="3473" xr:uid="{05407B27-795B-49D1-8883-66AD17C203C7}"/>
    <cellStyle name="_DEM-WP(C) Westside Hydro Data_051007_2009 GRC Compl Filing - Exhibit D 2" xfId="3474" xr:uid="{75BB4DC2-EA1B-42A9-BB6E-8020174320DC}"/>
    <cellStyle name="_DEM-WP(C) Westside Hydro Data_051007_Adj Bench DR 3 for Initial Briefs (Electric)" xfId="3475" xr:uid="{C029D8B7-B00B-4856-AF8A-A79D250C4964}"/>
    <cellStyle name="_DEM-WP(C) Westside Hydro Data_051007_Adj Bench DR 3 for Initial Briefs (Electric) 2" xfId="3476" xr:uid="{462CE91E-22F7-4375-9126-75F10287FA29}"/>
    <cellStyle name="_DEM-WP(C) Westside Hydro Data_051007_Adj Bench DR 3 for Initial Briefs (Electric) 2 2" xfId="3477" xr:uid="{0AE9FC4E-DAE0-448F-B70D-D724E5061299}"/>
    <cellStyle name="_DEM-WP(C) Westside Hydro Data_051007_Adj Bench DR 3 for Initial Briefs (Electric) 3" xfId="3478" xr:uid="{21EB3E55-5A06-4A9E-AF50-DF8C0D692164}"/>
    <cellStyle name="_DEM-WP(C) Westside Hydro Data_051007_Book1" xfId="3479" xr:uid="{B65476CE-01CD-48DF-8A05-AEA802139791}"/>
    <cellStyle name="_DEM-WP(C) Westside Hydro Data_051007_Book2" xfId="3480" xr:uid="{E5551322-4377-4C03-A1AF-A3462BE970A1}"/>
    <cellStyle name="_DEM-WP(C) Westside Hydro Data_051007_Book2 2" xfId="3481" xr:uid="{DF64692F-A535-4916-A506-99DB83FF0688}"/>
    <cellStyle name="_DEM-WP(C) Westside Hydro Data_051007_Book2 2 2" xfId="3482" xr:uid="{071B0A46-873B-48F2-8ABA-0E691FE4ACB5}"/>
    <cellStyle name="_DEM-WP(C) Westside Hydro Data_051007_Book2 3" xfId="3483" xr:uid="{19B40425-02CA-42AD-9B86-A4CBAC2D3A89}"/>
    <cellStyle name="_DEM-WP(C) Westside Hydro Data_051007_Book4" xfId="3484" xr:uid="{D19E6C48-B56A-4CAE-A007-51EAA0E84F3E}"/>
    <cellStyle name="_DEM-WP(C) Westside Hydro Data_051007_Book4 2" xfId="3485" xr:uid="{B0BB40AD-7A92-40CE-BEC0-D690CB835203}"/>
    <cellStyle name="_DEM-WP(C) Westside Hydro Data_051007_Book4 2 2" xfId="3486" xr:uid="{4CC9599B-1D72-4289-B784-D07C359D2627}"/>
    <cellStyle name="_DEM-WP(C) Westside Hydro Data_051007_Book4 3" xfId="3487" xr:uid="{637A0A95-BA0B-4E8D-8B15-9D1D9C3F1098}"/>
    <cellStyle name="_DEM-WP(C) Westside Hydro Data_051007_Electric Rev Req Model (2009 GRC) " xfId="3488" xr:uid="{8FEE4364-30D9-457D-87BF-DCF8B7C55777}"/>
    <cellStyle name="_DEM-WP(C) Westside Hydro Data_051007_Electric Rev Req Model (2009 GRC)  2" xfId="3489" xr:uid="{62EF8A38-3840-46C7-B05A-4DCE4F105991}"/>
    <cellStyle name="_DEM-WP(C) Westside Hydro Data_051007_Electric Rev Req Model (2009 GRC)  2 2" xfId="3490" xr:uid="{D9134568-B8CA-40A2-9A14-E16D499AE55A}"/>
    <cellStyle name="_DEM-WP(C) Westside Hydro Data_051007_Electric Rev Req Model (2009 GRC)  3" xfId="3491" xr:uid="{825B339C-BC35-4D89-9942-8A2502E9F033}"/>
    <cellStyle name="_DEM-WP(C) Westside Hydro Data_051007_Electric Rev Req Model (2009 GRC) Rebuttal" xfId="3492" xr:uid="{C7C864C8-8DF5-410E-A057-BD52BCD92F73}"/>
    <cellStyle name="_DEM-WP(C) Westside Hydro Data_051007_Electric Rev Req Model (2009 GRC) Rebuttal 2" xfId="3493" xr:uid="{7281285D-ED83-41B5-AE8F-C3AF8600DC07}"/>
    <cellStyle name="_DEM-WP(C) Westside Hydro Data_051007_Electric Rev Req Model (2009 GRC) Rebuttal 2 2" xfId="3494" xr:uid="{B74DD3A9-B09B-460B-B616-372AD4C9360A}"/>
    <cellStyle name="_DEM-WP(C) Westside Hydro Data_051007_Electric Rev Req Model (2009 GRC) Rebuttal 3" xfId="3495" xr:uid="{3230438E-1F78-4B96-AB08-865EA27F0679}"/>
    <cellStyle name="_DEM-WP(C) Westside Hydro Data_051007_Electric Rev Req Model (2009 GRC) Rebuttal REmoval of New  WH Solar AdjustMI" xfId="3496" xr:uid="{0A1AD87C-D78D-48AC-88EA-EC085DA8665F}"/>
    <cellStyle name="_DEM-WP(C) Westside Hydro Data_051007_Electric Rev Req Model (2009 GRC) Rebuttal REmoval of New  WH Solar AdjustMI 2" xfId="3497" xr:uid="{0F095078-8900-4266-9FBB-17258C0A2928}"/>
    <cellStyle name="_DEM-WP(C) Westside Hydro Data_051007_Electric Rev Req Model (2009 GRC) Rebuttal REmoval of New  WH Solar AdjustMI 2 2" xfId="3498" xr:uid="{2916A6F8-D6DC-4E44-A938-61420CD08C50}"/>
    <cellStyle name="_DEM-WP(C) Westside Hydro Data_051007_Electric Rev Req Model (2009 GRC) Rebuttal REmoval of New  WH Solar AdjustMI 3" xfId="3499" xr:uid="{34270A09-1CFC-4053-8888-5AD08472E19C}"/>
    <cellStyle name="_DEM-WP(C) Westside Hydro Data_051007_Electric Rev Req Model (2009 GRC) Revised 01-18-2010" xfId="3500" xr:uid="{7D7A366A-8360-46FC-8C02-54806C11ED48}"/>
    <cellStyle name="_DEM-WP(C) Westside Hydro Data_051007_Electric Rev Req Model (2009 GRC) Revised 01-18-2010 2" xfId="3501" xr:uid="{3B7E323D-730F-4036-8B56-789CA734A392}"/>
    <cellStyle name="_DEM-WP(C) Westside Hydro Data_051007_Electric Rev Req Model (2009 GRC) Revised 01-18-2010 2 2" xfId="3502" xr:uid="{EE0BD60C-6C01-41C3-A0E2-A1DB63FFB7F6}"/>
    <cellStyle name="_DEM-WP(C) Westside Hydro Data_051007_Electric Rev Req Model (2009 GRC) Revised 01-18-2010 3" xfId="3503" xr:uid="{42427E78-D9D8-4C86-B7B8-F08467ADE5D8}"/>
    <cellStyle name="_DEM-WP(C) Westside Hydro Data_051007_Electric Rev Req Model (2010 GRC)" xfId="3504" xr:uid="{9AE05990-41EE-455D-B014-35C811369355}"/>
    <cellStyle name="_DEM-WP(C) Westside Hydro Data_051007_Electric Rev Req Model (2010 GRC) SF" xfId="3505" xr:uid="{60591801-A2CF-42F9-B868-34B020CD6E7A}"/>
    <cellStyle name="_DEM-WP(C) Westside Hydro Data_051007_Final Order Electric" xfId="3506" xr:uid="{8F556DF9-A7C8-43B4-B271-596062905506}"/>
    <cellStyle name="_DEM-WP(C) Westside Hydro Data_051007_Final Order Electric EXHIBIT A-1" xfId="3507" xr:uid="{178B42E9-C70B-4F0B-9CC0-81255B0ED305}"/>
    <cellStyle name="_DEM-WP(C) Westside Hydro Data_051007_Final Order Electric EXHIBIT A-1 2" xfId="3508" xr:uid="{5EEB9C9F-A656-494A-88FC-84E37C419E62}"/>
    <cellStyle name="_DEM-WP(C) Westside Hydro Data_051007_Final Order Electric EXHIBIT A-1 2 2" xfId="3509" xr:uid="{CE62D2F4-6FC9-4B55-88EB-C7627FAC943D}"/>
    <cellStyle name="_DEM-WP(C) Westside Hydro Data_051007_Final Order Electric EXHIBIT A-1 3" xfId="3510" xr:uid="{78516339-3B68-49DB-954F-C01F040F2232}"/>
    <cellStyle name="_DEM-WP(C) Westside Hydro Data_051007_NIM Summary" xfId="3511" xr:uid="{9ED738B9-7F2D-4CE4-86E1-5CAA8440426F}"/>
    <cellStyle name="_DEM-WP(C) Westside Hydro Data_051007_NIM Summary 2" xfId="3512" xr:uid="{BA69EDC9-C74F-4185-8CC5-0F4D78117810}"/>
    <cellStyle name="_DEM-WP(C) Westside Hydro Data_051007_Power Costs - Comparison bx Rbtl-Staff-Jt-PC" xfId="3513" xr:uid="{D6BA4277-9765-4BE2-87B7-1C1B3F66F92D}"/>
    <cellStyle name="_DEM-WP(C) Westside Hydro Data_051007_Power Costs - Comparison bx Rbtl-Staff-Jt-PC 2" xfId="3514" xr:uid="{BF8976A9-2711-477B-A9D1-96BD580C7D16}"/>
    <cellStyle name="_DEM-WP(C) Westside Hydro Data_051007_Power Costs - Comparison bx Rbtl-Staff-Jt-PC 2 2" xfId="3515" xr:uid="{9CBC8E67-0AD4-4637-A16D-F162AB41DDC1}"/>
    <cellStyle name="_DEM-WP(C) Westside Hydro Data_051007_Power Costs - Comparison bx Rbtl-Staff-Jt-PC 3" xfId="3516" xr:uid="{5E790616-C2AD-457D-810B-45A5F91B01DF}"/>
    <cellStyle name="_DEM-WP(C) Westside Hydro Data_051007_Rebuttal Power Costs" xfId="3517" xr:uid="{06122E45-E92A-4DA4-8A2B-1F65ED6D7654}"/>
    <cellStyle name="_DEM-WP(C) Westside Hydro Data_051007_Rebuttal Power Costs 2" xfId="3518" xr:uid="{813C7BA5-24DA-41A0-B08E-B0403CE7DCB8}"/>
    <cellStyle name="_DEM-WP(C) Westside Hydro Data_051007_Rebuttal Power Costs 2 2" xfId="3519" xr:uid="{1A09D9F5-1727-404F-9F52-4CCE9F2B09AF}"/>
    <cellStyle name="_DEM-WP(C) Westside Hydro Data_051007_Rebuttal Power Costs 3" xfId="3520" xr:uid="{784F80C1-68FD-4070-B679-13ED64C04862}"/>
    <cellStyle name="_DEM-WP(C) Westside Hydro Data_051007_TENASKA REGULATORY ASSET" xfId="3521" xr:uid="{4A55A68F-8590-42C7-BE00-F53237515BF5}"/>
    <cellStyle name="_DEM-WP(C) Westside Hydro Data_051007_TENASKA REGULATORY ASSET 2" xfId="3522" xr:uid="{8B45306C-1E18-434C-8060-A25C6A85D8F1}"/>
    <cellStyle name="_DEM-WP(C) Westside Hydro Data_051007_TENASKA REGULATORY ASSET 2 2" xfId="3523" xr:uid="{A093306B-F990-41F3-B9DC-B4F96CA9A6E5}"/>
    <cellStyle name="_DEM-WP(C) Westside Hydro Data_051007_TENASKA REGULATORY ASSET 3" xfId="3524" xr:uid="{0727567C-25AF-40F1-95C9-F986D2BC080B}"/>
    <cellStyle name="_Elec Peak Capacity Need_2008-2029_032709_Wind 5% Cap" xfId="3525" xr:uid="{4EB4F1B3-E4CE-46AD-BD5E-16BA76B6FA10}"/>
    <cellStyle name="_Elec Peak Capacity Need_2008-2029_032709_Wind 5% Cap 2" xfId="3526" xr:uid="{F556B9DE-7544-4728-8B3A-33920C341CD0}"/>
    <cellStyle name="_Elec Peak Capacity Need_2008-2029_032709_Wind 5% Cap_NIM Summary" xfId="3527" xr:uid="{793B91F8-E4A6-4EA7-8D0B-C32D53971991}"/>
    <cellStyle name="_Elec Peak Capacity Need_2008-2029_032709_Wind 5% Cap_NIM Summary 2" xfId="3528" xr:uid="{F45898CC-80EB-4156-BA4D-E3813AF4FE78}"/>
    <cellStyle name="_Elec Peak Capacity Need_2008-2029_032709_Wind 5% Cap-ST-Adj-PJP1" xfId="3529" xr:uid="{F20D674A-DE65-4BDD-93B5-EB704AD6517B}"/>
    <cellStyle name="_Elec Peak Capacity Need_2008-2029_032709_Wind 5% Cap-ST-Adj-PJP1 2" xfId="3530" xr:uid="{5CE55792-4C30-4D71-B9E6-FB6556568AFD}"/>
    <cellStyle name="_Elec Peak Capacity Need_2008-2029_032709_Wind 5% Cap-ST-Adj-PJP1_NIM Summary" xfId="3531" xr:uid="{BB4EA09B-E48F-45F2-82CF-BE25FE7741B1}"/>
    <cellStyle name="_Elec Peak Capacity Need_2008-2029_032709_Wind 5% Cap-ST-Adj-PJP1_NIM Summary 2" xfId="3532" xr:uid="{38BC67F8-1C41-4641-91A3-D734834BAE0C}"/>
    <cellStyle name="_Elec Peak Capacity Need_2008-2029_120908_Wind 5% Cap_Low" xfId="3533" xr:uid="{790D6D10-20BC-42E8-97B9-BE0830F82C35}"/>
    <cellStyle name="_Elec Peak Capacity Need_2008-2029_120908_Wind 5% Cap_Low 2" xfId="3534" xr:uid="{9EDEFF50-6DA6-44C4-B021-0E12A25E80DF}"/>
    <cellStyle name="_Elec Peak Capacity Need_2008-2029_120908_Wind 5% Cap_Low_NIM Summary" xfId="3535" xr:uid="{787A70B4-8C30-4E2A-89BB-4ED4A71FC851}"/>
    <cellStyle name="_Elec Peak Capacity Need_2008-2029_120908_Wind 5% Cap_Low_NIM Summary 2" xfId="3536" xr:uid="{5C99B7B3-5FFF-428B-8AE2-2A122EDD3684}"/>
    <cellStyle name="_Elec Peak Capacity Need_2008-2029_Wind 5% Cap_050809" xfId="3537" xr:uid="{BCC3D6E9-37DA-47A9-AFFE-25BAF0554C00}"/>
    <cellStyle name="_Elec Peak Capacity Need_2008-2029_Wind 5% Cap_050809 2" xfId="3538" xr:uid="{A91ADC9B-474B-4E79-BC2B-ACB7CE79439C}"/>
    <cellStyle name="_Elec Peak Capacity Need_2008-2029_Wind 5% Cap_050809_NIM Summary" xfId="3539" xr:uid="{CE01CA15-D1FF-47E9-85D9-CBFBC903E1DE}"/>
    <cellStyle name="_Elec Peak Capacity Need_2008-2029_Wind 5% Cap_050809_NIM Summary 2" xfId="3540" xr:uid="{D1DD7502-4DD8-43AC-BD1E-8F1A122D8D81}"/>
    <cellStyle name="_x0013__Electric Rev Req Model (2009 GRC) " xfId="3541" xr:uid="{5F3A797A-2975-4825-B59B-7632B7616792}"/>
    <cellStyle name="_x0013__Electric Rev Req Model (2009 GRC)  2" xfId="3542" xr:uid="{E3462A85-E978-420B-9F33-D1E8EEB06208}"/>
    <cellStyle name="_x0013__Electric Rev Req Model (2009 GRC)  2 2" xfId="3543" xr:uid="{6E36B339-E5EA-4768-BD9C-93EA3F3B48FD}"/>
    <cellStyle name="_x0013__Electric Rev Req Model (2009 GRC)  3" xfId="3544" xr:uid="{FE524701-AF42-4323-8D69-74E59ED44C5D}"/>
    <cellStyle name="_x0013__Electric Rev Req Model (2009 GRC) Rebuttal" xfId="3545" xr:uid="{63766B4B-81A1-40EE-840B-68A3E027F0E4}"/>
    <cellStyle name="_x0013__Electric Rev Req Model (2009 GRC) Rebuttal 2" xfId="3546" xr:uid="{781F2B8A-993A-42D5-A869-F13C58680060}"/>
    <cellStyle name="_x0013__Electric Rev Req Model (2009 GRC) Rebuttal 2 2" xfId="3547" xr:uid="{40D36A84-BE35-4E95-BBF0-D1CFB57A5469}"/>
    <cellStyle name="_x0013__Electric Rev Req Model (2009 GRC) Rebuttal 3" xfId="3548" xr:uid="{2B18BB1C-78B6-4D4C-BAFF-DF2D5544F25E}"/>
    <cellStyle name="_x0013__Electric Rev Req Model (2009 GRC) Rebuttal REmoval of New  WH Solar AdjustMI" xfId="3549" xr:uid="{52CDDAFF-4562-4FAF-A561-06D849EB5C6E}"/>
    <cellStyle name="_x0013__Electric Rev Req Model (2009 GRC) Rebuttal REmoval of New  WH Solar AdjustMI 2" xfId="3550" xr:uid="{6C9FCA5F-F339-4F23-A0A2-512A619B4B95}"/>
    <cellStyle name="_x0013__Electric Rev Req Model (2009 GRC) Rebuttal REmoval of New  WH Solar AdjustMI 2 2" xfId="3551" xr:uid="{1D7276D6-A7D5-4C29-B89D-E62587243E3B}"/>
    <cellStyle name="_x0013__Electric Rev Req Model (2009 GRC) Rebuttal REmoval of New  WH Solar AdjustMI 3" xfId="3552" xr:uid="{DA3EA4B8-5BD8-4B92-BF8B-226F9A87ECDA}"/>
    <cellStyle name="_x0013__Electric Rev Req Model (2009 GRC) Revised 01-18-2010" xfId="3553" xr:uid="{E1A4FE1F-A7F1-43CA-BD2D-4B8315E42077}"/>
    <cellStyle name="_x0013__Electric Rev Req Model (2009 GRC) Revised 01-18-2010 2" xfId="3554" xr:uid="{280D968E-FEC0-4BB7-8F59-CF057E577CBE}"/>
    <cellStyle name="_x0013__Electric Rev Req Model (2009 GRC) Revised 01-18-2010 2 2" xfId="3555" xr:uid="{095E7EF8-189D-4A8B-A9D5-8E776287EFEF}"/>
    <cellStyle name="_x0013__Electric Rev Req Model (2009 GRC) Revised 01-18-2010 3" xfId="3556" xr:uid="{1CB2943C-C78F-4224-9471-E12AB0D0ADA1}"/>
    <cellStyle name="_x0013__Electric Rev Req Model (2010 GRC)" xfId="3557" xr:uid="{1499F2C2-8289-4232-9520-70E26BFF4143}"/>
    <cellStyle name="_x0013__Electric Rev Req Model (2010 GRC) SF" xfId="3558" xr:uid="{163DFCB3-6D84-4C65-B7F0-DBD0E904C64D}"/>
    <cellStyle name="_ENCOGEN_WBOOK" xfId="3559" xr:uid="{0697A60D-4FF1-43FE-877F-B32AEBF868AD}"/>
    <cellStyle name="_ENCOGEN_WBOOK 2" xfId="3560" xr:uid="{46DE9461-87C6-4381-BF54-E194C0C69C2F}"/>
    <cellStyle name="_ENCOGEN_WBOOK_NIM Summary" xfId="3561" xr:uid="{E294C37C-9247-4620-8D39-9D9A83C832AC}"/>
    <cellStyle name="_ENCOGEN_WBOOK_NIM Summary 2" xfId="3562" xr:uid="{78A6F864-1F84-4790-8FB0-C0042504B785}"/>
    <cellStyle name="_x0013__Final Order Electric EXHIBIT A-1" xfId="3563" xr:uid="{2B6585A1-DB9A-4FB7-B511-4AB737E4AFF4}"/>
    <cellStyle name="_x0013__Final Order Electric EXHIBIT A-1 2" xfId="3564" xr:uid="{BD940412-448B-4F76-AE06-D5C253A15DB1}"/>
    <cellStyle name="_x0013__Final Order Electric EXHIBIT A-1 2 2" xfId="3565" xr:uid="{0195DE91-A0B1-47D5-B3D1-EF6375B8C0A2}"/>
    <cellStyle name="_x0013__Final Order Electric EXHIBIT A-1 3" xfId="3566" xr:uid="{926B74EC-F7CD-48BB-8E2E-29C0C0221A2F}"/>
    <cellStyle name="_Fixed Gas Transport 1 19 09" xfId="3567" xr:uid="{7414B8DA-7A7A-4FBE-9FF7-D693E01411FE}"/>
    <cellStyle name="_Fixed Gas Transport 1 19 09 2" xfId="3568" xr:uid="{25B11A91-3313-4DBF-AF89-C613BDFA4585}"/>
    <cellStyle name="_Fixed Gas Transport 1 19 09 2 2" xfId="3569" xr:uid="{D7078566-54E1-452E-ADED-DA0824137359}"/>
    <cellStyle name="_Fixed Gas Transport 1 19 09 3" xfId="3570" xr:uid="{B886BFF6-A1A7-43F8-A410-047ABAF7BB38}"/>
    <cellStyle name="_Fuel Prices 4-14" xfId="3571" xr:uid="{B46CBD30-90BA-4630-8CAF-BFEF113C8EE3}"/>
    <cellStyle name="_Fuel Prices 4-14 2" xfId="3572" xr:uid="{C26370DA-EE40-47D0-8268-EB7A190A0714}"/>
    <cellStyle name="_Fuel Prices 4-14 2 2" xfId="3573" xr:uid="{58A27B55-7B68-4788-A31E-8A9EF334DA66}"/>
    <cellStyle name="_Fuel Prices 4-14 2 2 2" xfId="3574" xr:uid="{A3C673B9-58FD-4E86-BCB2-E1A593B7472F}"/>
    <cellStyle name="_Fuel Prices 4-14 2 3" xfId="3575" xr:uid="{752EC715-F7BF-4008-914F-C46D2A32A34D}"/>
    <cellStyle name="_Fuel Prices 4-14 3" xfId="3576" xr:uid="{F6CC0C9A-F2D1-46AD-B26B-F9A89B12A2D5}"/>
    <cellStyle name="_Fuel Prices 4-14 3 2" xfId="3577" xr:uid="{41146725-6984-4125-8022-55CA8A30A4AF}"/>
    <cellStyle name="_Fuel Prices 4-14 4" xfId="3578" xr:uid="{6A320BB4-666A-4444-A657-A77FDB69ACB2}"/>
    <cellStyle name="_Fuel Prices 4-14 4 2" xfId="3579" xr:uid="{DC96D2A8-D769-4B37-A06B-18ADE2ED8CAA}"/>
    <cellStyle name="_Fuel Prices 4-14 5" xfId="3580" xr:uid="{D771F852-4C59-47AD-A177-0883A12305F7}"/>
    <cellStyle name="_Fuel Prices 4-14_04 07E Wild Horse Wind Expansion (C) (2)" xfId="3581" xr:uid="{07E03F31-8645-4773-8A2C-BB361F56C7E7}"/>
    <cellStyle name="_Fuel Prices 4-14_04 07E Wild Horse Wind Expansion (C) (2) 2" xfId="3582" xr:uid="{A369FEDC-3D31-46A2-9B27-73F17C38F7F3}"/>
    <cellStyle name="_Fuel Prices 4-14_04 07E Wild Horse Wind Expansion (C) (2) 2 2" xfId="3583" xr:uid="{8841F614-BEB3-464B-9EEE-172DB7EA6917}"/>
    <cellStyle name="_Fuel Prices 4-14_04 07E Wild Horse Wind Expansion (C) (2) 3" xfId="3584" xr:uid="{A68CBC65-5ACF-40FF-A664-C93E4231508C}"/>
    <cellStyle name="_Fuel Prices 4-14_04 07E Wild Horse Wind Expansion (C) (2)_Adj Bench DR 3 for Initial Briefs (Electric)" xfId="3585" xr:uid="{E6A57DD2-0F64-4DCE-B530-4E7E0B403485}"/>
    <cellStyle name="_Fuel Prices 4-14_04 07E Wild Horse Wind Expansion (C) (2)_Adj Bench DR 3 for Initial Briefs (Electric) 2" xfId="3586" xr:uid="{CC2FB379-D117-46DB-A4ED-8F67DA5622CB}"/>
    <cellStyle name="_Fuel Prices 4-14_04 07E Wild Horse Wind Expansion (C) (2)_Adj Bench DR 3 for Initial Briefs (Electric) 2 2" xfId="3587" xr:uid="{A3E77CA3-ED4C-4618-82D4-51E4CD6E82B0}"/>
    <cellStyle name="_Fuel Prices 4-14_04 07E Wild Horse Wind Expansion (C) (2)_Adj Bench DR 3 for Initial Briefs (Electric) 3" xfId="3588" xr:uid="{465D67EA-40FC-4455-8EFD-50D750E49ECE}"/>
    <cellStyle name="_Fuel Prices 4-14_04 07E Wild Horse Wind Expansion (C) (2)_Book1" xfId="3589" xr:uid="{CA5F67DB-8F47-42E6-8953-9B8ED0E75536}"/>
    <cellStyle name="_Fuel Prices 4-14_04 07E Wild Horse Wind Expansion (C) (2)_Electric Rev Req Model (2009 GRC) " xfId="3590" xr:uid="{EF110C8E-3D16-43FE-BCA6-350B98995E0E}"/>
    <cellStyle name="_Fuel Prices 4-14_04 07E Wild Horse Wind Expansion (C) (2)_Electric Rev Req Model (2009 GRC)  2" xfId="3591" xr:uid="{0F876F3A-FF11-43FB-8209-201B448A7F51}"/>
    <cellStyle name="_Fuel Prices 4-14_04 07E Wild Horse Wind Expansion (C) (2)_Electric Rev Req Model (2009 GRC)  2 2" xfId="3592" xr:uid="{4EC72CF4-BA6E-43E8-83EF-1BCFB7ACC7C6}"/>
    <cellStyle name="_Fuel Prices 4-14_04 07E Wild Horse Wind Expansion (C) (2)_Electric Rev Req Model (2009 GRC)  3" xfId="3593" xr:uid="{B3B04F68-6E25-414F-B5FE-B6D8004E3A07}"/>
    <cellStyle name="_Fuel Prices 4-14_04 07E Wild Horse Wind Expansion (C) (2)_Electric Rev Req Model (2009 GRC) Rebuttal" xfId="3594" xr:uid="{6F27A5AC-CE4B-4CFB-9953-43320D1CBB7F}"/>
    <cellStyle name="_Fuel Prices 4-14_04 07E Wild Horse Wind Expansion (C) (2)_Electric Rev Req Model (2009 GRC) Rebuttal 2" xfId="3595" xr:uid="{8744624C-6872-4CB3-8E98-25EAC0FBB3C6}"/>
    <cellStyle name="_Fuel Prices 4-14_04 07E Wild Horse Wind Expansion (C) (2)_Electric Rev Req Model (2009 GRC) Rebuttal 2 2" xfId="3596" xr:uid="{E4B6E893-4EBC-4D9D-8E1F-1130B9028D85}"/>
    <cellStyle name="_Fuel Prices 4-14_04 07E Wild Horse Wind Expansion (C) (2)_Electric Rev Req Model (2009 GRC) Rebuttal 3" xfId="3597" xr:uid="{09952443-0A09-47D5-989F-4D9208C47546}"/>
    <cellStyle name="_Fuel Prices 4-14_04 07E Wild Horse Wind Expansion (C) (2)_Electric Rev Req Model (2009 GRC) Rebuttal REmoval of New  WH Solar AdjustMI" xfId="3598" xr:uid="{53544894-932D-4648-8652-D7AD0D3B0E56}"/>
    <cellStyle name="_Fuel Prices 4-14_04 07E Wild Horse Wind Expansion (C) (2)_Electric Rev Req Model (2009 GRC) Rebuttal REmoval of New  WH Solar AdjustMI 2" xfId="3599" xr:uid="{AAA1DE53-316B-4E84-A1A1-A7E32964272B}"/>
    <cellStyle name="_Fuel Prices 4-14_04 07E Wild Horse Wind Expansion (C) (2)_Electric Rev Req Model (2009 GRC) Rebuttal REmoval of New  WH Solar AdjustMI 2 2" xfId="3600" xr:uid="{0888199E-EE90-4319-BBA9-ED8D76321965}"/>
    <cellStyle name="_Fuel Prices 4-14_04 07E Wild Horse Wind Expansion (C) (2)_Electric Rev Req Model (2009 GRC) Rebuttal REmoval of New  WH Solar AdjustMI 3" xfId="3601" xr:uid="{33DCEF58-DF19-4815-B1EA-88978E1F750F}"/>
    <cellStyle name="_Fuel Prices 4-14_04 07E Wild Horse Wind Expansion (C) (2)_Electric Rev Req Model (2009 GRC) Revised 01-18-2010" xfId="3602" xr:uid="{22298102-2572-4C46-9B49-AD4B15E635D2}"/>
    <cellStyle name="_Fuel Prices 4-14_04 07E Wild Horse Wind Expansion (C) (2)_Electric Rev Req Model (2009 GRC) Revised 01-18-2010 2" xfId="3603" xr:uid="{493D6C4A-30F3-403F-B653-0D63CC298C40}"/>
    <cellStyle name="_Fuel Prices 4-14_04 07E Wild Horse Wind Expansion (C) (2)_Electric Rev Req Model (2009 GRC) Revised 01-18-2010 2 2" xfId="3604" xr:uid="{A1E3EC34-DA07-45E7-A7C2-A2D22E65DBC2}"/>
    <cellStyle name="_Fuel Prices 4-14_04 07E Wild Horse Wind Expansion (C) (2)_Electric Rev Req Model (2009 GRC) Revised 01-18-2010 3" xfId="3605" xr:uid="{4E43B1FB-32C8-45C1-B609-DA0CF9219145}"/>
    <cellStyle name="_Fuel Prices 4-14_04 07E Wild Horse Wind Expansion (C) (2)_Electric Rev Req Model (2010 GRC)" xfId="3606" xr:uid="{06ABD3A2-E6A9-49FF-8B9D-15D34786527A}"/>
    <cellStyle name="_Fuel Prices 4-14_04 07E Wild Horse Wind Expansion (C) (2)_Electric Rev Req Model (2010 GRC) SF" xfId="3607" xr:uid="{8FBA0724-EF80-4D84-8695-1455648F8F42}"/>
    <cellStyle name="_Fuel Prices 4-14_04 07E Wild Horse Wind Expansion (C) (2)_Final Order Electric EXHIBIT A-1" xfId="3608" xr:uid="{8DBC1298-E59A-4244-9CA4-8F82FE6118A3}"/>
    <cellStyle name="_Fuel Prices 4-14_04 07E Wild Horse Wind Expansion (C) (2)_Final Order Electric EXHIBIT A-1 2" xfId="3609" xr:uid="{8028B76B-5C9A-468A-A68A-093DD53195DC}"/>
    <cellStyle name="_Fuel Prices 4-14_04 07E Wild Horse Wind Expansion (C) (2)_Final Order Electric EXHIBIT A-1 2 2" xfId="3610" xr:uid="{08B3011C-B3AF-4171-BCC7-914D1AE7E9B7}"/>
    <cellStyle name="_Fuel Prices 4-14_04 07E Wild Horse Wind Expansion (C) (2)_Final Order Electric EXHIBIT A-1 3" xfId="3611" xr:uid="{89179539-C92A-407C-972A-65C37FADDC25}"/>
    <cellStyle name="_Fuel Prices 4-14_04 07E Wild Horse Wind Expansion (C) (2)_TENASKA REGULATORY ASSET" xfId="3612" xr:uid="{7D0931D8-58E9-4338-8E6A-D004E4B0D461}"/>
    <cellStyle name="_Fuel Prices 4-14_04 07E Wild Horse Wind Expansion (C) (2)_TENASKA REGULATORY ASSET 2" xfId="3613" xr:uid="{530B815F-8F09-4BAC-843E-030841B26607}"/>
    <cellStyle name="_Fuel Prices 4-14_04 07E Wild Horse Wind Expansion (C) (2)_TENASKA REGULATORY ASSET 2 2" xfId="3614" xr:uid="{50F00D58-FF4F-412C-8BFF-E6EB89FAB68F}"/>
    <cellStyle name="_Fuel Prices 4-14_04 07E Wild Horse Wind Expansion (C) (2)_TENASKA REGULATORY ASSET 3" xfId="3615" xr:uid="{DA21468D-ABAB-4743-B4A4-F341E989B5DB}"/>
    <cellStyle name="_Fuel Prices 4-14_16.37E Wild Horse Expansion DeferralRevwrkingfile SF" xfId="3616" xr:uid="{40E5F363-7ABE-4FC5-AE74-06D30516DA02}"/>
    <cellStyle name="_Fuel Prices 4-14_16.37E Wild Horse Expansion DeferralRevwrkingfile SF 2" xfId="3617" xr:uid="{9D1CE414-6E20-420C-9EC3-479E85C95DD3}"/>
    <cellStyle name="_Fuel Prices 4-14_16.37E Wild Horse Expansion DeferralRevwrkingfile SF 2 2" xfId="3618" xr:uid="{0BAEEB88-D6CE-46C0-A767-105327223F07}"/>
    <cellStyle name="_Fuel Prices 4-14_16.37E Wild Horse Expansion DeferralRevwrkingfile SF 3" xfId="3619" xr:uid="{FA10ED31-C7F9-4F1E-9798-F7E078239497}"/>
    <cellStyle name="_Fuel Prices 4-14_2009 Compliance Filing PCA Exhibits for GRC" xfId="3620" xr:uid="{C20670EA-978D-47A9-A7C0-7707928ED610}"/>
    <cellStyle name="_Fuel Prices 4-14_2009 GRC Compl Filing - Exhibit D" xfId="3621" xr:uid="{003902B7-526E-40CE-98F8-3DB579DC98B4}"/>
    <cellStyle name="_Fuel Prices 4-14_2009 GRC Compl Filing - Exhibit D 2" xfId="3622" xr:uid="{D3DB65B4-F674-4D70-A87F-5D5B966FA680}"/>
    <cellStyle name="_Fuel Prices 4-14_3.01 Income Statement" xfId="3623" xr:uid="{97399AED-B782-40F9-9D5B-A0BC5C1EC443}"/>
    <cellStyle name="_Fuel Prices 4-14_4 31 Regulatory Assets and Liabilities  7 06- Exhibit D" xfId="3624" xr:uid="{5E2EB3BD-957C-442A-AD30-10B98EDCE71C}"/>
    <cellStyle name="_Fuel Prices 4-14_4 31 Regulatory Assets and Liabilities  7 06- Exhibit D 2" xfId="3625" xr:uid="{59A72FEF-2937-4B61-BDD3-02A24A65D91D}"/>
    <cellStyle name="_Fuel Prices 4-14_4 31 Regulatory Assets and Liabilities  7 06- Exhibit D 2 2" xfId="3626" xr:uid="{4BCD5275-1E90-44A7-8158-A41074F02302}"/>
    <cellStyle name="_Fuel Prices 4-14_4 31 Regulatory Assets and Liabilities  7 06- Exhibit D 3" xfId="3627" xr:uid="{0838DBC9-4B85-4FD1-AF19-BD07BE25B061}"/>
    <cellStyle name="_Fuel Prices 4-14_4 31 Regulatory Assets and Liabilities  7 06- Exhibit D_NIM Summary" xfId="3628" xr:uid="{E23378DF-E064-45F8-A3FC-A1D9EB65F149}"/>
    <cellStyle name="_Fuel Prices 4-14_4 31 Regulatory Assets and Liabilities  7 06- Exhibit D_NIM Summary 2" xfId="3629" xr:uid="{0E780483-BB7D-46BF-BEA0-9CCE7159E2A3}"/>
    <cellStyle name="_Fuel Prices 4-14_4 32 Regulatory Assets and Liabilities  7 06- Exhibit D" xfId="3630" xr:uid="{76427AEB-E536-44F9-B2D8-4D08A899E80B}"/>
    <cellStyle name="_Fuel Prices 4-14_4 32 Regulatory Assets and Liabilities  7 06- Exhibit D 2" xfId="3631" xr:uid="{36167378-CFD2-4905-AA8F-2EB4423835CE}"/>
    <cellStyle name="_Fuel Prices 4-14_4 32 Regulatory Assets and Liabilities  7 06- Exhibit D 2 2" xfId="3632" xr:uid="{3C250548-F6B2-4B37-9433-BEE4DF263181}"/>
    <cellStyle name="_Fuel Prices 4-14_4 32 Regulatory Assets and Liabilities  7 06- Exhibit D 3" xfId="3633" xr:uid="{1DC315E1-F8DB-4D81-8B27-656931A33A7C}"/>
    <cellStyle name="_Fuel Prices 4-14_4 32 Regulatory Assets and Liabilities  7 06- Exhibit D_NIM Summary" xfId="3634" xr:uid="{243DA5CB-53B5-4F67-96DF-263F96649866}"/>
    <cellStyle name="_Fuel Prices 4-14_4 32 Regulatory Assets and Liabilities  7 06- Exhibit D_NIM Summary 2" xfId="3635" xr:uid="{7C531A5A-1010-4436-B9AE-FF0047F5AE3A}"/>
    <cellStyle name="_Fuel Prices 4-14_AURORA Total New" xfId="3636" xr:uid="{8BAEE5D7-9220-4EF1-B945-0A489E36E7C1}"/>
    <cellStyle name="_Fuel Prices 4-14_AURORA Total New 2" xfId="3637" xr:uid="{5FD5F9B9-F448-4038-86BA-1F3956BE17A4}"/>
    <cellStyle name="_Fuel Prices 4-14_Book2" xfId="3638" xr:uid="{AB117E75-2D30-4C8D-BFB5-943CA179D7BA}"/>
    <cellStyle name="_Fuel Prices 4-14_Book2 2" xfId="3639" xr:uid="{72F5FE87-0F99-4339-88FA-FF4033377D36}"/>
    <cellStyle name="_Fuel Prices 4-14_Book2 2 2" xfId="3640" xr:uid="{0E92F072-9494-4771-A347-61854C598244}"/>
    <cellStyle name="_Fuel Prices 4-14_Book2 3" xfId="3641" xr:uid="{58F20754-8508-4553-AE00-10E4AF3E8C0C}"/>
    <cellStyle name="_Fuel Prices 4-14_Book2_Adj Bench DR 3 for Initial Briefs (Electric)" xfId="3642" xr:uid="{BC1AD8DB-9FC2-4197-BD38-BD43F4EF9877}"/>
    <cellStyle name="_Fuel Prices 4-14_Book2_Adj Bench DR 3 for Initial Briefs (Electric) 2" xfId="3643" xr:uid="{3EFBD675-F2A7-4918-A3CE-19353D388526}"/>
    <cellStyle name="_Fuel Prices 4-14_Book2_Adj Bench DR 3 for Initial Briefs (Electric) 2 2" xfId="3644" xr:uid="{ABCDA832-9DD3-4AE1-883A-B5360B16686E}"/>
    <cellStyle name="_Fuel Prices 4-14_Book2_Adj Bench DR 3 for Initial Briefs (Electric) 3" xfId="3645" xr:uid="{04F6D471-01BC-4066-A41E-A4698A3F9D6E}"/>
    <cellStyle name="_Fuel Prices 4-14_Book2_Electric Rev Req Model (2009 GRC) Rebuttal" xfId="3646" xr:uid="{AF282E5F-1927-4D67-9B41-A78E09E465A8}"/>
    <cellStyle name="_Fuel Prices 4-14_Book2_Electric Rev Req Model (2009 GRC) Rebuttal 2" xfId="3647" xr:uid="{4DE5A261-A9D4-4565-A17E-77F93F441515}"/>
    <cellStyle name="_Fuel Prices 4-14_Book2_Electric Rev Req Model (2009 GRC) Rebuttal 2 2" xfId="3648" xr:uid="{B3B92CAF-8A1A-41FA-AE92-E61CACE78CD3}"/>
    <cellStyle name="_Fuel Prices 4-14_Book2_Electric Rev Req Model (2009 GRC) Rebuttal 3" xfId="3649" xr:uid="{1012957A-0564-4353-BAD2-F496FA243A64}"/>
    <cellStyle name="_Fuel Prices 4-14_Book2_Electric Rev Req Model (2009 GRC) Rebuttal REmoval of New  WH Solar AdjustMI" xfId="3650" xr:uid="{8F901338-A3DF-484A-A639-1129586E02FC}"/>
    <cellStyle name="_Fuel Prices 4-14_Book2_Electric Rev Req Model (2009 GRC) Rebuttal REmoval of New  WH Solar AdjustMI 2" xfId="3651" xr:uid="{4D374D24-245E-4555-AD76-3136DB4B4EA8}"/>
    <cellStyle name="_Fuel Prices 4-14_Book2_Electric Rev Req Model (2009 GRC) Rebuttal REmoval of New  WH Solar AdjustMI 2 2" xfId="3652" xr:uid="{67E5B021-BA57-4F05-AD80-2B636D6D809C}"/>
    <cellStyle name="_Fuel Prices 4-14_Book2_Electric Rev Req Model (2009 GRC) Rebuttal REmoval of New  WH Solar AdjustMI 3" xfId="3653" xr:uid="{3FAB704A-D23E-4204-AB03-5A698B5DB800}"/>
    <cellStyle name="_Fuel Prices 4-14_Book2_Electric Rev Req Model (2009 GRC) Revised 01-18-2010" xfId="3654" xr:uid="{F78AE428-FE73-47B7-94CF-5772B6A5A333}"/>
    <cellStyle name="_Fuel Prices 4-14_Book2_Electric Rev Req Model (2009 GRC) Revised 01-18-2010 2" xfId="3655" xr:uid="{F0A7C8D1-5414-4F93-BCB8-CFC5A8E3D8F9}"/>
    <cellStyle name="_Fuel Prices 4-14_Book2_Electric Rev Req Model (2009 GRC) Revised 01-18-2010 2 2" xfId="3656" xr:uid="{B737A6B0-281B-4454-B15C-0BA86C3126F7}"/>
    <cellStyle name="_Fuel Prices 4-14_Book2_Electric Rev Req Model (2009 GRC) Revised 01-18-2010 3" xfId="3657" xr:uid="{A3381F75-566F-450D-A1DB-B2B030E47296}"/>
    <cellStyle name="_Fuel Prices 4-14_Book2_Final Order Electric EXHIBIT A-1" xfId="3658" xr:uid="{EFBF4A1B-3373-406B-8867-695EAF2882F6}"/>
    <cellStyle name="_Fuel Prices 4-14_Book2_Final Order Electric EXHIBIT A-1 2" xfId="3659" xr:uid="{5E5A4DFA-B6E7-4AC8-8DDC-0CE0F3E99652}"/>
    <cellStyle name="_Fuel Prices 4-14_Book2_Final Order Electric EXHIBIT A-1 2 2" xfId="3660" xr:uid="{7FCA866F-D74F-4BBC-B1B0-D70E124925C2}"/>
    <cellStyle name="_Fuel Prices 4-14_Book2_Final Order Electric EXHIBIT A-1 3" xfId="3661" xr:uid="{71841F1B-4860-435F-9FCB-190248659047}"/>
    <cellStyle name="_Fuel Prices 4-14_Book4" xfId="3662" xr:uid="{1B8359BF-8217-4119-856D-B2F8E7688CE9}"/>
    <cellStyle name="_Fuel Prices 4-14_Book4 2" xfId="3663" xr:uid="{67E58E2B-3C8A-4741-96B5-854D42341D83}"/>
    <cellStyle name="_Fuel Prices 4-14_Book4 2 2" xfId="3664" xr:uid="{00314100-FEF5-4733-B39B-B41CF3D766A1}"/>
    <cellStyle name="_Fuel Prices 4-14_Book4 3" xfId="3665" xr:uid="{931DFDA8-B87D-4BAA-AB5F-269897BD760D}"/>
    <cellStyle name="_Fuel Prices 4-14_Book9" xfId="3666" xr:uid="{24CDA7D7-DECA-44E5-A81F-D103E9426C49}"/>
    <cellStyle name="_Fuel Prices 4-14_Book9 2" xfId="3667" xr:uid="{6AFF4F0C-DDDB-4FC3-A428-40AF7E65D085}"/>
    <cellStyle name="_Fuel Prices 4-14_Book9 2 2" xfId="3668" xr:uid="{750959E0-A1C2-44EF-A381-1D9AB6144DFB}"/>
    <cellStyle name="_Fuel Prices 4-14_Book9 3" xfId="3669" xr:uid="{453DA473-0B31-4B0B-80F9-2E5B45B84D6E}"/>
    <cellStyle name="_Fuel Prices 4-14_Chelan PUD Power Costs (8-10)" xfId="3670" xr:uid="{D22AB66B-F276-40AA-95D3-3422B0BE5139}"/>
    <cellStyle name="_Fuel Prices 4-14_Direct Assignment Distribution Plant 2008" xfId="3671" xr:uid="{66A02EEF-BCB4-4E79-BF11-C348DF903751}"/>
    <cellStyle name="_Fuel Prices 4-14_Direct Assignment Distribution Plant 2008 2" xfId="3672" xr:uid="{7C7AD588-BBB3-467B-BF5E-E580EB70182D}"/>
    <cellStyle name="_Fuel Prices 4-14_Direct Assignment Distribution Plant 2008 2 2" xfId="3673" xr:uid="{EFC09E9C-C541-4B5B-9926-546C8E1315D0}"/>
    <cellStyle name="_Fuel Prices 4-14_Direct Assignment Distribution Plant 2008 2 2 2" xfId="3674" xr:uid="{76DEDDB9-502C-4ADA-BDB9-C87664DB94DC}"/>
    <cellStyle name="_Fuel Prices 4-14_Direct Assignment Distribution Plant 2008 2 3" xfId="3675" xr:uid="{DA7034A8-BBD6-49FD-82A1-3A95B991C251}"/>
    <cellStyle name="_Fuel Prices 4-14_Direct Assignment Distribution Plant 2008 2 3 2" xfId="3676" xr:uid="{66A4E33A-8CCF-426E-BA8F-80E06F56EC0F}"/>
    <cellStyle name="_Fuel Prices 4-14_Direct Assignment Distribution Plant 2008 2 4" xfId="3677" xr:uid="{1079AAC6-E595-41CB-8D35-6014D97142DB}"/>
    <cellStyle name="_Fuel Prices 4-14_Direct Assignment Distribution Plant 2008 2 4 2" xfId="3678" xr:uid="{1D0FF98C-837D-4A29-BD96-595D669CFD52}"/>
    <cellStyle name="_Fuel Prices 4-14_Direct Assignment Distribution Plant 2008 3" xfId="3679" xr:uid="{432AE479-4925-43C4-AAE2-486AB0641FC9}"/>
    <cellStyle name="_Fuel Prices 4-14_Direct Assignment Distribution Plant 2008 3 2" xfId="3680" xr:uid="{042D2479-2B4F-4015-AB31-34F8CF4FDBD8}"/>
    <cellStyle name="_Fuel Prices 4-14_Direct Assignment Distribution Plant 2008 4" xfId="3681" xr:uid="{6D66649A-04D1-4E60-9C6B-5B892FCF54DA}"/>
    <cellStyle name="_Fuel Prices 4-14_Direct Assignment Distribution Plant 2008 4 2" xfId="3682" xr:uid="{1160F469-72F3-45A4-ACD6-A6C2F14F1D39}"/>
    <cellStyle name="_Fuel Prices 4-14_Direct Assignment Distribution Plant 2008 5" xfId="3683" xr:uid="{63E20005-37F5-46AA-8426-09F2B4ADDC63}"/>
    <cellStyle name="_Fuel Prices 4-14_Direct Assignment Distribution Plant 2008 6" xfId="3684" xr:uid="{AC98848C-21AC-4FB3-8431-957854922986}"/>
    <cellStyle name="_Fuel Prices 4-14_Electric COS Inputs" xfId="3685" xr:uid="{E5129B48-9660-4425-886C-22CCE2CDACC9}"/>
    <cellStyle name="_Fuel Prices 4-14_Electric COS Inputs 2" xfId="3686" xr:uid="{C630E66E-002D-4C12-A02B-775E3E1F763F}"/>
    <cellStyle name="_Fuel Prices 4-14_Electric COS Inputs 2 2" xfId="3687" xr:uid="{0CCA5757-395C-4621-A435-B2CD1B176931}"/>
    <cellStyle name="_Fuel Prices 4-14_Electric COS Inputs 2 2 2" xfId="3688" xr:uid="{8AA6D3A2-A750-4135-96C6-93AE1C9A944B}"/>
    <cellStyle name="_Fuel Prices 4-14_Electric COS Inputs 2 3" xfId="3689" xr:uid="{0267CAC5-A3F7-47B4-809E-EE9613F43BD9}"/>
    <cellStyle name="_Fuel Prices 4-14_Electric COS Inputs 2 3 2" xfId="3690" xr:uid="{1E86C659-6B35-45D2-86A8-15B5EB42A834}"/>
    <cellStyle name="_Fuel Prices 4-14_Electric COS Inputs 2 4" xfId="3691" xr:uid="{DCBBCFC5-41A0-49C1-B74C-FFF7D5F2ACB4}"/>
    <cellStyle name="_Fuel Prices 4-14_Electric COS Inputs 2 4 2" xfId="3692" xr:uid="{3D0D0103-B8EC-4FBE-AED4-63C242304750}"/>
    <cellStyle name="_Fuel Prices 4-14_Electric COS Inputs 3" xfId="3693" xr:uid="{F13592E0-A0C8-404F-A831-B3A131CEA8A7}"/>
    <cellStyle name="_Fuel Prices 4-14_Electric COS Inputs 3 2" xfId="3694" xr:uid="{D4E22617-6DE4-492B-BE6C-5760270B2C5A}"/>
    <cellStyle name="_Fuel Prices 4-14_Electric COS Inputs 4" xfId="3695" xr:uid="{E5EB5D02-DDBE-43C8-85AB-15801CDDD261}"/>
    <cellStyle name="_Fuel Prices 4-14_Electric COS Inputs 4 2" xfId="3696" xr:uid="{33A2D6DD-EA2D-4C89-A038-3F68A601843D}"/>
    <cellStyle name="_Fuel Prices 4-14_Electric COS Inputs 5" xfId="3697" xr:uid="{1B041D41-BDEE-4822-889A-8CEEBCFD597A}"/>
    <cellStyle name="_Fuel Prices 4-14_Electric COS Inputs 6" xfId="3698" xr:uid="{95C715E4-68A7-4133-ABA8-8B494E0D3D27}"/>
    <cellStyle name="_Fuel Prices 4-14_Electric Rate Spread and Rate Design 3.23.09" xfId="3699" xr:uid="{E51DD828-65C6-43D2-AA1D-ADD1A5268CCA}"/>
    <cellStyle name="_Fuel Prices 4-14_Electric Rate Spread and Rate Design 3.23.09 2" xfId="3700" xr:uid="{8F6E6963-EC87-4F5E-8E9D-A6ABB8D7D8F1}"/>
    <cellStyle name="_Fuel Prices 4-14_Electric Rate Spread and Rate Design 3.23.09 2 2" xfId="3701" xr:uid="{6C5EB8F0-F89E-424A-AB58-3A92D8D79D54}"/>
    <cellStyle name="_Fuel Prices 4-14_Electric Rate Spread and Rate Design 3.23.09 2 2 2" xfId="3702" xr:uid="{E678F2F9-0C27-4F94-8588-3F395FD8E002}"/>
    <cellStyle name="_Fuel Prices 4-14_Electric Rate Spread and Rate Design 3.23.09 2 3" xfId="3703" xr:uid="{6BB5B5E7-47A8-450F-AF15-4687BBB2DABF}"/>
    <cellStyle name="_Fuel Prices 4-14_Electric Rate Spread and Rate Design 3.23.09 2 3 2" xfId="3704" xr:uid="{807608F3-9F4D-4F12-B21B-BE179111F84D}"/>
    <cellStyle name="_Fuel Prices 4-14_Electric Rate Spread and Rate Design 3.23.09 2 4" xfId="3705" xr:uid="{5791FA19-9556-431E-9A81-146BCEA5AA10}"/>
    <cellStyle name="_Fuel Prices 4-14_Electric Rate Spread and Rate Design 3.23.09 2 4 2" xfId="3706" xr:uid="{8407DA33-60F3-4A27-92B2-30FE7FF1C1CF}"/>
    <cellStyle name="_Fuel Prices 4-14_Electric Rate Spread and Rate Design 3.23.09 3" xfId="3707" xr:uid="{21C6DC21-AF26-4170-B5DD-7C30A17CA9D4}"/>
    <cellStyle name="_Fuel Prices 4-14_Electric Rate Spread and Rate Design 3.23.09 3 2" xfId="3708" xr:uid="{862C4F65-6506-4F9E-9F3B-FDFD42EA0D8D}"/>
    <cellStyle name="_Fuel Prices 4-14_Electric Rate Spread and Rate Design 3.23.09 4" xfId="3709" xr:uid="{AB82EDB0-ED35-4BC6-8307-E92AAF481716}"/>
    <cellStyle name="_Fuel Prices 4-14_Electric Rate Spread and Rate Design 3.23.09 4 2" xfId="3710" xr:uid="{C8050ED3-3FD3-40CC-9EBF-4AA857CB259F}"/>
    <cellStyle name="_Fuel Prices 4-14_Electric Rate Spread and Rate Design 3.23.09 5" xfId="3711" xr:uid="{51DAC336-E935-40A8-A215-0D73C6449647}"/>
    <cellStyle name="_Fuel Prices 4-14_Electric Rate Spread and Rate Design 3.23.09 6" xfId="3712" xr:uid="{A320055C-8968-4528-8A0E-D3A2278AAF4E}"/>
    <cellStyle name="_Fuel Prices 4-14_INPUTS" xfId="3713" xr:uid="{4887C000-9CB7-40BF-8828-67B9AA3BE2E4}"/>
    <cellStyle name="_Fuel Prices 4-14_INPUTS 2" xfId="3714" xr:uid="{6AF219BE-BD8D-4200-B954-24B3B89C38B7}"/>
    <cellStyle name="_Fuel Prices 4-14_INPUTS 2 2" xfId="3715" xr:uid="{6B00140C-BBD8-4168-B227-5641766B9ACA}"/>
    <cellStyle name="_Fuel Prices 4-14_INPUTS 2 2 2" xfId="3716" xr:uid="{8C1BF058-91A4-4A76-8866-B4C8655F2DFB}"/>
    <cellStyle name="_Fuel Prices 4-14_INPUTS 2 3" xfId="3717" xr:uid="{28DF1947-C916-46B3-8426-919D2AA301E6}"/>
    <cellStyle name="_Fuel Prices 4-14_INPUTS 2 3 2" xfId="3718" xr:uid="{6320DF2D-B917-45FA-860F-010C31F36631}"/>
    <cellStyle name="_Fuel Prices 4-14_INPUTS 2 4" xfId="3719" xr:uid="{94F45E5F-88F8-49E5-806A-B1AF362EECFD}"/>
    <cellStyle name="_Fuel Prices 4-14_INPUTS 2 4 2" xfId="3720" xr:uid="{79EE8F78-A059-4133-8EB3-4C882336CA96}"/>
    <cellStyle name="_Fuel Prices 4-14_INPUTS 3" xfId="3721" xr:uid="{F8D14274-6412-4141-84E5-B9726D014379}"/>
    <cellStyle name="_Fuel Prices 4-14_INPUTS 3 2" xfId="3722" xr:uid="{F4B3ACF9-7712-400D-902F-7D1805955A02}"/>
    <cellStyle name="_Fuel Prices 4-14_INPUTS 4" xfId="3723" xr:uid="{525120CF-C743-40E9-8CDC-AA51B84C816E}"/>
    <cellStyle name="_Fuel Prices 4-14_INPUTS 4 2" xfId="3724" xr:uid="{01C20EBD-CF6C-4822-9405-61D2E55597A2}"/>
    <cellStyle name="_Fuel Prices 4-14_INPUTS 5" xfId="3725" xr:uid="{AC71C803-584F-453A-9A0A-B751BBC00A88}"/>
    <cellStyle name="_Fuel Prices 4-14_INPUTS 6" xfId="3726" xr:uid="{1B9CB0D6-8B35-4840-B9CD-561250FCADAC}"/>
    <cellStyle name="_Fuel Prices 4-14_Leased Transformer &amp; Substation Plant &amp; Rev 12-2009" xfId="3727" xr:uid="{2643D42C-64A6-477B-B7CC-7B25EE351969}"/>
    <cellStyle name="_Fuel Prices 4-14_Leased Transformer &amp; Substation Plant &amp; Rev 12-2009 2" xfId="3728" xr:uid="{AA172C3D-293F-46E6-9C53-FEF6DAD5E952}"/>
    <cellStyle name="_Fuel Prices 4-14_Leased Transformer &amp; Substation Plant &amp; Rev 12-2009 2 2" xfId="3729" xr:uid="{C005BF93-2DC3-41E3-AB4E-451DF83960EF}"/>
    <cellStyle name="_Fuel Prices 4-14_Leased Transformer &amp; Substation Plant &amp; Rev 12-2009 2 2 2" xfId="3730" xr:uid="{10019896-89A0-4C75-9AA3-83A7A8340405}"/>
    <cellStyle name="_Fuel Prices 4-14_Leased Transformer &amp; Substation Plant &amp; Rev 12-2009 2 3" xfId="3731" xr:uid="{F455CC5C-43A0-4E4E-B9B1-A03CCA59FBF4}"/>
    <cellStyle name="_Fuel Prices 4-14_Leased Transformer &amp; Substation Plant &amp; Rev 12-2009 2 3 2" xfId="3732" xr:uid="{8EE13496-7A84-436D-A5BB-53C5F3E04C62}"/>
    <cellStyle name="_Fuel Prices 4-14_Leased Transformer &amp; Substation Plant &amp; Rev 12-2009 2 4" xfId="3733" xr:uid="{A68DA836-D532-4AE4-AF82-CF8FD4889D0B}"/>
    <cellStyle name="_Fuel Prices 4-14_Leased Transformer &amp; Substation Plant &amp; Rev 12-2009 2 4 2" xfId="3734" xr:uid="{2914898A-F3CF-48C9-8DD8-1F90DA0E6C37}"/>
    <cellStyle name="_Fuel Prices 4-14_Leased Transformer &amp; Substation Plant &amp; Rev 12-2009 3" xfId="3735" xr:uid="{E8D39F70-2CEF-4816-AA45-818B5E4592F5}"/>
    <cellStyle name="_Fuel Prices 4-14_Leased Transformer &amp; Substation Plant &amp; Rev 12-2009 3 2" xfId="3736" xr:uid="{7B9972F6-7D3E-4120-BF82-AD6151E199D4}"/>
    <cellStyle name="_Fuel Prices 4-14_Leased Transformer &amp; Substation Plant &amp; Rev 12-2009 4" xfId="3737" xr:uid="{99E7E074-8C4A-4471-8DBE-3CEEA3033CD1}"/>
    <cellStyle name="_Fuel Prices 4-14_Leased Transformer &amp; Substation Plant &amp; Rev 12-2009 4 2" xfId="3738" xr:uid="{E4382413-720F-4CB2-8A75-E610054BB810}"/>
    <cellStyle name="_Fuel Prices 4-14_Leased Transformer &amp; Substation Plant &amp; Rev 12-2009 5" xfId="3739" xr:uid="{95E96EB3-B245-4666-8CFF-579E5312627E}"/>
    <cellStyle name="_Fuel Prices 4-14_Leased Transformer &amp; Substation Plant &amp; Rev 12-2009 6" xfId="3740" xr:uid="{93CBD91A-5653-423A-B33D-139171B048B8}"/>
    <cellStyle name="_Fuel Prices 4-14_NIM Summary" xfId="3741" xr:uid="{D6A6CE13-1490-49B4-B95B-190C2A5C8FCB}"/>
    <cellStyle name="_Fuel Prices 4-14_NIM Summary 09GRC" xfId="3742" xr:uid="{F992F6C9-68F5-43CE-A84B-C144AC7AB7A7}"/>
    <cellStyle name="_Fuel Prices 4-14_NIM Summary 09GRC 2" xfId="3743" xr:uid="{DE2A014B-CEC7-4FB8-B5CD-96F79C044553}"/>
    <cellStyle name="_Fuel Prices 4-14_NIM Summary 2" xfId="3744" xr:uid="{F0E9891A-9E3D-4152-88D5-2BEEA0744771}"/>
    <cellStyle name="_Fuel Prices 4-14_NIM Summary 3" xfId="3745" xr:uid="{BFE9B95B-8BAD-425C-BA21-82E7626B79C5}"/>
    <cellStyle name="_Fuel Prices 4-14_NIM Summary 4" xfId="3746" xr:uid="{107413A0-59F4-4082-B304-D55BE9C1E054}"/>
    <cellStyle name="_Fuel Prices 4-14_NIM Summary 5" xfId="3747" xr:uid="{23E92EF0-608B-4558-B4E2-D8788B90938D}"/>
    <cellStyle name="_Fuel Prices 4-14_NIM Summary 6" xfId="3748" xr:uid="{44D480BE-8049-4305-AB1C-BFB5F4D09146}"/>
    <cellStyle name="_Fuel Prices 4-14_NIM Summary 7" xfId="3749" xr:uid="{71EE4AA7-C1D5-4CD9-98CA-AFCA1958EF73}"/>
    <cellStyle name="_Fuel Prices 4-14_NIM Summary 8" xfId="3750" xr:uid="{B0872692-DC90-4B6E-8687-0DB01A792FEE}"/>
    <cellStyle name="_Fuel Prices 4-14_NIM Summary 9" xfId="3751" xr:uid="{C229C24F-BEE5-4FB8-8D2B-DA685D6AFCF4}"/>
    <cellStyle name="_Fuel Prices 4-14_PCA 10 -  Exhibit D from A Kellogg Jan 2011" xfId="3752" xr:uid="{AAFC774E-442B-4884-BAD2-C2F79F1FF11E}"/>
    <cellStyle name="_Fuel Prices 4-14_PCA 10 -  Exhibit D from A Kellogg July 2011" xfId="3753" xr:uid="{F05D78F5-3E5D-45A2-A422-C427DD21460C}"/>
    <cellStyle name="_Fuel Prices 4-14_PCA 10 -  Exhibit D from S Free Rcv'd 12-11" xfId="3754" xr:uid="{5B33EE3B-8142-43A4-9D6D-18D207A50F47}"/>
    <cellStyle name="_Fuel Prices 4-14_PCA 9 -  Exhibit D April 2010" xfId="3755" xr:uid="{9A94CF5C-D459-482E-BAE1-C1EA795CFC1E}"/>
    <cellStyle name="_Fuel Prices 4-14_PCA 9 -  Exhibit D April 2010 (3)" xfId="3756" xr:uid="{006FDA67-60FF-40D5-83F1-CC05EB812141}"/>
    <cellStyle name="_Fuel Prices 4-14_PCA 9 -  Exhibit D April 2010 (3) 2" xfId="3757" xr:uid="{DCA1BE30-FF9D-44AA-8BC6-E5FA889BAF05}"/>
    <cellStyle name="_Fuel Prices 4-14_PCA 9 -  Exhibit D Nov 2010" xfId="3758" xr:uid="{61EAC5E5-B405-4316-AC71-C84E8A354E80}"/>
    <cellStyle name="_Fuel Prices 4-14_PCA 9 - Exhibit D at August 2010" xfId="3759" xr:uid="{4F211B9C-046E-433B-AB79-E451ED8FF9FD}"/>
    <cellStyle name="_Fuel Prices 4-14_PCA 9 - Exhibit D June 2010 GRC" xfId="3760" xr:uid="{4C75A4CB-EAE1-467E-B9CC-9AB095E704B6}"/>
    <cellStyle name="_Fuel Prices 4-14_Peak Credit Exhibits for 2009 GRC" xfId="3761" xr:uid="{FAF4CE4D-0C2C-43B8-888F-897ED355E95E}"/>
    <cellStyle name="_Fuel Prices 4-14_Peak Credit Exhibits for 2009 GRC 2" xfId="3762" xr:uid="{9820CADD-DC49-4C54-9269-512E5F10C494}"/>
    <cellStyle name="_Fuel Prices 4-14_Peak Credit Exhibits for 2009 GRC 2 2" xfId="3763" xr:uid="{D708AC8F-B9D6-444B-B49A-985B90D4E48C}"/>
    <cellStyle name="_Fuel Prices 4-14_Peak Credit Exhibits for 2009 GRC 2 2 2" xfId="3764" xr:uid="{8F2CA395-2597-42C3-8F63-5F4EBEAAC9AE}"/>
    <cellStyle name="_Fuel Prices 4-14_Peak Credit Exhibits for 2009 GRC 2 3" xfId="3765" xr:uid="{85AB5829-CF6A-4579-B631-FD9D3924A6B2}"/>
    <cellStyle name="_Fuel Prices 4-14_Peak Credit Exhibits for 2009 GRC 2 3 2" xfId="3766" xr:uid="{D6863531-A68E-404B-93D2-13A851C7F1B5}"/>
    <cellStyle name="_Fuel Prices 4-14_Peak Credit Exhibits for 2009 GRC 2 4" xfId="3767" xr:uid="{207F6466-176A-4FB8-B32E-B8BD372EDCB7}"/>
    <cellStyle name="_Fuel Prices 4-14_Peak Credit Exhibits for 2009 GRC 2 4 2" xfId="3768" xr:uid="{22EC4429-39C4-4B52-9EA2-BE5505707E19}"/>
    <cellStyle name="_Fuel Prices 4-14_Peak Credit Exhibits for 2009 GRC 3" xfId="3769" xr:uid="{8656D2DD-55E1-4157-9AA6-502E58260C30}"/>
    <cellStyle name="_Fuel Prices 4-14_Peak Credit Exhibits for 2009 GRC 3 2" xfId="3770" xr:uid="{847FAF56-99CA-4708-9109-29CB8E55CF04}"/>
    <cellStyle name="_Fuel Prices 4-14_Peak Credit Exhibits for 2009 GRC 4" xfId="3771" xr:uid="{7F3C2F48-85E0-426E-A93B-7AE70FF782B9}"/>
    <cellStyle name="_Fuel Prices 4-14_Peak Credit Exhibits for 2009 GRC 4 2" xfId="3772" xr:uid="{27325A11-9FC1-4C2B-8DB1-2AD99DEBD394}"/>
    <cellStyle name="_Fuel Prices 4-14_Peak Credit Exhibits for 2009 GRC 5" xfId="3773" xr:uid="{4B7B6730-0646-4FEB-A68B-545F4E595463}"/>
    <cellStyle name="_Fuel Prices 4-14_Peak Credit Exhibits for 2009 GRC 6" xfId="3774" xr:uid="{2C74F898-02FC-4470-9C8D-7149AC3C583A}"/>
    <cellStyle name="_Fuel Prices 4-14_Power Costs - Comparison bx Rbtl-Staff-Jt-PC" xfId="3775" xr:uid="{39BA8695-32CD-4B05-B2F9-6E343087C883}"/>
    <cellStyle name="_Fuel Prices 4-14_Power Costs - Comparison bx Rbtl-Staff-Jt-PC 2" xfId="3776" xr:uid="{56731E6C-2A72-4F00-AC2A-E7C7A67A4381}"/>
    <cellStyle name="_Fuel Prices 4-14_Power Costs - Comparison bx Rbtl-Staff-Jt-PC 2 2" xfId="3777" xr:uid="{4E17E44F-8764-435E-9F00-452EF6AB6A16}"/>
    <cellStyle name="_Fuel Prices 4-14_Power Costs - Comparison bx Rbtl-Staff-Jt-PC 3" xfId="3778" xr:uid="{BF098F7D-B19D-4D3C-ACEE-2E894E2924AE}"/>
    <cellStyle name="_Fuel Prices 4-14_Power Costs - Comparison bx Rbtl-Staff-Jt-PC_Adj Bench DR 3 for Initial Briefs (Electric)" xfId="3779" xr:uid="{9891D34D-D067-4640-9F5D-ECE9539A6410}"/>
    <cellStyle name="_Fuel Prices 4-14_Power Costs - Comparison bx Rbtl-Staff-Jt-PC_Adj Bench DR 3 for Initial Briefs (Electric) 2" xfId="3780" xr:uid="{73B6FB5A-D783-4440-ACDC-D49CB63A1906}"/>
    <cellStyle name="_Fuel Prices 4-14_Power Costs - Comparison bx Rbtl-Staff-Jt-PC_Adj Bench DR 3 for Initial Briefs (Electric) 2 2" xfId="3781" xr:uid="{39E61FBE-56E0-4E63-AD72-2E77EC03B5F2}"/>
    <cellStyle name="_Fuel Prices 4-14_Power Costs - Comparison bx Rbtl-Staff-Jt-PC_Adj Bench DR 3 for Initial Briefs (Electric) 3" xfId="3782" xr:uid="{F7E63CD9-14FE-4F01-8553-6DA788ED7DBD}"/>
    <cellStyle name="_Fuel Prices 4-14_Power Costs - Comparison bx Rbtl-Staff-Jt-PC_Electric Rev Req Model (2009 GRC) Rebuttal" xfId="3783" xr:uid="{DC534BC5-E3A4-49ED-8A91-B20E2E3A150D}"/>
    <cellStyle name="_Fuel Prices 4-14_Power Costs - Comparison bx Rbtl-Staff-Jt-PC_Electric Rev Req Model (2009 GRC) Rebuttal 2" xfId="3784" xr:uid="{CEC66248-BDBA-4CC4-9B76-B40B6CAFB511}"/>
    <cellStyle name="_Fuel Prices 4-14_Power Costs - Comparison bx Rbtl-Staff-Jt-PC_Electric Rev Req Model (2009 GRC) Rebuttal 2 2" xfId="3785" xr:uid="{29689B05-B986-4EB3-A77F-3466FEABF399}"/>
    <cellStyle name="_Fuel Prices 4-14_Power Costs - Comparison bx Rbtl-Staff-Jt-PC_Electric Rev Req Model (2009 GRC) Rebuttal 3" xfId="3786" xr:uid="{AEB7E1C3-81B9-445D-A4EC-C0FBD314ACF4}"/>
    <cellStyle name="_Fuel Prices 4-14_Power Costs - Comparison bx Rbtl-Staff-Jt-PC_Electric Rev Req Model (2009 GRC) Rebuttal REmoval of New  WH Solar AdjustMI" xfId="3787" xr:uid="{A365CAC3-8913-4B32-A23A-3349101D81F1}"/>
    <cellStyle name="_Fuel Prices 4-14_Power Costs - Comparison bx Rbtl-Staff-Jt-PC_Electric Rev Req Model (2009 GRC) Rebuttal REmoval of New  WH Solar AdjustMI 2" xfId="3788" xr:uid="{C56C769D-4236-46EF-9A4A-B89C67ABEF61}"/>
    <cellStyle name="_Fuel Prices 4-14_Power Costs - Comparison bx Rbtl-Staff-Jt-PC_Electric Rev Req Model (2009 GRC) Rebuttal REmoval of New  WH Solar AdjustMI 2 2" xfId="3789" xr:uid="{0A1FE422-1379-466A-937F-F6FE371C14D8}"/>
    <cellStyle name="_Fuel Prices 4-14_Power Costs - Comparison bx Rbtl-Staff-Jt-PC_Electric Rev Req Model (2009 GRC) Rebuttal REmoval of New  WH Solar AdjustMI 3" xfId="3790" xr:uid="{7B270AAD-52B9-4E00-97FD-B3E86957FF21}"/>
    <cellStyle name="_Fuel Prices 4-14_Power Costs - Comparison bx Rbtl-Staff-Jt-PC_Electric Rev Req Model (2009 GRC) Revised 01-18-2010" xfId="3791" xr:uid="{A81F7B72-05EF-4137-8AFE-1AB8A9127AC7}"/>
    <cellStyle name="_Fuel Prices 4-14_Power Costs - Comparison bx Rbtl-Staff-Jt-PC_Electric Rev Req Model (2009 GRC) Revised 01-18-2010 2" xfId="3792" xr:uid="{C5A41958-5B7C-45CF-BDEC-76E8F4B5D6C7}"/>
    <cellStyle name="_Fuel Prices 4-14_Power Costs - Comparison bx Rbtl-Staff-Jt-PC_Electric Rev Req Model (2009 GRC) Revised 01-18-2010 2 2" xfId="3793" xr:uid="{7F7B2673-D9AC-4E67-97EB-D58CD7D932CD}"/>
    <cellStyle name="_Fuel Prices 4-14_Power Costs - Comparison bx Rbtl-Staff-Jt-PC_Electric Rev Req Model (2009 GRC) Revised 01-18-2010 3" xfId="3794" xr:uid="{3A123432-F1FA-481A-912F-1B559592662B}"/>
    <cellStyle name="_Fuel Prices 4-14_Power Costs - Comparison bx Rbtl-Staff-Jt-PC_Final Order Electric EXHIBIT A-1" xfId="3795" xr:uid="{97CCECA4-D893-49F5-BA0D-B5DED9F1862F}"/>
    <cellStyle name="_Fuel Prices 4-14_Power Costs - Comparison bx Rbtl-Staff-Jt-PC_Final Order Electric EXHIBIT A-1 2" xfId="3796" xr:uid="{696F5CF1-E815-4D23-8083-55B5988285FF}"/>
    <cellStyle name="_Fuel Prices 4-14_Power Costs - Comparison bx Rbtl-Staff-Jt-PC_Final Order Electric EXHIBIT A-1 2 2" xfId="3797" xr:uid="{05860B1B-6CE3-4EAA-8F6A-C7E1A0110C4B}"/>
    <cellStyle name="_Fuel Prices 4-14_Power Costs - Comparison bx Rbtl-Staff-Jt-PC_Final Order Electric EXHIBIT A-1 3" xfId="3798" xr:uid="{B8DCF596-6B15-4C0E-B846-742AF555AE7A}"/>
    <cellStyle name="_Fuel Prices 4-14_Production Adj 4.37" xfId="3799" xr:uid="{89B5495B-67E8-44C2-9A9B-4A2EA1CB0421}"/>
    <cellStyle name="_Fuel Prices 4-14_Production Adj 4.37 2" xfId="3800" xr:uid="{773D4DC7-B2B9-404E-B2BF-1F4D0864F813}"/>
    <cellStyle name="_Fuel Prices 4-14_Production Adj 4.37 2 2" xfId="3801" xr:uid="{D6863EC1-ED87-4CFC-9E51-9821B7622682}"/>
    <cellStyle name="_Fuel Prices 4-14_Production Adj 4.37 3" xfId="3802" xr:uid="{BE90EBA5-CF44-44D0-B63F-C6E73053BEAD}"/>
    <cellStyle name="_Fuel Prices 4-14_Purchased Power Adj 4.03" xfId="3803" xr:uid="{52EE4B02-F99A-4C0F-84FE-24FF00466649}"/>
    <cellStyle name="_Fuel Prices 4-14_Purchased Power Adj 4.03 2" xfId="3804" xr:uid="{13103596-0637-4462-9222-7DE62DA99284}"/>
    <cellStyle name="_Fuel Prices 4-14_Purchased Power Adj 4.03 2 2" xfId="3805" xr:uid="{904EB5FC-D48F-42C2-916C-F21529C1804B}"/>
    <cellStyle name="_Fuel Prices 4-14_Purchased Power Adj 4.03 3" xfId="3806" xr:uid="{C5AD8C2C-2A03-4D9F-A3CF-7F1EE416BB24}"/>
    <cellStyle name="_Fuel Prices 4-14_Rate Design Sch 24" xfId="3807" xr:uid="{FA980E83-0345-461E-9A3C-E7E7EFA89BC4}"/>
    <cellStyle name="_Fuel Prices 4-14_Rate Design Sch 24 2" xfId="3808" xr:uid="{012237E7-52BD-494C-ABC5-7E42623E4E4C}"/>
    <cellStyle name="_Fuel Prices 4-14_Rate Design Sch 25" xfId="3809" xr:uid="{A025ACE7-51DE-4F96-980D-E0740B91D8A7}"/>
    <cellStyle name="_Fuel Prices 4-14_Rate Design Sch 25 2" xfId="3810" xr:uid="{9EA0F518-D221-4654-869B-388345CCABD8}"/>
    <cellStyle name="_Fuel Prices 4-14_Rate Design Sch 25 2 2" xfId="3811" xr:uid="{C3B83C87-0411-4F48-B90E-19ACC910B3CD}"/>
    <cellStyle name="_Fuel Prices 4-14_Rate Design Sch 25 3" xfId="3812" xr:uid="{EEFDE146-2687-4ECC-83CB-8ACD12B08989}"/>
    <cellStyle name="_Fuel Prices 4-14_Rate Design Sch 26" xfId="3813" xr:uid="{2894E344-9A85-4355-8FD5-1C42E19372A0}"/>
    <cellStyle name="_Fuel Prices 4-14_Rate Design Sch 26 2" xfId="3814" xr:uid="{7E693004-E7DA-4605-8478-357C8EA635A4}"/>
    <cellStyle name="_Fuel Prices 4-14_Rate Design Sch 26 2 2" xfId="3815" xr:uid="{597AD08D-BF79-43A6-B4CA-A7AB3E0AD2A0}"/>
    <cellStyle name="_Fuel Prices 4-14_Rate Design Sch 26 3" xfId="3816" xr:uid="{B998A8CF-2296-4740-80EE-26BD100056B3}"/>
    <cellStyle name="_Fuel Prices 4-14_Rate Design Sch 31" xfId="3817" xr:uid="{C26AE30E-B103-4BD1-9256-87CFACAD6E26}"/>
    <cellStyle name="_Fuel Prices 4-14_Rate Design Sch 31 2" xfId="3818" xr:uid="{553D1ED1-878E-41CA-BA36-C860281004A5}"/>
    <cellStyle name="_Fuel Prices 4-14_Rate Design Sch 31 2 2" xfId="3819" xr:uid="{0B09B324-CF9D-4C2D-994D-1BDBF069AE6F}"/>
    <cellStyle name="_Fuel Prices 4-14_Rate Design Sch 31 3" xfId="3820" xr:uid="{32305B4A-8FF6-4165-8138-40540B6EB2C9}"/>
    <cellStyle name="_Fuel Prices 4-14_Rate Design Sch 43" xfId="3821" xr:uid="{D5FDD673-8C14-45F6-ABB4-2BD85962E5C4}"/>
    <cellStyle name="_Fuel Prices 4-14_Rate Design Sch 43 2" xfId="3822" xr:uid="{AB58EF25-D5F2-42E3-8BB1-C0C58DDF2200}"/>
    <cellStyle name="_Fuel Prices 4-14_Rate Design Sch 43 2 2" xfId="3823" xr:uid="{711972D3-F469-45BA-B4C1-E9DD4DF8A181}"/>
    <cellStyle name="_Fuel Prices 4-14_Rate Design Sch 43 3" xfId="3824" xr:uid="{D0479D25-4F8E-4209-8D63-92047745BF4A}"/>
    <cellStyle name="_Fuel Prices 4-14_Rate Design Sch 448-449" xfId="3825" xr:uid="{901B65A0-46EB-4A9A-A0F1-DD351B9E6022}"/>
    <cellStyle name="_Fuel Prices 4-14_Rate Design Sch 448-449 2" xfId="3826" xr:uid="{1B609D88-8B25-488D-83FC-2E5A4E9B3DF6}"/>
    <cellStyle name="_Fuel Prices 4-14_Rate Design Sch 46" xfId="3827" xr:uid="{100191E2-6646-49C4-9D24-ED7136536457}"/>
    <cellStyle name="_Fuel Prices 4-14_Rate Design Sch 46 2" xfId="3828" xr:uid="{91307336-C884-4AB7-AEA7-25EC8A80BFBE}"/>
    <cellStyle name="_Fuel Prices 4-14_Rate Design Sch 46 2 2" xfId="3829" xr:uid="{5D7237CF-771F-4E0D-AC5E-B34CB14F6F71}"/>
    <cellStyle name="_Fuel Prices 4-14_Rate Design Sch 46 3" xfId="3830" xr:uid="{E31D7F96-D35F-48D3-A167-CA63EAD3198D}"/>
    <cellStyle name="_Fuel Prices 4-14_Rate Spread" xfId="3831" xr:uid="{E9BAC75C-54B2-4F73-B4AF-2F70BBFFD416}"/>
    <cellStyle name="_Fuel Prices 4-14_Rate Spread 2" xfId="3832" xr:uid="{FD474A89-DDC9-4CCB-BAB7-0C845F5F83D6}"/>
    <cellStyle name="_Fuel Prices 4-14_Rate Spread 2 2" xfId="3833" xr:uid="{57F0CCDC-55EC-49CA-B390-FD8DF8E695FA}"/>
    <cellStyle name="_Fuel Prices 4-14_Rate Spread 3" xfId="3834" xr:uid="{68B7587D-C83F-4FD3-87FC-F6632650E090}"/>
    <cellStyle name="_Fuel Prices 4-14_Rebuttal Power Costs" xfId="3835" xr:uid="{07842896-B537-4722-83A0-61C9429F11DB}"/>
    <cellStyle name="_Fuel Prices 4-14_Rebuttal Power Costs 2" xfId="3836" xr:uid="{6FF442C6-3DB2-47E2-B07B-AB5410E190AE}"/>
    <cellStyle name="_Fuel Prices 4-14_Rebuttal Power Costs 2 2" xfId="3837" xr:uid="{A687C313-9320-4C77-A0CA-E42EBE7E8A18}"/>
    <cellStyle name="_Fuel Prices 4-14_Rebuttal Power Costs 3" xfId="3838" xr:uid="{8443E8C8-33AA-495D-A99E-1E3817B32326}"/>
    <cellStyle name="_Fuel Prices 4-14_Rebuttal Power Costs_Adj Bench DR 3 for Initial Briefs (Electric)" xfId="3839" xr:uid="{B0BEE96B-A316-44F1-8EB0-932BA5643F2D}"/>
    <cellStyle name="_Fuel Prices 4-14_Rebuttal Power Costs_Adj Bench DR 3 for Initial Briefs (Electric) 2" xfId="3840" xr:uid="{4ACD48BC-0147-4D2F-A8D5-68ED19212B1B}"/>
    <cellStyle name="_Fuel Prices 4-14_Rebuttal Power Costs_Adj Bench DR 3 for Initial Briefs (Electric) 2 2" xfId="3841" xr:uid="{7065A97B-F33F-439B-B492-9E213B422EB5}"/>
    <cellStyle name="_Fuel Prices 4-14_Rebuttal Power Costs_Adj Bench DR 3 for Initial Briefs (Electric) 3" xfId="3842" xr:uid="{BFDC8674-FDA3-4D47-9DD2-DEEF1A789D2A}"/>
    <cellStyle name="_Fuel Prices 4-14_Rebuttal Power Costs_Electric Rev Req Model (2009 GRC) Rebuttal" xfId="3843" xr:uid="{D05E7CB5-603C-49C1-B987-6BE865883837}"/>
    <cellStyle name="_Fuel Prices 4-14_Rebuttal Power Costs_Electric Rev Req Model (2009 GRC) Rebuttal 2" xfId="3844" xr:uid="{44EEB607-B57E-418A-8A0F-DA534BFC1AAF}"/>
    <cellStyle name="_Fuel Prices 4-14_Rebuttal Power Costs_Electric Rev Req Model (2009 GRC) Rebuttal 2 2" xfId="3845" xr:uid="{B2974F4C-3A4C-4D4C-B715-83255D9B774B}"/>
    <cellStyle name="_Fuel Prices 4-14_Rebuttal Power Costs_Electric Rev Req Model (2009 GRC) Rebuttal 3" xfId="3846" xr:uid="{909C345A-FEB3-457F-9575-882B97B3EA95}"/>
    <cellStyle name="_Fuel Prices 4-14_Rebuttal Power Costs_Electric Rev Req Model (2009 GRC) Rebuttal REmoval of New  WH Solar AdjustMI" xfId="3847" xr:uid="{12C8DAA2-45ED-4078-A455-103BFD36FD5E}"/>
    <cellStyle name="_Fuel Prices 4-14_Rebuttal Power Costs_Electric Rev Req Model (2009 GRC) Rebuttal REmoval of New  WH Solar AdjustMI 2" xfId="3848" xr:uid="{463D4184-CB78-4A00-90F3-154367FF2154}"/>
    <cellStyle name="_Fuel Prices 4-14_Rebuttal Power Costs_Electric Rev Req Model (2009 GRC) Rebuttal REmoval of New  WH Solar AdjustMI 2 2" xfId="3849" xr:uid="{8D82981F-C571-4997-B569-2626E7D42F0D}"/>
    <cellStyle name="_Fuel Prices 4-14_Rebuttal Power Costs_Electric Rev Req Model (2009 GRC) Rebuttal REmoval of New  WH Solar AdjustMI 3" xfId="3850" xr:uid="{C9185B6D-DDFA-402F-8A8E-9DF394A64855}"/>
    <cellStyle name="_Fuel Prices 4-14_Rebuttal Power Costs_Electric Rev Req Model (2009 GRC) Revised 01-18-2010" xfId="3851" xr:uid="{276F59B1-A384-4C04-81C4-C21826918F0E}"/>
    <cellStyle name="_Fuel Prices 4-14_Rebuttal Power Costs_Electric Rev Req Model (2009 GRC) Revised 01-18-2010 2" xfId="3852" xr:uid="{A786F758-E7C4-4543-B7C9-8EACCBAF2286}"/>
    <cellStyle name="_Fuel Prices 4-14_Rebuttal Power Costs_Electric Rev Req Model (2009 GRC) Revised 01-18-2010 2 2" xfId="3853" xr:uid="{34950583-5817-429D-96FC-0CEA33E6459E}"/>
    <cellStyle name="_Fuel Prices 4-14_Rebuttal Power Costs_Electric Rev Req Model (2009 GRC) Revised 01-18-2010 3" xfId="3854" xr:uid="{BEE1D4C9-D246-4E47-B6CE-A8B583C5B62A}"/>
    <cellStyle name="_Fuel Prices 4-14_Rebuttal Power Costs_Final Order Electric EXHIBIT A-1" xfId="3855" xr:uid="{92E45AFC-E713-4DAE-AB11-75397AC800C4}"/>
    <cellStyle name="_Fuel Prices 4-14_Rebuttal Power Costs_Final Order Electric EXHIBIT A-1 2" xfId="3856" xr:uid="{2D3C2D68-961B-4F97-898D-29E1CB90362E}"/>
    <cellStyle name="_Fuel Prices 4-14_Rebuttal Power Costs_Final Order Electric EXHIBIT A-1 2 2" xfId="3857" xr:uid="{F5985513-3628-48C9-BEE1-D2DBFABF1E54}"/>
    <cellStyle name="_Fuel Prices 4-14_Rebuttal Power Costs_Final Order Electric EXHIBIT A-1 3" xfId="3858" xr:uid="{9DCFE737-2F8B-43D8-B85E-7A349B22B1F4}"/>
    <cellStyle name="_Fuel Prices 4-14_ROR 5.02" xfId="3859" xr:uid="{ADA733F8-7CAA-46DA-B665-42099DE0F69A}"/>
    <cellStyle name="_Fuel Prices 4-14_ROR 5.02 2" xfId="3860" xr:uid="{413C6372-F348-465B-9214-4EDF7730115E}"/>
    <cellStyle name="_Fuel Prices 4-14_ROR 5.02 2 2" xfId="3861" xr:uid="{FAF13E4E-A74A-4417-B334-84DD9ADA6DFE}"/>
    <cellStyle name="_Fuel Prices 4-14_ROR 5.02 3" xfId="3862" xr:uid="{A9673B63-EBE4-4B93-8731-6A24978E1028}"/>
    <cellStyle name="_Fuel Prices 4-14_Sch 40 Feeder OH 2008" xfId="3863" xr:uid="{BD371883-DB33-47D4-AD0B-0D5927C0FCA5}"/>
    <cellStyle name="_Fuel Prices 4-14_Sch 40 Feeder OH 2008 2" xfId="3864" xr:uid="{9A455178-AEFE-4F4F-8439-D23EF8858C22}"/>
    <cellStyle name="_Fuel Prices 4-14_Sch 40 Feeder OH 2008 2 2" xfId="3865" xr:uid="{186C05DD-4887-474C-A6AC-2DED8F6F0BFB}"/>
    <cellStyle name="_Fuel Prices 4-14_Sch 40 Feeder OH 2008 3" xfId="3866" xr:uid="{D43E2424-3983-4D78-82EF-DD36FEE65340}"/>
    <cellStyle name="_Fuel Prices 4-14_Sch 40 Interim Energy Rates " xfId="3867" xr:uid="{0D000E8F-6EC0-4288-B4AC-155792769DBA}"/>
    <cellStyle name="_Fuel Prices 4-14_Sch 40 Interim Energy Rates  2" xfId="3868" xr:uid="{04B2D4F2-FF03-4470-B545-D579FAAD45A7}"/>
    <cellStyle name="_Fuel Prices 4-14_Sch 40 Interim Energy Rates  2 2" xfId="3869" xr:uid="{1C399DDB-6333-4887-9241-CE8A4CD8A873}"/>
    <cellStyle name="_Fuel Prices 4-14_Sch 40 Interim Energy Rates  3" xfId="3870" xr:uid="{07D1F301-E775-4BB1-A344-BC3BAF9A0D7D}"/>
    <cellStyle name="_Fuel Prices 4-14_Sch 40 Substation A&amp;G 2008" xfId="3871" xr:uid="{22990414-3045-4E2C-AE1F-9C7F207D50FE}"/>
    <cellStyle name="_Fuel Prices 4-14_Sch 40 Substation A&amp;G 2008 2" xfId="3872" xr:uid="{F57D6317-96CA-41B0-8E51-71567B069279}"/>
    <cellStyle name="_Fuel Prices 4-14_Sch 40 Substation A&amp;G 2008 2 2" xfId="3873" xr:uid="{F47416C3-843A-41C4-81C8-798EE84F8E91}"/>
    <cellStyle name="_Fuel Prices 4-14_Sch 40 Substation A&amp;G 2008 3" xfId="3874" xr:uid="{44972818-A1E8-4F0D-B51D-BF1111FAF00C}"/>
    <cellStyle name="_Fuel Prices 4-14_Sch 40 Substation O&amp;M 2008" xfId="3875" xr:uid="{A3F95667-74D4-4B6E-B403-8C5C7AC0ACA7}"/>
    <cellStyle name="_Fuel Prices 4-14_Sch 40 Substation O&amp;M 2008 2" xfId="3876" xr:uid="{3B4BA6F7-45E2-4CF4-8834-A44436C3F109}"/>
    <cellStyle name="_Fuel Prices 4-14_Sch 40 Substation O&amp;M 2008 2 2" xfId="3877" xr:uid="{8BD3EFFE-59B1-4531-B642-28ADB2918416}"/>
    <cellStyle name="_Fuel Prices 4-14_Sch 40 Substation O&amp;M 2008 3" xfId="3878" xr:uid="{9A8F9E10-6884-4ED0-AD6D-5FF7C6D589CE}"/>
    <cellStyle name="_Fuel Prices 4-14_Subs 2008" xfId="3879" xr:uid="{DE0BCD92-418F-4CD4-9F48-3867153A86FB}"/>
    <cellStyle name="_Fuel Prices 4-14_Subs 2008 2" xfId="3880" xr:uid="{A3C35AB3-A080-41CF-88C6-826830DEBD0F}"/>
    <cellStyle name="_Fuel Prices 4-14_Subs 2008 2 2" xfId="3881" xr:uid="{86784BD5-F6A1-4256-AEA4-EDEF13A9F309}"/>
    <cellStyle name="_Fuel Prices 4-14_Subs 2008 3" xfId="3882" xr:uid="{7A7C30CB-7ED8-44BC-97AC-001DF889EA8E}"/>
    <cellStyle name="_Fuel Prices 4-14_Wind Integration 10GRC" xfId="3883" xr:uid="{29B4BAA7-1DAF-419A-9CB0-4F1443724E7A}"/>
    <cellStyle name="_Fuel Prices 4-14_Wind Integration 10GRC 2" xfId="3884" xr:uid="{2F603F6E-7C73-49CE-A02C-12B1544CC498}"/>
    <cellStyle name="_Gas Pro Forma Rev CY 2007 Janet 4_8_08" xfId="3885" xr:uid="{1F095AFC-11A0-4C32-B81C-88C52FFF7437}"/>
    <cellStyle name="_Gas Transportation Charges_2009GRC_120308" xfId="3886" xr:uid="{0F0612E5-93D7-4166-A096-8ABBB17F8DF4}"/>
    <cellStyle name="_Gas Transportation Charges_2009GRC_120308 2" xfId="3887" xr:uid="{C3F1D6A8-AE84-48BC-88BD-E1B90D14F354}"/>
    <cellStyle name="_Gas Transportation Charges_2009GRC_120308 2 2" xfId="3888" xr:uid="{D78149F3-4C9D-46B1-9552-C62F6B1EEEE0}"/>
    <cellStyle name="_Gas Transportation Charges_2009GRC_120308 3" xfId="3889" xr:uid="{B3650F0A-EE4A-4D1D-9506-73E63F924C40}"/>
    <cellStyle name="_Gas Transportation Charges_2009GRC_120308_Chelan PUD Power Costs (8-10)" xfId="3890" xr:uid="{FA567BD0-A5A1-492A-B6DC-7DABAC1203FF}"/>
    <cellStyle name="_Gas Transportation Charges_2009GRC_120308_DEM-WP(C) Costs Not In AURORA 2010GRC As Filed" xfId="3891" xr:uid="{91BADD20-A692-4E80-A6DA-E970CF705CAE}"/>
    <cellStyle name="_Gas Transportation Charges_2009GRC_120308_DEM-WP(C) Costs Not In AURORA 2010GRC As Filed 2" xfId="3892" xr:uid="{E1B8CC68-19DB-485A-AE79-F6755710D5DE}"/>
    <cellStyle name="_Gas Transportation Charges_2009GRC_120308_NIM Summary" xfId="3893" xr:uid="{18176EEB-8711-41F9-8E66-38D055A11A84}"/>
    <cellStyle name="_Gas Transportation Charges_2009GRC_120308_NIM Summary 09GRC" xfId="3894" xr:uid="{F914C8B0-FFDD-4F0B-BA48-EF159BC4CD92}"/>
    <cellStyle name="_Gas Transportation Charges_2009GRC_120308_NIM Summary 09GRC 2" xfId="3895" xr:uid="{92305B2D-95A8-4039-A567-01B8A5DA683F}"/>
    <cellStyle name="_Gas Transportation Charges_2009GRC_120308_NIM Summary 2" xfId="3896" xr:uid="{AB60B2D1-4869-461E-A261-7C8811D1CE9C}"/>
    <cellStyle name="_Gas Transportation Charges_2009GRC_120308_NIM Summary 3" xfId="3897" xr:uid="{6937F275-DE4A-4928-AB81-7DDDF4F8376D}"/>
    <cellStyle name="_Gas Transportation Charges_2009GRC_120308_NIM Summary 4" xfId="3898" xr:uid="{027C079C-A438-4150-B935-47D7165C979A}"/>
    <cellStyle name="_Gas Transportation Charges_2009GRC_120308_NIM Summary 5" xfId="3899" xr:uid="{8BD6CB0F-04EE-46F8-A9D0-349EAF3629BC}"/>
    <cellStyle name="_Gas Transportation Charges_2009GRC_120308_NIM Summary 6" xfId="3900" xr:uid="{08FBCEC0-F94E-4A52-A17D-FF26B9F75C8D}"/>
    <cellStyle name="_Gas Transportation Charges_2009GRC_120308_NIM Summary 7" xfId="3901" xr:uid="{E65DEE7B-E65D-4FF3-82E3-0A79B25DF832}"/>
    <cellStyle name="_Gas Transportation Charges_2009GRC_120308_NIM Summary 8" xfId="3902" xr:uid="{6D9BE15A-314C-401D-AC9D-6B95A16C9AC1}"/>
    <cellStyle name="_Gas Transportation Charges_2009GRC_120308_NIM Summary 9" xfId="3903" xr:uid="{2DCD65BA-C922-41FE-AD52-6E0B75296F87}"/>
    <cellStyle name="_Gas Transportation Charges_2009GRC_120308_PCA 9 -  Exhibit D April 2010 (3)" xfId="3904" xr:uid="{901F362D-AE43-4066-BFC8-788A607FD5FF}"/>
    <cellStyle name="_Gas Transportation Charges_2009GRC_120308_PCA 9 -  Exhibit D April 2010 (3) 2" xfId="3905" xr:uid="{21BF80C8-0A50-4554-92C1-DA95208EF6EE}"/>
    <cellStyle name="_Gas Transportation Charges_2009GRC_120308_Reconciliation" xfId="3906" xr:uid="{6B5384F2-0E64-43DF-A1CE-088E7680A72A}"/>
    <cellStyle name="_Gas Transportation Charges_2009GRC_120308_Reconciliation 2" xfId="3907" xr:uid="{F0DD4382-D4FC-4531-8A57-69E5565FC29E}"/>
    <cellStyle name="_Gas Transportation Charges_2009GRC_120308_Wind Integration 10GRC" xfId="3908" xr:uid="{7658867D-BAF5-4CDC-ACDE-9C743C82007E}"/>
    <cellStyle name="_Gas Transportation Charges_2009GRC_120308_Wind Integration 10GRC 2" xfId="3909" xr:uid="{C8923B82-7DA6-488D-9E18-1397EAF782B8}"/>
    <cellStyle name="_Mid C 09GRC" xfId="3910" xr:uid="{7A2E5579-7CB3-4E34-B8E8-80F3A5598FE5}"/>
    <cellStyle name="_Monthly Fixed Input" xfId="3911" xr:uid="{DFD4FB45-C44B-446F-949B-5E697EA12642}"/>
    <cellStyle name="_Monthly Fixed Input 2" xfId="3912" xr:uid="{DEB2CC3E-3AF1-457D-98E7-07BECBA021AC}"/>
    <cellStyle name="_Monthly Fixed Input_NIM Summary" xfId="3913" xr:uid="{EDCDEE10-C63C-4F9B-AB34-5536F4AADAEE}"/>
    <cellStyle name="_Monthly Fixed Input_NIM Summary 2" xfId="3914" xr:uid="{C65467B1-79BB-4BF5-8851-A1E2006CC18E}"/>
    <cellStyle name="_NIM 06 Base Case Current Trends" xfId="3915" xr:uid="{CD1AE42A-267F-4CF7-BD27-441E9430A742}"/>
    <cellStyle name="_NIM 06 Base Case Current Trends 2" xfId="3916" xr:uid="{911F1324-B03E-4B76-B565-B7A5E6191EA7}"/>
    <cellStyle name="_NIM 06 Base Case Current Trends 2 2" xfId="3917" xr:uid="{266366B7-6341-465A-8842-807C3E38AB06}"/>
    <cellStyle name="_NIM 06 Base Case Current Trends 3" xfId="3918" xr:uid="{4B0919DE-1F48-4F85-8519-658C8475BF88}"/>
    <cellStyle name="_NIM 06 Base Case Current Trends_Adj Bench DR 3 for Initial Briefs (Electric)" xfId="3919" xr:uid="{1DB4327F-6814-4171-BDE3-002CF9E3AB73}"/>
    <cellStyle name="_NIM 06 Base Case Current Trends_Adj Bench DR 3 for Initial Briefs (Electric) 2" xfId="3920" xr:uid="{637CE798-D76F-41FB-AE10-1DBE839779E1}"/>
    <cellStyle name="_NIM 06 Base Case Current Trends_Adj Bench DR 3 for Initial Briefs (Electric) 2 2" xfId="3921" xr:uid="{B7E7110F-6900-403B-9B8B-FA129CC8C4AB}"/>
    <cellStyle name="_NIM 06 Base Case Current Trends_Adj Bench DR 3 for Initial Briefs (Electric) 3" xfId="3922" xr:uid="{CE44B9AB-CBA2-4EC0-8027-E1DDDF69FD92}"/>
    <cellStyle name="_NIM 06 Base Case Current Trends_Book1" xfId="3923" xr:uid="{BA5F0945-190C-4F14-9DEF-8453B25D5B59}"/>
    <cellStyle name="_NIM 06 Base Case Current Trends_Book2" xfId="3924" xr:uid="{9D6D34D3-897B-44BC-9607-671796ABA5BF}"/>
    <cellStyle name="_NIM 06 Base Case Current Trends_Book2 2" xfId="3925" xr:uid="{56E01225-98FF-4AF3-BDCC-56ABD6352252}"/>
    <cellStyle name="_NIM 06 Base Case Current Trends_Book2 2 2" xfId="3926" xr:uid="{76BDC09D-D4ED-4661-8C2B-5D89ABA7F16E}"/>
    <cellStyle name="_NIM 06 Base Case Current Trends_Book2 3" xfId="3927" xr:uid="{DCB3A811-50C9-4E80-AB8E-8A7BEBD812AD}"/>
    <cellStyle name="_NIM 06 Base Case Current Trends_Book2_Adj Bench DR 3 for Initial Briefs (Electric)" xfId="3928" xr:uid="{A909F562-ABD0-4042-9838-A15C9D63AC0C}"/>
    <cellStyle name="_NIM 06 Base Case Current Trends_Book2_Adj Bench DR 3 for Initial Briefs (Electric) 2" xfId="3929" xr:uid="{841E2588-72B4-49FA-8733-0D11346731A9}"/>
    <cellStyle name="_NIM 06 Base Case Current Trends_Book2_Adj Bench DR 3 for Initial Briefs (Electric) 2 2" xfId="3930" xr:uid="{E61F3F13-5861-45B5-9850-D9E2798EA664}"/>
    <cellStyle name="_NIM 06 Base Case Current Trends_Book2_Adj Bench DR 3 for Initial Briefs (Electric) 3" xfId="3931" xr:uid="{8DC022EB-7149-4C26-8F9F-1DC41080C16D}"/>
    <cellStyle name="_NIM 06 Base Case Current Trends_Book2_Electric Rev Req Model (2009 GRC) Rebuttal" xfId="3932" xr:uid="{0F4164E1-10D5-4E29-AA9F-F24D3C47F95A}"/>
    <cellStyle name="_NIM 06 Base Case Current Trends_Book2_Electric Rev Req Model (2009 GRC) Rebuttal 2" xfId="3933" xr:uid="{EEA09FF2-5D9E-4A14-ACF0-D09A6199B4A4}"/>
    <cellStyle name="_NIM 06 Base Case Current Trends_Book2_Electric Rev Req Model (2009 GRC) Rebuttal 2 2" xfId="3934" xr:uid="{6352B6D3-EA8F-4C56-8573-A2D4F81953C9}"/>
    <cellStyle name="_NIM 06 Base Case Current Trends_Book2_Electric Rev Req Model (2009 GRC) Rebuttal 3" xfId="3935" xr:uid="{9C2CC5DC-0F88-400C-9012-8EAA85FE47A1}"/>
    <cellStyle name="_NIM 06 Base Case Current Trends_Book2_Electric Rev Req Model (2009 GRC) Rebuttal REmoval of New  WH Solar AdjustMI" xfId="3936" xr:uid="{B28F5806-9F3D-4782-8E9B-F0398F13D6A6}"/>
    <cellStyle name="_NIM 06 Base Case Current Trends_Book2_Electric Rev Req Model (2009 GRC) Rebuttal REmoval of New  WH Solar AdjustMI 2" xfId="3937" xr:uid="{62B1A06B-6965-4196-9A4A-C48B92142EA7}"/>
    <cellStyle name="_NIM 06 Base Case Current Trends_Book2_Electric Rev Req Model (2009 GRC) Rebuttal REmoval of New  WH Solar AdjustMI 2 2" xfId="3938" xr:uid="{7587992C-74F2-4584-90EF-ECABB9FC75C6}"/>
    <cellStyle name="_NIM 06 Base Case Current Trends_Book2_Electric Rev Req Model (2009 GRC) Rebuttal REmoval of New  WH Solar AdjustMI 3" xfId="3939" xr:uid="{8CDBEB51-DF94-4D4B-BDEF-3159360CC474}"/>
    <cellStyle name="_NIM 06 Base Case Current Trends_Book2_Electric Rev Req Model (2009 GRC) Revised 01-18-2010" xfId="3940" xr:uid="{8A7A31DB-5826-47E9-BDA4-9EC0A59781D6}"/>
    <cellStyle name="_NIM 06 Base Case Current Trends_Book2_Electric Rev Req Model (2009 GRC) Revised 01-18-2010 2" xfId="3941" xr:uid="{012B05A6-1798-4C7E-A60F-E5F32CD620F6}"/>
    <cellStyle name="_NIM 06 Base Case Current Trends_Book2_Electric Rev Req Model (2009 GRC) Revised 01-18-2010 2 2" xfId="3942" xr:uid="{8C9BF554-2D4E-4FA6-857A-1D7D9326870C}"/>
    <cellStyle name="_NIM 06 Base Case Current Trends_Book2_Electric Rev Req Model (2009 GRC) Revised 01-18-2010 3" xfId="3943" xr:uid="{85F999BB-3BA9-487D-B0A8-84BDFBD14868}"/>
    <cellStyle name="_NIM 06 Base Case Current Trends_Book2_Final Order Electric EXHIBIT A-1" xfId="3944" xr:uid="{543AA0A4-4C89-4113-924D-1EBA0F464DFD}"/>
    <cellStyle name="_NIM 06 Base Case Current Trends_Book2_Final Order Electric EXHIBIT A-1 2" xfId="3945" xr:uid="{E5C14EA1-414D-4A26-B228-037483B2A7E6}"/>
    <cellStyle name="_NIM 06 Base Case Current Trends_Book2_Final Order Electric EXHIBIT A-1 2 2" xfId="3946" xr:uid="{37005AA7-1452-41EA-AF86-5E9AAF6839AA}"/>
    <cellStyle name="_NIM 06 Base Case Current Trends_Book2_Final Order Electric EXHIBIT A-1 3" xfId="3947" xr:uid="{C9FFC047-9B80-45C3-A21A-9CDCD442059A}"/>
    <cellStyle name="_NIM 06 Base Case Current Trends_Chelan PUD Power Costs (8-10)" xfId="3948" xr:uid="{CAAF33A2-B9AB-45AA-88C0-466250FFF4A0}"/>
    <cellStyle name="_NIM 06 Base Case Current Trends_Confidential Material" xfId="3949" xr:uid="{8F3ADD1A-8E97-4354-B407-BF7895C745EE}"/>
    <cellStyle name="_NIM 06 Base Case Current Trends_DEM-WP(C) Colstrip 12 Coal Cost Forecast 2010GRC" xfId="3950" xr:uid="{43424A7F-8A51-4D6C-A18C-F31FAF38BD47}"/>
    <cellStyle name="_NIM 06 Base Case Current Trends_DEM-WP(C) Production O&amp;M 2010GRC As-Filed" xfId="3951" xr:uid="{9366D331-4650-45CF-8201-15655F22F581}"/>
    <cellStyle name="_NIM 06 Base Case Current Trends_DEM-WP(C) Production O&amp;M 2010GRC As-Filed 2" xfId="3952" xr:uid="{63B2E5DE-5569-415F-AE60-3089BBF49A66}"/>
    <cellStyle name="_NIM 06 Base Case Current Trends_Electric Rev Req Model (2009 GRC) " xfId="3953" xr:uid="{26386BAA-EFCC-4F9F-B28C-083A58682B31}"/>
    <cellStyle name="_NIM 06 Base Case Current Trends_Electric Rev Req Model (2009 GRC)  2" xfId="3954" xr:uid="{909F5167-47B0-47C7-BCD8-BBA68DE468FB}"/>
    <cellStyle name="_NIM 06 Base Case Current Trends_Electric Rev Req Model (2009 GRC)  2 2" xfId="3955" xr:uid="{C7DC90AE-78F9-4419-A309-64E23DD01437}"/>
    <cellStyle name="_NIM 06 Base Case Current Trends_Electric Rev Req Model (2009 GRC)  3" xfId="3956" xr:uid="{C1CA4972-7BDF-4EE8-BE3C-1258BD40287F}"/>
    <cellStyle name="_NIM 06 Base Case Current Trends_Electric Rev Req Model (2009 GRC) Rebuttal" xfId="3957" xr:uid="{8D79C328-9E4F-473A-B608-D50F97E733BA}"/>
    <cellStyle name="_NIM 06 Base Case Current Trends_Electric Rev Req Model (2009 GRC) Rebuttal 2" xfId="3958" xr:uid="{EC1B7566-BAAE-4554-9C4E-B996D54CD8D5}"/>
    <cellStyle name="_NIM 06 Base Case Current Trends_Electric Rev Req Model (2009 GRC) Rebuttal 2 2" xfId="3959" xr:uid="{E0034E4F-BBF1-48AB-B58D-0FDC6B5DE250}"/>
    <cellStyle name="_NIM 06 Base Case Current Trends_Electric Rev Req Model (2009 GRC) Rebuttal 3" xfId="3960" xr:uid="{3D08A47B-55EF-47B4-9B7B-A10D166D40CA}"/>
    <cellStyle name="_NIM 06 Base Case Current Trends_Electric Rev Req Model (2009 GRC) Rebuttal REmoval of New  WH Solar AdjustMI" xfId="3961" xr:uid="{F3ACD30B-C522-4E0C-BEB6-1FC42285DEDC}"/>
    <cellStyle name="_NIM 06 Base Case Current Trends_Electric Rev Req Model (2009 GRC) Rebuttal REmoval of New  WH Solar AdjustMI 2" xfId="3962" xr:uid="{7858055E-47F1-4899-8B9B-22C1AFFB96A8}"/>
    <cellStyle name="_NIM 06 Base Case Current Trends_Electric Rev Req Model (2009 GRC) Rebuttal REmoval of New  WH Solar AdjustMI 2 2" xfId="3963" xr:uid="{43BE5769-CBEC-4E60-AC70-064CD471581D}"/>
    <cellStyle name="_NIM 06 Base Case Current Trends_Electric Rev Req Model (2009 GRC) Rebuttal REmoval of New  WH Solar AdjustMI 3" xfId="3964" xr:uid="{16E8A102-96D8-41FD-8B56-08F6865387E9}"/>
    <cellStyle name="_NIM 06 Base Case Current Trends_Electric Rev Req Model (2009 GRC) Revised 01-18-2010" xfId="3965" xr:uid="{0D632BB0-A586-4905-BDEB-C54D57557909}"/>
    <cellStyle name="_NIM 06 Base Case Current Trends_Electric Rev Req Model (2009 GRC) Revised 01-18-2010 2" xfId="3966" xr:uid="{0F9F77DA-562D-4F7D-859E-6F5D32A698B9}"/>
    <cellStyle name="_NIM 06 Base Case Current Trends_Electric Rev Req Model (2009 GRC) Revised 01-18-2010 2 2" xfId="3967" xr:uid="{727D0149-0AD9-4CEF-B3B8-DCCB61BD4E7B}"/>
    <cellStyle name="_NIM 06 Base Case Current Trends_Electric Rev Req Model (2009 GRC) Revised 01-18-2010 3" xfId="3968" xr:uid="{9651843A-9355-45B9-BA63-C2E8DEF29300}"/>
    <cellStyle name="_NIM 06 Base Case Current Trends_Electric Rev Req Model (2010 GRC)" xfId="3969" xr:uid="{4D1A4104-5A05-416F-8A67-C132A2AB6104}"/>
    <cellStyle name="_NIM 06 Base Case Current Trends_Electric Rev Req Model (2010 GRC) SF" xfId="3970" xr:uid="{CD10B1A6-AC27-4B0C-A00B-B34C4678F673}"/>
    <cellStyle name="_NIM 06 Base Case Current Trends_Final Order Electric EXHIBIT A-1" xfId="3971" xr:uid="{A13EDF80-7CD9-4D3A-92C4-182DE429C5E2}"/>
    <cellStyle name="_NIM 06 Base Case Current Trends_Final Order Electric EXHIBIT A-1 2" xfId="3972" xr:uid="{E5B921E8-0A1C-4CCD-897B-93BAC2108A71}"/>
    <cellStyle name="_NIM 06 Base Case Current Trends_Final Order Electric EXHIBIT A-1 2 2" xfId="3973" xr:uid="{F0A6B337-F09B-4669-B179-777C2CFA2607}"/>
    <cellStyle name="_NIM 06 Base Case Current Trends_Final Order Electric EXHIBIT A-1 3" xfId="3974" xr:uid="{94A89B6E-CC11-45F2-BF75-3BA127B97FC0}"/>
    <cellStyle name="_NIM 06 Base Case Current Trends_NIM Summary" xfId="3975" xr:uid="{F11DA03D-37AB-44AA-9CEF-8DD9709CE1F8}"/>
    <cellStyle name="_NIM 06 Base Case Current Trends_NIM Summary 2" xfId="3976" xr:uid="{0D95FB2F-DEC3-489F-A109-B32D66F050F7}"/>
    <cellStyle name="_NIM 06 Base Case Current Trends_Rebuttal Power Costs" xfId="3977" xr:uid="{EFE0CB9C-6E4F-4F03-A22B-50CC0E5EA872}"/>
    <cellStyle name="_NIM 06 Base Case Current Trends_Rebuttal Power Costs 2" xfId="3978" xr:uid="{2DCF276E-D33F-4BA9-894F-CB495FA65273}"/>
    <cellStyle name="_NIM 06 Base Case Current Trends_Rebuttal Power Costs 2 2" xfId="3979" xr:uid="{9C716ABC-A34E-42FD-80A3-41E8AA80F719}"/>
    <cellStyle name="_NIM 06 Base Case Current Trends_Rebuttal Power Costs 3" xfId="3980" xr:uid="{877C82BB-3AEC-4CE9-A4F0-3DF654E5C2CE}"/>
    <cellStyle name="_NIM 06 Base Case Current Trends_Rebuttal Power Costs_Adj Bench DR 3 for Initial Briefs (Electric)" xfId="3981" xr:uid="{153855B9-5C57-4FA2-A763-0963E493418E}"/>
    <cellStyle name="_NIM 06 Base Case Current Trends_Rebuttal Power Costs_Adj Bench DR 3 for Initial Briefs (Electric) 2" xfId="3982" xr:uid="{1B115A25-C83C-4556-9682-12CE50FA9A32}"/>
    <cellStyle name="_NIM 06 Base Case Current Trends_Rebuttal Power Costs_Adj Bench DR 3 for Initial Briefs (Electric) 2 2" xfId="3983" xr:uid="{1D77F200-7DAD-40EF-BFCB-74E4ED19643D}"/>
    <cellStyle name="_NIM 06 Base Case Current Trends_Rebuttal Power Costs_Adj Bench DR 3 for Initial Briefs (Electric) 3" xfId="3984" xr:uid="{CFAA2FFD-9DC0-4F9A-AAE8-586A2BE3DC6A}"/>
    <cellStyle name="_NIM 06 Base Case Current Trends_Rebuttal Power Costs_Electric Rev Req Model (2009 GRC) Rebuttal" xfId="3985" xr:uid="{2377F782-5218-4C65-98AD-3267B41002B2}"/>
    <cellStyle name="_NIM 06 Base Case Current Trends_Rebuttal Power Costs_Electric Rev Req Model (2009 GRC) Rebuttal 2" xfId="3986" xr:uid="{7AFE9968-CCCD-4FE1-86DF-FB478941CAA1}"/>
    <cellStyle name="_NIM 06 Base Case Current Trends_Rebuttal Power Costs_Electric Rev Req Model (2009 GRC) Rebuttal 2 2" xfId="3987" xr:uid="{54AD8BB3-2B9E-4D16-B39E-E37C3A05187E}"/>
    <cellStyle name="_NIM 06 Base Case Current Trends_Rebuttal Power Costs_Electric Rev Req Model (2009 GRC) Rebuttal 3" xfId="3988" xr:uid="{AB91AA95-9940-44D1-92E1-C015932942B1}"/>
    <cellStyle name="_NIM 06 Base Case Current Trends_Rebuttal Power Costs_Electric Rev Req Model (2009 GRC) Rebuttal REmoval of New  WH Solar AdjustMI" xfId="3989" xr:uid="{E978CFD0-D66A-497A-B4DD-43AB05F68641}"/>
    <cellStyle name="_NIM 06 Base Case Current Trends_Rebuttal Power Costs_Electric Rev Req Model (2009 GRC) Rebuttal REmoval of New  WH Solar AdjustMI 2" xfId="3990" xr:uid="{86C71EFA-B3E2-44E1-B758-EB8E53D4430A}"/>
    <cellStyle name="_NIM 06 Base Case Current Trends_Rebuttal Power Costs_Electric Rev Req Model (2009 GRC) Rebuttal REmoval of New  WH Solar AdjustMI 2 2" xfId="3991" xr:uid="{100E1106-E12E-427D-A3C5-D75F1444B1A6}"/>
    <cellStyle name="_NIM 06 Base Case Current Trends_Rebuttal Power Costs_Electric Rev Req Model (2009 GRC) Rebuttal REmoval of New  WH Solar AdjustMI 3" xfId="3992" xr:uid="{CD0F3982-0424-4D16-87B8-ECC83B54433D}"/>
    <cellStyle name="_NIM 06 Base Case Current Trends_Rebuttal Power Costs_Electric Rev Req Model (2009 GRC) Revised 01-18-2010" xfId="3993" xr:uid="{597A3156-3644-42C1-923B-A5747403B235}"/>
    <cellStyle name="_NIM 06 Base Case Current Trends_Rebuttal Power Costs_Electric Rev Req Model (2009 GRC) Revised 01-18-2010 2" xfId="3994" xr:uid="{0FDD3DF5-C6A5-49C8-B1CE-0848FAC19C54}"/>
    <cellStyle name="_NIM 06 Base Case Current Trends_Rebuttal Power Costs_Electric Rev Req Model (2009 GRC) Revised 01-18-2010 2 2" xfId="3995" xr:uid="{65E575B8-E642-43DF-82CA-E1BC4FE20BDB}"/>
    <cellStyle name="_NIM 06 Base Case Current Trends_Rebuttal Power Costs_Electric Rev Req Model (2009 GRC) Revised 01-18-2010 3" xfId="3996" xr:uid="{C122B36C-BD4A-478D-A93F-058FE1A1636F}"/>
    <cellStyle name="_NIM 06 Base Case Current Trends_Rebuttal Power Costs_Final Order Electric EXHIBIT A-1" xfId="3997" xr:uid="{D82B8048-9DC2-454C-83B8-7DE9CBBF07F2}"/>
    <cellStyle name="_NIM 06 Base Case Current Trends_Rebuttal Power Costs_Final Order Electric EXHIBIT A-1 2" xfId="3998" xr:uid="{CA489A65-BC04-46F9-B448-0DFB4B92299F}"/>
    <cellStyle name="_NIM 06 Base Case Current Trends_Rebuttal Power Costs_Final Order Electric EXHIBIT A-1 2 2" xfId="3999" xr:uid="{39BC657F-0F04-4840-8F66-33A630555811}"/>
    <cellStyle name="_NIM 06 Base Case Current Trends_Rebuttal Power Costs_Final Order Electric EXHIBIT A-1 3" xfId="4000" xr:uid="{95149095-C531-4DF6-B9DC-64C9FD47C1CA}"/>
    <cellStyle name="_NIM 06 Base Case Current Trends_TENASKA REGULATORY ASSET" xfId="4001" xr:uid="{E72E5303-3F98-4D0E-AA56-709E7029ED25}"/>
    <cellStyle name="_NIM 06 Base Case Current Trends_TENASKA REGULATORY ASSET 2" xfId="4002" xr:uid="{88045247-7D62-4F34-8295-D78AF4F06787}"/>
    <cellStyle name="_NIM 06 Base Case Current Trends_TENASKA REGULATORY ASSET 2 2" xfId="4003" xr:uid="{96BA2F2B-F3CE-40A5-A614-F179CC2C37A5}"/>
    <cellStyle name="_NIM 06 Base Case Current Trends_TENASKA REGULATORY ASSET 3" xfId="4004" xr:uid="{E2D4F358-6C91-49F3-80C5-A09880828A77}"/>
    <cellStyle name="_NIM Summary 09GRC" xfId="4005" xr:uid="{4B124B3A-384E-4A22-9D6A-A6A811EC15C1}"/>
    <cellStyle name="_NIM Summary 09GRC 2" xfId="4006" xr:uid="{1459AC2F-207C-4FD5-BD36-EA1AE70E03EA}"/>
    <cellStyle name="_NIM Summary 09GRC_NIM Summary" xfId="4007" xr:uid="{DD0DC0BE-1542-4E69-87E2-CE31ED0D3737}"/>
    <cellStyle name="_NIM Summary 09GRC_NIM Summary 2" xfId="4008" xr:uid="{553486DA-5AC0-49CA-8A1B-77333617A056}"/>
    <cellStyle name="_PC DRAFT 10 15 07" xfId="4009" xr:uid="{3D9A1734-5DA3-45E0-BF1E-68AB8E535408}"/>
    <cellStyle name="_PCA 7 - Exhibit D update 9_30_2008" xfId="4010" xr:uid="{688FBF79-945F-4D0E-8A3E-29283C5DCE93}"/>
    <cellStyle name="_PCA 7 - Exhibit D update 9_30_2008 2" xfId="4011" xr:uid="{EA0E4D65-E67C-4BDC-9087-D805E704D1D1}"/>
    <cellStyle name="_PCA 7 - Exhibit D update 9_30_2008_Chelan PUD Power Costs (8-10)" xfId="4012" xr:uid="{0A4FAABC-DC48-49B9-A6E6-F7627CE3D2F5}"/>
    <cellStyle name="_PCA 7 - Exhibit D update 9_30_2008_NIM Summary" xfId="4013" xr:uid="{B0360B62-E3B9-498B-B257-1EA37E646E05}"/>
    <cellStyle name="_PCA 7 - Exhibit D update 9_30_2008_NIM Summary 2" xfId="4014" xr:uid="{0B2BDF89-E2FA-4BB0-B947-98A213480619}"/>
    <cellStyle name="_PCA 7 - Exhibit D update 9_30_2008_Transmission Workbook for May BOD" xfId="4015" xr:uid="{461988C7-FBA4-4C9E-8DCA-934B4C8B2BC3}"/>
    <cellStyle name="_PCA 7 - Exhibit D update 9_30_2008_Transmission Workbook for May BOD 2" xfId="4016" xr:uid="{46F5B8C3-13AD-4FE6-A7C3-7432BBD61B34}"/>
    <cellStyle name="_PCA 7 - Exhibit D update 9_30_2008_Wind Integration 10GRC" xfId="4017" xr:uid="{78716207-3173-46E3-A87B-FABDE3C08616}"/>
    <cellStyle name="_PCA 7 - Exhibit D update 9_30_2008_Wind Integration 10GRC 2" xfId="4018" xr:uid="{6D25B876-5EF4-4B0E-A7F9-1DFBD2A1CE83}"/>
    <cellStyle name="_Portfolio SPlan Base Case.xls Chart 1" xfId="4019" xr:uid="{FB83AF7B-EB18-4CEC-A072-A3740EBC514E}"/>
    <cellStyle name="_Portfolio SPlan Base Case.xls Chart 1 2" xfId="4020" xr:uid="{CA87B889-3A78-41E2-B18A-FE628A1F9820}"/>
    <cellStyle name="_Portfolio SPlan Base Case.xls Chart 1 2 2" xfId="4021" xr:uid="{FCEAE461-0B8C-4A14-B3B0-44EE73DB5626}"/>
    <cellStyle name="_Portfolio SPlan Base Case.xls Chart 1 3" xfId="4022" xr:uid="{DC2C88C5-0848-4967-AABD-04340F21B934}"/>
    <cellStyle name="_Portfolio SPlan Base Case.xls Chart 1_Adj Bench DR 3 for Initial Briefs (Electric)" xfId="4023" xr:uid="{046EEA63-811F-4322-A5C7-41EC443A1A94}"/>
    <cellStyle name="_Portfolio SPlan Base Case.xls Chart 1_Adj Bench DR 3 for Initial Briefs (Electric) 2" xfId="4024" xr:uid="{990C5FC4-6395-4FC5-8563-1F4845CD051A}"/>
    <cellStyle name="_Portfolio SPlan Base Case.xls Chart 1_Adj Bench DR 3 for Initial Briefs (Electric) 2 2" xfId="4025" xr:uid="{6E481B3E-90E7-4ED3-A362-D713C5A1BA44}"/>
    <cellStyle name="_Portfolio SPlan Base Case.xls Chart 1_Adj Bench DR 3 for Initial Briefs (Electric) 3" xfId="4026" xr:uid="{83BB47C9-C9AA-4D6F-AFCC-90DFCB1AE56D}"/>
    <cellStyle name="_Portfolio SPlan Base Case.xls Chart 1_Book1" xfId="4027" xr:uid="{25AAEDFB-0F23-4380-8C8D-E25426606110}"/>
    <cellStyle name="_Portfolio SPlan Base Case.xls Chart 1_Book2" xfId="4028" xr:uid="{79594593-A9FF-4194-9182-B0D405401DBF}"/>
    <cellStyle name="_Portfolio SPlan Base Case.xls Chart 1_Book2 2" xfId="4029" xr:uid="{5E0CB58A-5320-4FA1-88F5-6A739D840100}"/>
    <cellStyle name="_Portfolio SPlan Base Case.xls Chart 1_Book2 2 2" xfId="4030" xr:uid="{543BA52E-13C3-40D3-9871-4E6856567763}"/>
    <cellStyle name="_Portfolio SPlan Base Case.xls Chart 1_Book2 3" xfId="4031" xr:uid="{F30B6C1D-C2A1-4DB6-BCA8-B05D1AE3F016}"/>
    <cellStyle name="_Portfolio SPlan Base Case.xls Chart 1_Book2_Adj Bench DR 3 for Initial Briefs (Electric)" xfId="4032" xr:uid="{1D9B34E4-5A3E-4EB4-B619-ABD269B8B3A6}"/>
    <cellStyle name="_Portfolio SPlan Base Case.xls Chart 1_Book2_Adj Bench DR 3 for Initial Briefs (Electric) 2" xfId="4033" xr:uid="{47A236D1-A365-443E-8EBA-0B60D1C37C4A}"/>
    <cellStyle name="_Portfolio SPlan Base Case.xls Chart 1_Book2_Adj Bench DR 3 for Initial Briefs (Electric) 2 2" xfId="4034" xr:uid="{F8D79F2B-505B-4E4B-BD14-7689BD9F5C5C}"/>
    <cellStyle name="_Portfolio SPlan Base Case.xls Chart 1_Book2_Adj Bench DR 3 for Initial Briefs (Electric) 3" xfId="4035" xr:uid="{03B16454-A713-4552-A391-CF6C1356AD05}"/>
    <cellStyle name="_Portfolio SPlan Base Case.xls Chart 1_Book2_Electric Rev Req Model (2009 GRC) Rebuttal" xfId="4036" xr:uid="{F7F77C89-DFCD-45E8-920F-29C207F8A780}"/>
    <cellStyle name="_Portfolio SPlan Base Case.xls Chart 1_Book2_Electric Rev Req Model (2009 GRC) Rebuttal 2" xfId="4037" xr:uid="{CA04F2E4-50C2-4666-B85D-DCE7244F5E0C}"/>
    <cellStyle name="_Portfolio SPlan Base Case.xls Chart 1_Book2_Electric Rev Req Model (2009 GRC) Rebuttal 2 2" xfId="4038" xr:uid="{3970B71B-0DFA-48E2-8197-23FDBAF70068}"/>
    <cellStyle name="_Portfolio SPlan Base Case.xls Chart 1_Book2_Electric Rev Req Model (2009 GRC) Rebuttal 3" xfId="4039" xr:uid="{B9E9098D-D2C2-4AFB-ADAC-387D3FA7BE21}"/>
    <cellStyle name="_Portfolio SPlan Base Case.xls Chart 1_Book2_Electric Rev Req Model (2009 GRC) Rebuttal REmoval of New  WH Solar AdjustMI" xfId="4040" xr:uid="{1B5AE871-4A58-4781-9EC1-867502D0FBBE}"/>
    <cellStyle name="_Portfolio SPlan Base Case.xls Chart 1_Book2_Electric Rev Req Model (2009 GRC) Rebuttal REmoval of New  WH Solar AdjustMI 2" xfId="4041" xr:uid="{F2AF4634-EFCB-481C-AFA5-CCB5A2241E26}"/>
    <cellStyle name="_Portfolio SPlan Base Case.xls Chart 1_Book2_Electric Rev Req Model (2009 GRC) Rebuttal REmoval of New  WH Solar AdjustMI 2 2" xfId="4042" xr:uid="{36CE9AC7-3B48-40F2-B2F4-5766D0B2C181}"/>
    <cellStyle name="_Portfolio SPlan Base Case.xls Chart 1_Book2_Electric Rev Req Model (2009 GRC) Rebuttal REmoval of New  WH Solar AdjustMI 3" xfId="4043" xr:uid="{CAEE0A07-93A3-4B09-9726-14D39E27A9BB}"/>
    <cellStyle name="_Portfolio SPlan Base Case.xls Chart 1_Book2_Electric Rev Req Model (2009 GRC) Revised 01-18-2010" xfId="4044" xr:uid="{65C61B3E-E419-4E75-91E1-DA7B3275DC76}"/>
    <cellStyle name="_Portfolio SPlan Base Case.xls Chart 1_Book2_Electric Rev Req Model (2009 GRC) Revised 01-18-2010 2" xfId="4045" xr:uid="{39859922-EE36-4E77-B805-0E5C6C974514}"/>
    <cellStyle name="_Portfolio SPlan Base Case.xls Chart 1_Book2_Electric Rev Req Model (2009 GRC) Revised 01-18-2010 2 2" xfId="4046" xr:uid="{7B404A46-F87D-4D5E-B1DA-37E605A8514C}"/>
    <cellStyle name="_Portfolio SPlan Base Case.xls Chart 1_Book2_Electric Rev Req Model (2009 GRC) Revised 01-18-2010 3" xfId="4047" xr:uid="{A944E880-37FC-45C8-A4F0-4DDF146E0599}"/>
    <cellStyle name="_Portfolio SPlan Base Case.xls Chart 1_Book2_Final Order Electric EXHIBIT A-1" xfId="4048" xr:uid="{08E691B2-C8DC-4C76-886D-5ED0CABB983B}"/>
    <cellStyle name="_Portfolio SPlan Base Case.xls Chart 1_Book2_Final Order Electric EXHIBIT A-1 2" xfId="4049" xr:uid="{CE78E005-7596-4201-9DE0-CE6F81DE0437}"/>
    <cellStyle name="_Portfolio SPlan Base Case.xls Chart 1_Book2_Final Order Electric EXHIBIT A-1 2 2" xfId="4050" xr:uid="{F980F568-45A5-44A6-AAD0-05611E9A3342}"/>
    <cellStyle name="_Portfolio SPlan Base Case.xls Chart 1_Book2_Final Order Electric EXHIBIT A-1 3" xfId="4051" xr:uid="{FB002772-E3C6-466E-A258-9F9CCC0A076A}"/>
    <cellStyle name="_Portfolio SPlan Base Case.xls Chart 1_Chelan PUD Power Costs (8-10)" xfId="4052" xr:uid="{838FA0FF-DC82-486F-BDF6-E51E797709C4}"/>
    <cellStyle name="_Portfolio SPlan Base Case.xls Chart 1_Confidential Material" xfId="4053" xr:uid="{915B371C-D7BF-48BC-BDF8-24F352B344BA}"/>
    <cellStyle name="_Portfolio SPlan Base Case.xls Chart 1_DEM-WP(C) Colstrip 12 Coal Cost Forecast 2010GRC" xfId="4054" xr:uid="{68ECB338-FFD5-4760-9635-91195BC099DE}"/>
    <cellStyle name="_Portfolio SPlan Base Case.xls Chart 1_DEM-WP(C) Production O&amp;M 2010GRC As-Filed" xfId="4055" xr:uid="{F260B95D-DA17-40C2-9CA1-D7A4B58FFAD9}"/>
    <cellStyle name="_Portfolio SPlan Base Case.xls Chart 1_DEM-WP(C) Production O&amp;M 2010GRC As-Filed 2" xfId="4056" xr:uid="{16194AD7-A8DD-41AD-83FE-CE1C7195150B}"/>
    <cellStyle name="_Portfolio SPlan Base Case.xls Chart 1_Electric Rev Req Model (2009 GRC) " xfId="4057" xr:uid="{6C9A7043-D897-4B91-928D-BC02D4AE516E}"/>
    <cellStyle name="_Portfolio SPlan Base Case.xls Chart 1_Electric Rev Req Model (2009 GRC)  2" xfId="4058" xr:uid="{4DCC7093-4AAE-42FB-B735-ED8C8BC30CE7}"/>
    <cellStyle name="_Portfolio SPlan Base Case.xls Chart 1_Electric Rev Req Model (2009 GRC)  2 2" xfId="4059" xr:uid="{4917DD25-2736-4D16-A0B0-5D997F738106}"/>
    <cellStyle name="_Portfolio SPlan Base Case.xls Chart 1_Electric Rev Req Model (2009 GRC)  3" xfId="4060" xr:uid="{EEE5D7EF-D0AD-4E34-B449-A68FF17CB314}"/>
    <cellStyle name="_Portfolio SPlan Base Case.xls Chart 1_Electric Rev Req Model (2009 GRC) Rebuttal" xfId="4061" xr:uid="{6FC367F6-5543-4690-872D-5201240EB8E8}"/>
    <cellStyle name="_Portfolio SPlan Base Case.xls Chart 1_Electric Rev Req Model (2009 GRC) Rebuttal 2" xfId="4062" xr:uid="{AF88DC9D-8397-4EB7-B7C7-E65CB709A9F2}"/>
    <cellStyle name="_Portfolio SPlan Base Case.xls Chart 1_Electric Rev Req Model (2009 GRC) Rebuttal 2 2" xfId="4063" xr:uid="{8BD58D0A-BC06-4497-95FA-A8C8F02C40B1}"/>
    <cellStyle name="_Portfolio SPlan Base Case.xls Chart 1_Electric Rev Req Model (2009 GRC) Rebuttal 3" xfId="4064" xr:uid="{DA1463EA-18A0-4D74-A5BC-9F962C9D4390}"/>
    <cellStyle name="_Portfolio SPlan Base Case.xls Chart 1_Electric Rev Req Model (2009 GRC) Rebuttal REmoval of New  WH Solar AdjustMI" xfId="4065" xr:uid="{0E9F101B-798B-43CF-868F-70819304C1B5}"/>
    <cellStyle name="_Portfolio SPlan Base Case.xls Chart 1_Electric Rev Req Model (2009 GRC) Rebuttal REmoval of New  WH Solar AdjustMI 2" xfId="4066" xr:uid="{6640B472-8BD9-46E4-BD45-C5F8FC8C47CE}"/>
    <cellStyle name="_Portfolio SPlan Base Case.xls Chart 1_Electric Rev Req Model (2009 GRC) Rebuttal REmoval of New  WH Solar AdjustMI 2 2" xfId="4067" xr:uid="{37578796-1EBE-47D8-B37B-6F300EA1C301}"/>
    <cellStyle name="_Portfolio SPlan Base Case.xls Chart 1_Electric Rev Req Model (2009 GRC) Rebuttal REmoval of New  WH Solar AdjustMI 3" xfId="4068" xr:uid="{C8B5D2BC-6374-4E08-A0B1-B8B2B2AB62C0}"/>
    <cellStyle name="_Portfolio SPlan Base Case.xls Chart 1_Electric Rev Req Model (2009 GRC) Revised 01-18-2010" xfId="4069" xr:uid="{0B002B11-4C95-44C8-B81A-B30E8035AC9A}"/>
    <cellStyle name="_Portfolio SPlan Base Case.xls Chart 1_Electric Rev Req Model (2009 GRC) Revised 01-18-2010 2" xfId="4070" xr:uid="{40AE4F75-98DD-4A17-B0DC-DAE16769439D}"/>
    <cellStyle name="_Portfolio SPlan Base Case.xls Chart 1_Electric Rev Req Model (2009 GRC) Revised 01-18-2010 2 2" xfId="4071" xr:uid="{E3C6226B-E279-48C8-ABE6-8BF62D96748D}"/>
    <cellStyle name="_Portfolio SPlan Base Case.xls Chart 1_Electric Rev Req Model (2009 GRC) Revised 01-18-2010 3" xfId="4072" xr:uid="{FBB05A22-CFC9-468E-A236-91925438BB11}"/>
    <cellStyle name="_Portfolio SPlan Base Case.xls Chart 1_Electric Rev Req Model (2010 GRC)" xfId="4073" xr:uid="{E6A71113-BAB1-42F1-9C60-F1B56A0D9F5A}"/>
    <cellStyle name="_Portfolio SPlan Base Case.xls Chart 1_Electric Rev Req Model (2010 GRC) SF" xfId="4074" xr:uid="{516C5991-78A4-4A70-88F0-C039ED46BCCD}"/>
    <cellStyle name="_Portfolio SPlan Base Case.xls Chart 1_Final Order Electric EXHIBIT A-1" xfId="4075" xr:uid="{D25519B2-9118-4397-A3E5-CD55032CA0EE}"/>
    <cellStyle name="_Portfolio SPlan Base Case.xls Chart 1_Final Order Electric EXHIBIT A-1 2" xfId="4076" xr:uid="{A7BD3008-FED5-4F54-846B-73BA69C24AEA}"/>
    <cellStyle name="_Portfolio SPlan Base Case.xls Chart 1_Final Order Electric EXHIBIT A-1 2 2" xfId="4077" xr:uid="{ED824C44-D2B3-4D0E-AB40-ED1C89BE65F9}"/>
    <cellStyle name="_Portfolio SPlan Base Case.xls Chart 1_Final Order Electric EXHIBIT A-1 3" xfId="4078" xr:uid="{484878AE-CAAE-47A2-89D4-A22F7D0F2187}"/>
    <cellStyle name="_Portfolio SPlan Base Case.xls Chart 1_NIM Summary" xfId="4079" xr:uid="{75086DBB-4741-4386-A15D-710996D5829C}"/>
    <cellStyle name="_Portfolio SPlan Base Case.xls Chart 1_NIM Summary 2" xfId="4080" xr:uid="{6C4B1727-2358-46C6-8B98-62A98EB963A1}"/>
    <cellStyle name="_Portfolio SPlan Base Case.xls Chart 1_Rebuttal Power Costs" xfId="4081" xr:uid="{3D50559C-5D21-4C04-88AB-603C1FC3CA1D}"/>
    <cellStyle name="_Portfolio SPlan Base Case.xls Chart 1_Rebuttal Power Costs 2" xfId="4082" xr:uid="{E34C8E47-7E0A-4DFB-8E05-C14C798E99A6}"/>
    <cellStyle name="_Portfolio SPlan Base Case.xls Chart 1_Rebuttal Power Costs 2 2" xfId="4083" xr:uid="{7502E32F-E639-4EAA-9B7B-B4EF8ED72582}"/>
    <cellStyle name="_Portfolio SPlan Base Case.xls Chart 1_Rebuttal Power Costs 3" xfId="4084" xr:uid="{0C07D052-BC0A-4DB9-9F72-4288D5B0A440}"/>
    <cellStyle name="_Portfolio SPlan Base Case.xls Chart 1_Rebuttal Power Costs_Adj Bench DR 3 for Initial Briefs (Electric)" xfId="4085" xr:uid="{EE3724F6-8F44-48F3-846D-72EF13E2A61E}"/>
    <cellStyle name="_Portfolio SPlan Base Case.xls Chart 1_Rebuttal Power Costs_Adj Bench DR 3 for Initial Briefs (Electric) 2" xfId="4086" xr:uid="{C07A96FF-6179-43C6-B5EF-F519FD45069A}"/>
    <cellStyle name="_Portfolio SPlan Base Case.xls Chart 1_Rebuttal Power Costs_Adj Bench DR 3 for Initial Briefs (Electric) 2 2" xfId="4087" xr:uid="{EB926125-217B-4C50-81A5-547C466D2168}"/>
    <cellStyle name="_Portfolio SPlan Base Case.xls Chart 1_Rebuttal Power Costs_Adj Bench DR 3 for Initial Briefs (Electric) 3" xfId="4088" xr:uid="{595A9056-94E9-4011-A8C3-DD71C1A3AD0B}"/>
    <cellStyle name="_Portfolio SPlan Base Case.xls Chart 1_Rebuttal Power Costs_Electric Rev Req Model (2009 GRC) Rebuttal" xfId="4089" xr:uid="{A45EA63A-6BA4-48FD-B0FA-F0C8C02DC0FA}"/>
    <cellStyle name="_Portfolio SPlan Base Case.xls Chart 1_Rebuttal Power Costs_Electric Rev Req Model (2009 GRC) Rebuttal 2" xfId="4090" xr:uid="{F365FABC-1899-44FE-A71C-31BB66972B0D}"/>
    <cellStyle name="_Portfolio SPlan Base Case.xls Chart 1_Rebuttal Power Costs_Electric Rev Req Model (2009 GRC) Rebuttal 2 2" xfId="4091" xr:uid="{7B718AEA-F7B2-4064-8D94-2BDE85B242D5}"/>
    <cellStyle name="_Portfolio SPlan Base Case.xls Chart 1_Rebuttal Power Costs_Electric Rev Req Model (2009 GRC) Rebuttal 3" xfId="4092" xr:uid="{F3D99536-6885-4B1A-8942-04CAD9554032}"/>
    <cellStyle name="_Portfolio SPlan Base Case.xls Chart 1_Rebuttal Power Costs_Electric Rev Req Model (2009 GRC) Rebuttal REmoval of New  WH Solar AdjustMI" xfId="4093" xr:uid="{551CF93A-9FA4-41DD-AA48-8D2F5A6BDF0A}"/>
    <cellStyle name="_Portfolio SPlan Base Case.xls Chart 1_Rebuttal Power Costs_Electric Rev Req Model (2009 GRC) Rebuttal REmoval of New  WH Solar AdjustMI 2" xfId="4094" xr:uid="{EC4816BE-5627-40FE-BF60-A284062398DD}"/>
    <cellStyle name="_Portfolio SPlan Base Case.xls Chart 1_Rebuttal Power Costs_Electric Rev Req Model (2009 GRC) Rebuttal REmoval of New  WH Solar AdjustMI 2 2" xfId="4095" xr:uid="{13C7FF74-5F5E-451C-9C19-504559074FF5}"/>
    <cellStyle name="_Portfolio SPlan Base Case.xls Chart 1_Rebuttal Power Costs_Electric Rev Req Model (2009 GRC) Rebuttal REmoval of New  WH Solar AdjustMI 3" xfId="4096" xr:uid="{F078A0D0-CD4D-4287-BC5C-E8E105FBEB94}"/>
    <cellStyle name="_Portfolio SPlan Base Case.xls Chart 1_Rebuttal Power Costs_Electric Rev Req Model (2009 GRC) Revised 01-18-2010" xfId="4097" xr:uid="{A3C3909E-8E6D-4FB6-BD7A-E1C7E896E45E}"/>
    <cellStyle name="_Portfolio SPlan Base Case.xls Chart 1_Rebuttal Power Costs_Electric Rev Req Model (2009 GRC) Revised 01-18-2010 2" xfId="4098" xr:uid="{6FC3DD22-084A-414C-A8B3-A044660D243A}"/>
    <cellStyle name="_Portfolio SPlan Base Case.xls Chart 1_Rebuttal Power Costs_Electric Rev Req Model (2009 GRC) Revised 01-18-2010 2 2" xfId="4099" xr:uid="{2BAFDE4D-7C88-4529-96EF-2E0656375972}"/>
    <cellStyle name="_Portfolio SPlan Base Case.xls Chart 1_Rebuttal Power Costs_Electric Rev Req Model (2009 GRC) Revised 01-18-2010 3" xfId="4100" xr:uid="{24BB1D71-1027-4C87-A629-29DC4CE2C21E}"/>
    <cellStyle name="_Portfolio SPlan Base Case.xls Chart 1_Rebuttal Power Costs_Final Order Electric EXHIBIT A-1" xfId="4101" xr:uid="{487EC99A-EA45-4DEE-A99B-5B805644C322}"/>
    <cellStyle name="_Portfolio SPlan Base Case.xls Chart 1_Rebuttal Power Costs_Final Order Electric EXHIBIT A-1 2" xfId="4102" xr:uid="{7687EF4F-142E-4A4A-A322-52FEB5ADCDBC}"/>
    <cellStyle name="_Portfolio SPlan Base Case.xls Chart 1_Rebuttal Power Costs_Final Order Electric EXHIBIT A-1 2 2" xfId="4103" xr:uid="{24543F58-A7D0-426A-B74D-170B08FF56BB}"/>
    <cellStyle name="_Portfolio SPlan Base Case.xls Chart 1_Rebuttal Power Costs_Final Order Electric EXHIBIT A-1 3" xfId="4104" xr:uid="{729D9369-298E-48BB-ACCC-B695B0F2A618}"/>
    <cellStyle name="_Portfolio SPlan Base Case.xls Chart 1_TENASKA REGULATORY ASSET" xfId="4105" xr:uid="{2E035AE5-2BA5-4571-9BC3-BBB5380A1439}"/>
    <cellStyle name="_Portfolio SPlan Base Case.xls Chart 1_TENASKA REGULATORY ASSET 2" xfId="4106" xr:uid="{3100B612-7652-459F-8806-B64DEAF87B6A}"/>
    <cellStyle name="_Portfolio SPlan Base Case.xls Chart 1_TENASKA REGULATORY ASSET 2 2" xfId="4107" xr:uid="{607149E7-EC92-4808-9FA3-443C814751D7}"/>
    <cellStyle name="_Portfolio SPlan Base Case.xls Chart 1_TENASKA REGULATORY ASSET 3" xfId="4108" xr:uid="{2419A454-5E01-46FC-B81A-12DFEE57D5FE}"/>
    <cellStyle name="_Portfolio SPlan Base Case.xls Chart 2" xfId="4109" xr:uid="{04A4FD59-FF5E-476C-805B-3F065B5218B2}"/>
    <cellStyle name="_Portfolio SPlan Base Case.xls Chart 2 2" xfId="4110" xr:uid="{E7E50D8B-9443-43B8-82A2-9E30FBBAD161}"/>
    <cellStyle name="_Portfolio SPlan Base Case.xls Chart 2 2 2" xfId="4111" xr:uid="{A2D98EF1-5809-4B27-979E-4C26424415C7}"/>
    <cellStyle name="_Portfolio SPlan Base Case.xls Chart 2 3" xfId="4112" xr:uid="{44F9B889-C5A3-4E66-B2B8-E72479B9ECBF}"/>
    <cellStyle name="_Portfolio SPlan Base Case.xls Chart 2_Adj Bench DR 3 for Initial Briefs (Electric)" xfId="4113" xr:uid="{A9BD375F-25D0-4FE4-8269-368B93B80910}"/>
    <cellStyle name="_Portfolio SPlan Base Case.xls Chart 2_Adj Bench DR 3 for Initial Briefs (Electric) 2" xfId="4114" xr:uid="{8D8CE05C-CF9C-457C-BB04-E373266CE451}"/>
    <cellStyle name="_Portfolio SPlan Base Case.xls Chart 2_Adj Bench DR 3 for Initial Briefs (Electric) 2 2" xfId="4115" xr:uid="{AD40D8BA-856A-4CAC-A94E-82888DEC675C}"/>
    <cellStyle name="_Portfolio SPlan Base Case.xls Chart 2_Adj Bench DR 3 for Initial Briefs (Electric) 3" xfId="4116" xr:uid="{36CF2A86-E281-4A0E-B473-D61B36247F7A}"/>
    <cellStyle name="_Portfolio SPlan Base Case.xls Chart 2_Book1" xfId="4117" xr:uid="{EF5EF68D-6D93-4424-B93B-04DB99BF4399}"/>
    <cellStyle name="_Portfolio SPlan Base Case.xls Chart 2_Book2" xfId="4118" xr:uid="{17B60AEE-EFBC-4C3F-BA46-7D176AF6CDDB}"/>
    <cellStyle name="_Portfolio SPlan Base Case.xls Chart 2_Book2 2" xfId="4119" xr:uid="{286866E0-4421-4E57-A300-2830F6720CA3}"/>
    <cellStyle name="_Portfolio SPlan Base Case.xls Chart 2_Book2 2 2" xfId="4120" xr:uid="{97EFCD60-410D-4CA0-BC7A-E245C1B3EC1E}"/>
    <cellStyle name="_Portfolio SPlan Base Case.xls Chart 2_Book2 3" xfId="4121" xr:uid="{97560176-2B75-47B5-B5AE-0ACDC318C411}"/>
    <cellStyle name="_Portfolio SPlan Base Case.xls Chart 2_Book2_Adj Bench DR 3 for Initial Briefs (Electric)" xfId="4122" xr:uid="{82713E2C-1B94-4582-AC59-89B081DD9FBC}"/>
    <cellStyle name="_Portfolio SPlan Base Case.xls Chart 2_Book2_Adj Bench DR 3 for Initial Briefs (Electric) 2" xfId="4123" xr:uid="{7BF47DBD-F8E0-44B9-A3C6-9BD4ED8699E0}"/>
    <cellStyle name="_Portfolio SPlan Base Case.xls Chart 2_Book2_Adj Bench DR 3 for Initial Briefs (Electric) 2 2" xfId="4124" xr:uid="{9E6AC1CB-D858-4E04-BB5C-8885C4893ABA}"/>
    <cellStyle name="_Portfolio SPlan Base Case.xls Chart 2_Book2_Adj Bench DR 3 for Initial Briefs (Electric) 3" xfId="4125" xr:uid="{2B2DE86F-D70D-4BCA-B9BD-404EA5944819}"/>
    <cellStyle name="_Portfolio SPlan Base Case.xls Chart 2_Book2_Electric Rev Req Model (2009 GRC) Rebuttal" xfId="4126" xr:uid="{5A129CBC-E3A4-40DC-9BC1-0EC7A9DA3A1E}"/>
    <cellStyle name="_Portfolio SPlan Base Case.xls Chart 2_Book2_Electric Rev Req Model (2009 GRC) Rebuttal 2" xfId="4127" xr:uid="{96BA8B33-8150-443C-B653-FA6493DD8FB3}"/>
    <cellStyle name="_Portfolio SPlan Base Case.xls Chart 2_Book2_Electric Rev Req Model (2009 GRC) Rebuttal 2 2" xfId="4128" xr:uid="{B44F2240-EF17-4589-BD2A-4DA48665DC9A}"/>
    <cellStyle name="_Portfolio SPlan Base Case.xls Chart 2_Book2_Electric Rev Req Model (2009 GRC) Rebuttal 3" xfId="4129" xr:uid="{21A78106-2CB1-420B-A7CA-E266289E52EC}"/>
    <cellStyle name="_Portfolio SPlan Base Case.xls Chart 2_Book2_Electric Rev Req Model (2009 GRC) Rebuttal REmoval of New  WH Solar AdjustMI" xfId="4130" xr:uid="{A3756360-654F-42C9-A8EE-2524B86E9240}"/>
    <cellStyle name="_Portfolio SPlan Base Case.xls Chart 2_Book2_Electric Rev Req Model (2009 GRC) Rebuttal REmoval of New  WH Solar AdjustMI 2" xfId="4131" xr:uid="{7D9B0EDB-2477-48CC-8F08-70CCB59093E2}"/>
    <cellStyle name="_Portfolio SPlan Base Case.xls Chart 2_Book2_Electric Rev Req Model (2009 GRC) Rebuttal REmoval of New  WH Solar AdjustMI 2 2" xfId="4132" xr:uid="{4FE9E7EF-A40D-42E2-BFAC-8FBE8A2671F8}"/>
    <cellStyle name="_Portfolio SPlan Base Case.xls Chart 2_Book2_Electric Rev Req Model (2009 GRC) Rebuttal REmoval of New  WH Solar AdjustMI 3" xfId="4133" xr:uid="{FE8D3358-992A-4E1F-B38C-DFD8AD7AE8F3}"/>
    <cellStyle name="_Portfolio SPlan Base Case.xls Chart 2_Book2_Electric Rev Req Model (2009 GRC) Revised 01-18-2010" xfId="4134" xr:uid="{D475FE92-B88F-4FD5-A9FF-A81B0884D760}"/>
    <cellStyle name="_Portfolio SPlan Base Case.xls Chart 2_Book2_Electric Rev Req Model (2009 GRC) Revised 01-18-2010 2" xfId="4135" xr:uid="{B73B85F1-48E0-4BFD-9DF1-CE5543A281F0}"/>
    <cellStyle name="_Portfolio SPlan Base Case.xls Chart 2_Book2_Electric Rev Req Model (2009 GRC) Revised 01-18-2010 2 2" xfId="4136" xr:uid="{C5BE3C8C-94ED-48AA-BFE5-B8F0BB438ED4}"/>
    <cellStyle name="_Portfolio SPlan Base Case.xls Chart 2_Book2_Electric Rev Req Model (2009 GRC) Revised 01-18-2010 3" xfId="4137" xr:uid="{85F6DDEF-D5AC-4406-A029-1F4DA3D696CB}"/>
    <cellStyle name="_Portfolio SPlan Base Case.xls Chart 2_Book2_Final Order Electric EXHIBIT A-1" xfId="4138" xr:uid="{30E38EC1-6CD7-427D-87D2-F404240660A4}"/>
    <cellStyle name="_Portfolio SPlan Base Case.xls Chart 2_Book2_Final Order Electric EXHIBIT A-1 2" xfId="4139" xr:uid="{9718C96D-5E28-44C1-8C60-9159EA7F148B}"/>
    <cellStyle name="_Portfolio SPlan Base Case.xls Chart 2_Book2_Final Order Electric EXHIBIT A-1 2 2" xfId="4140" xr:uid="{54AA2C89-C37E-4934-AC0F-6A05C282EAD4}"/>
    <cellStyle name="_Portfolio SPlan Base Case.xls Chart 2_Book2_Final Order Electric EXHIBIT A-1 3" xfId="4141" xr:uid="{0A813173-607C-4165-A666-CA0EB3F00672}"/>
    <cellStyle name="_Portfolio SPlan Base Case.xls Chart 2_Chelan PUD Power Costs (8-10)" xfId="4142" xr:uid="{3463A24B-0DA5-480A-A18F-5B8A1887391D}"/>
    <cellStyle name="_Portfolio SPlan Base Case.xls Chart 2_Confidential Material" xfId="4143" xr:uid="{57CCB82D-B791-485C-8E44-9C4132CAE5A2}"/>
    <cellStyle name="_Portfolio SPlan Base Case.xls Chart 2_DEM-WP(C) Colstrip 12 Coal Cost Forecast 2010GRC" xfId="4144" xr:uid="{ABE24544-2F71-4FF0-B4EE-C53BB64C4222}"/>
    <cellStyle name="_Portfolio SPlan Base Case.xls Chart 2_DEM-WP(C) Production O&amp;M 2010GRC As-Filed" xfId="4145" xr:uid="{B246B4B0-8FCD-45F0-8E0E-1D585586331B}"/>
    <cellStyle name="_Portfolio SPlan Base Case.xls Chart 2_DEM-WP(C) Production O&amp;M 2010GRC As-Filed 2" xfId="4146" xr:uid="{CB5E7D6C-32B8-4A67-A5BC-AE2A7EEE9455}"/>
    <cellStyle name="_Portfolio SPlan Base Case.xls Chart 2_Electric Rev Req Model (2009 GRC) " xfId="4147" xr:uid="{31947720-629F-42F7-9241-C45EC3F8E9D6}"/>
    <cellStyle name="_Portfolio SPlan Base Case.xls Chart 2_Electric Rev Req Model (2009 GRC)  2" xfId="4148" xr:uid="{F4CD6ADC-CE54-41CC-9B00-D4C320C7A819}"/>
    <cellStyle name="_Portfolio SPlan Base Case.xls Chart 2_Electric Rev Req Model (2009 GRC)  2 2" xfId="4149" xr:uid="{501F935A-0DAE-4A41-B268-100F0704B6FA}"/>
    <cellStyle name="_Portfolio SPlan Base Case.xls Chart 2_Electric Rev Req Model (2009 GRC)  3" xfId="4150" xr:uid="{3EE1620C-4A0B-4A2C-B909-1F6DDEA593AF}"/>
    <cellStyle name="_Portfolio SPlan Base Case.xls Chart 2_Electric Rev Req Model (2009 GRC)  4" xfId="4151" xr:uid="{443356DB-2D22-4334-8DE8-A659A25CDA30}"/>
    <cellStyle name="_Portfolio SPlan Base Case.xls Chart 2_Electric Rev Req Model (2009 GRC) Rebuttal" xfId="4152" xr:uid="{7EAEB4A9-5AD2-4A11-8C43-885222905BD5}"/>
    <cellStyle name="_Portfolio SPlan Base Case.xls Chart 2_Electric Rev Req Model (2009 GRC) Rebuttal 2" xfId="4153" xr:uid="{4D9B37B0-3B52-479E-8F82-F3D993F583D5}"/>
    <cellStyle name="_Portfolio SPlan Base Case.xls Chart 2_Electric Rev Req Model (2009 GRC) Rebuttal 2 2" xfId="4154" xr:uid="{F2A6A8DA-04EC-444A-91F5-F1B7D3EACB67}"/>
    <cellStyle name="_Portfolio SPlan Base Case.xls Chart 2_Electric Rev Req Model (2009 GRC) Rebuttal 3" xfId="4155" xr:uid="{26F269C9-49B9-47C6-A9A2-06D6A3ED0274}"/>
    <cellStyle name="_Portfolio SPlan Base Case.xls Chart 2_Electric Rev Req Model (2009 GRC) Rebuttal 4" xfId="4156" xr:uid="{8C69714F-0736-429D-97FB-F5AAEF0622F3}"/>
    <cellStyle name="_Portfolio SPlan Base Case.xls Chart 2_Electric Rev Req Model (2009 GRC) Rebuttal REmoval of New  WH Solar AdjustMI" xfId="4157" xr:uid="{CB95C684-CBF5-479B-9ACB-0D48B853F1CE}"/>
    <cellStyle name="_Portfolio SPlan Base Case.xls Chart 2_Electric Rev Req Model (2009 GRC) Rebuttal REmoval of New  WH Solar AdjustMI 2" xfId="4158" xr:uid="{1AE45DD7-9237-4C28-B5AA-7CC084D9A88B}"/>
    <cellStyle name="_Portfolio SPlan Base Case.xls Chart 2_Electric Rev Req Model (2009 GRC) Rebuttal REmoval of New  WH Solar AdjustMI 2 2" xfId="4159" xr:uid="{FC8B9B28-4D0E-4D77-8DF9-46F608FBCA98}"/>
    <cellStyle name="_Portfolio SPlan Base Case.xls Chart 2_Electric Rev Req Model (2009 GRC) Rebuttal REmoval of New  WH Solar AdjustMI 3" xfId="4160" xr:uid="{6B341668-F3AF-4176-AF26-DD5D43093769}"/>
    <cellStyle name="_Portfolio SPlan Base Case.xls Chart 2_Electric Rev Req Model (2009 GRC) Rebuttal REmoval of New  WH Solar AdjustMI 4" xfId="4161" xr:uid="{A9B6DC63-5380-4A42-96FC-826891295364}"/>
    <cellStyle name="_Portfolio SPlan Base Case.xls Chart 2_Electric Rev Req Model (2009 GRC) Revised 01-18-2010" xfId="4162" xr:uid="{93029940-7AD0-4562-9669-731534A12DF7}"/>
    <cellStyle name="_Portfolio SPlan Base Case.xls Chart 2_Electric Rev Req Model (2009 GRC) Revised 01-18-2010 2" xfId="4163" xr:uid="{CC2370BD-32BA-4871-8566-17A8D3CBA593}"/>
    <cellStyle name="_Portfolio SPlan Base Case.xls Chart 2_Electric Rev Req Model (2009 GRC) Revised 01-18-2010 2 2" xfId="4164" xr:uid="{8F02770B-28EF-471A-A1F5-7425895AC5B7}"/>
    <cellStyle name="_Portfolio SPlan Base Case.xls Chart 2_Electric Rev Req Model (2009 GRC) Revised 01-18-2010 3" xfId="4165" xr:uid="{EDDCF14D-3793-4683-8DE3-99D0A0B82C7D}"/>
    <cellStyle name="_Portfolio SPlan Base Case.xls Chart 2_Electric Rev Req Model (2009 GRC) Revised 01-18-2010 4" xfId="4166" xr:uid="{C5F9BEE3-76E5-405C-BF9C-DB486AEDDC6C}"/>
    <cellStyle name="_Portfolio SPlan Base Case.xls Chart 2_Electric Rev Req Model (2010 GRC)" xfId="4167" xr:uid="{C60A0CFA-DE96-4C7C-89B2-74507C4B7CE5}"/>
    <cellStyle name="_Portfolio SPlan Base Case.xls Chart 2_Electric Rev Req Model (2010 GRC) SF" xfId="4168" xr:uid="{91810A62-1705-4188-B43C-9C0BAAEB8369}"/>
    <cellStyle name="_Portfolio SPlan Base Case.xls Chart 2_Final Order Electric EXHIBIT A-1" xfId="4169" xr:uid="{E19459D1-19A0-4652-A4E3-3F0A70892817}"/>
    <cellStyle name="_Portfolio SPlan Base Case.xls Chart 2_Final Order Electric EXHIBIT A-1 2" xfId="4170" xr:uid="{B5A91E70-6F09-40C3-8CEA-5C0729A31B71}"/>
    <cellStyle name="_Portfolio SPlan Base Case.xls Chart 2_Final Order Electric EXHIBIT A-1 2 2" xfId="4171" xr:uid="{023781AA-A844-4D51-824D-5A495B208856}"/>
    <cellStyle name="_Portfolio SPlan Base Case.xls Chart 2_Final Order Electric EXHIBIT A-1 3" xfId="4172" xr:uid="{D3A17BCC-5E00-46DA-84DF-242617DB8F65}"/>
    <cellStyle name="_Portfolio SPlan Base Case.xls Chart 2_Final Order Electric EXHIBIT A-1 4" xfId="4173" xr:uid="{BC1865FD-7ED3-46ED-9EE7-222CBA3AD350}"/>
    <cellStyle name="_Portfolio SPlan Base Case.xls Chart 2_NIM Summary" xfId="4174" xr:uid="{6893D2D2-CDC0-42D9-AEE0-C053440F901A}"/>
    <cellStyle name="_Portfolio SPlan Base Case.xls Chart 2_NIM Summary 2" xfId="4175" xr:uid="{0A55043E-3A66-4615-9689-5C0CB44B175B}"/>
    <cellStyle name="_Portfolio SPlan Base Case.xls Chart 2_Rebuttal Power Costs" xfId="4176" xr:uid="{96A1C8FF-C431-482E-8B41-253080E2F1CC}"/>
    <cellStyle name="_Portfolio SPlan Base Case.xls Chart 2_Rebuttal Power Costs 2" xfId="4177" xr:uid="{5B9357B4-7FD4-4DA3-A858-A9F14DBA4CDD}"/>
    <cellStyle name="_Portfolio SPlan Base Case.xls Chart 2_Rebuttal Power Costs 2 2" xfId="4178" xr:uid="{6EF65078-6AFE-4E1B-8DCB-78E41A8B26EA}"/>
    <cellStyle name="_Portfolio SPlan Base Case.xls Chart 2_Rebuttal Power Costs 3" xfId="4179" xr:uid="{36EF19D1-F560-45D9-85DD-3E6FC1657D63}"/>
    <cellStyle name="_Portfolio SPlan Base Case.xls Chart 2_Rebuttal Power Costs 4" xfId="4180" xr:uid="{270970B9-E224-40AF-994B-19A8CA17817D}"/>
    <cellStyle name="_Portfolio SPlan Base Case.xls Chart 2_Rebuttal Power Costs_Adj Bench DR 3 for Initial Briefs (Electric)" xfId="4181" xr:uid="{7CEA0B37-C062-4E78-A1B3-346C21207EB3}"/>
    <cellStyle name="_Portfolio SPlan Base Case.xls Chart 2_Rebuttal Power Costs_Adj Bench DR 3 for Initial Briefs (Electric) 2" xfId="4182" xr:uid="{0EC24D64-9673-4C47-9263-F6CB7317EF0E}"/>
    <cellStyle name="_Portfolio SPlan Base Case.xls Chart 2_Rebuttal Power Costs_Adj Bench DR 3 for Initial Briefs (Electric) 2 2" xfId="4183" xr:uid="{7C56B8B6-AAF9-4E34-A5D0-E14BA7EB9B40}"/>
    <cellStyle name="_Portfolio SPlan Base Case.xls Chart 2_Rebuttal Power Costs_Adj Bench DR 3 for Initial Briefs (Electric) 3" xfId="4184" xr:uid="{2AC5EEA5-8B3B-4EE8-8FEE-34ED0206807C}"/>
    <cellStyle name="_Portfolio SPlan Base Case.xls Chart 2_Rebuttal Power Costs_Adj Bench DR 3 for Initial Briefs (Electric) 4" xfId="4185" xr:uid="{807A7992-7382-4F2F-A2FC-7AA0ECA5DDB3}"/>
    <cellStyle name="_Portfolio SPlan Base Case.xls Chart 2_Rebuttal Power Costs_Electric Rev Req Model (2009 GRC) Rebuttal" xfId="4186" xr:uid="{2C7E5FE1-0D7D-45A3-8ECD-60580D8A8BE1}"/>
    <cellStyle name="_Portfolio SPlan Base Case.xls Chart 2_Rebuttal Power Costs_Electric Rev Req Model (2009 GRC) Rebuttal 2" xfId="4187" xr:uid="{63C01CE0-B037-464F-B533-DCE70ECA3CB5}"/>
    <cellStyle name="_Portfolio SPlan Base Case.xls Chart 2_Rebuttal Power Costs_Electric Rev Req Model (2009 GRC) Rebuttal 2 2" xfId="4188" xr:uid="{E2396E5B-2B96-4188-B986-C52AB3DF26CE}"/>
    <cellStyle name="_Portfolio SPlan Base Case.xls Chart 2_Rebuttal Power Costs_Electric Rev Req Model (2009 GRC) Rebuttal 3" xfId="4189" xr:uid="{E2D9171D-8EAB-40BD-B6A2-61F7E60498B0}"/>
    <cellStyle name="_Portfolio SPlan Base Case.xls Chart 2_Rebuttal Power Costs_Electric Rev Req Model (2009 GRC) Rebuttal 4" xfId="4190" xr:uid="{38E66BBB-760C-4BDA-A639-375C572949D8}"/>
    <cellStyle name="_Portfolio SPlan Base Case.xls Chart 2_Rebuttal Power Costs_Electric Rev Req Model (2009 GRC) Rebuttal REmoval of New  WH Solar AdjustMI" xfId="4191" xr:uid="{64255361-DB6E-46BB-BB88-D873BB672285}"/>
    <cellStyle name="_Portfolio SPlan Base Case.xls Chart 2_Rebuttal Power Costs_Electric Rev Req Model (2009 GRC) Rebuttal REmoval of New  WH Solar AdjustMI 2" xfId="4192" xr:uid="{A108E73A-C748-458C-8124-C745136F3C7A}"/>
    <cellStyle name="_Portfolio SPlan Base Case.xls Chart 2_Rebuttal Power Costs_Electric Rev Req Model (2009 GRC) Rebuttal REmoval of New  WH Solar AdjustMI 2 2" xfId="4193" xr:uid="{436C1F22-42E7-4402-A45F-774963F08591}"/>
    <cellStyle name="_Portfolio SPlan Base Case.xls Chart 2_Rebuttal Power Costs_Electric Rev Req Model (2009 GRC) Rebuttal REmoval of New  WH Solar AdjustMI 3" xfId="4194" xr:uid="{9026F914-535E-4740-9997-187076FBB72A}"/>
    <cellStyle name="_Portfolio SPlan Base Case.xls Chart 2_Rebuttal Power Costs_Electric Rev Req Model (2009 GRC) Rebuttal REmoval of New  WH Solar AdjustMI 4" xfId="4195" xr:uid="{64BACA36-3AAC-46C8-A120-8E27AF5FC023}"/>
    <cellStyle name="_Portfolio SPlan Base Case.xls Chart 2_Rebuttal Power Costs_Electric Rev Req Model (2009 GRC) Revised 01-18-2010" xfId="4196" xr:uid="{32483269-89CC-42B2-A0E4-6434913EC803}"/>
    <cellStyle name="_Portfolio SPlan Base Case.xls Chart 2_Rebuttal Power Costs_Electric Rev Req Model (2009 GRC) Revised 01-18-2010 2" xfId="4197" xr:uid="{0B792ADB-0BC1-424D-BF95-2C81AF144E02}"/>
    <cellStyle name="_Portfolio SPlan Base Case.xls Chart 2_Rebuttal Power Costs_Electric Rev Req Model (2009 GRC) Revised 01-18-2010 2 2" xfId="4198" xr:uid="{BDF705AD-C58D-4997-AADE-211504DF8F19}"/>
    <cellStyle name="_Portfolio SPlan Base Case.xls Chart 2_Rebuttal Power Costs_Electric Rev Req Model (2009 GRC) Revised 01-18-2010 3" xfId="4199" xr:uid="{1171EB72-6BC8-4878-993A-D5BCC57D38B6}"/>
    <cellStyle name="_Portfolio SPlan Base Case.xls Chart 2_Rebuttal Power Costs_Electric Rev Req Model (2009 GRC) Revised 01-18-2010 4" xfId="4200" xr:uid="{D0F741C2-AFAA-40A3-991E-CE06FEBA34DC}"/>
    <cellStyle name="_Portfolio SPlan Base Case.xls Chart 2_Rebuttal Power Costs_Final Order Electric EXHIBIT A-1" xfId="4201" xr:uid="{DFF5E1CB-4140-44F7-B45D-1C737126355E}"/>
    <cellStyle name="_Portfolio SPlan Base Case.xls Chart 2_Rebuttal Power Costs_Final Order Electric EXHIBIT A-1 2" xfId="4202" xr:uid="{901E52F4-E05E-4DB5-9ED0-40D0C911EF03}"/>
    <cellStyle name="_Portfolio SPlan Base Case.xls Chart 2_Rebuttal Power Costs_Final Order Electric EXHIBIT A-1 2 2" xfId="4203" xr:uid="{4E9CB7A7-E72F-4A89-90FA-3F43AE829CC2}"/>
    <cellStyle name="_Portfolio SPlan Base Case.xls Chart 2_Rebuttal Power Costs_Final Order Electric EXHIBIT A-1 3" xfId="4204" xr:uid="{C0874EC0-9FB3-43C3-91F6-F0675CB773B9}"/>
    <cellStyle name="_Portfolio SPlan Base Case.xls Chart 2_Rebuttal Power Costs_Final Order Electric EXHIBIT A-1 4" xfId="4205" xr:uid="{20958BB6-1169-48D8-9699-E8FC8EC28B6C}"/>
    <cellStyle name="_Portfolio SPlan Base Case.xls Chart 2_TENASKA REGULATORY ASSET" xfId="4206" xr:uid="{A8032DB7-9362-4DA7-B018-9FBF614AA57B}"/>
    <cellStyle name="_Portfolio SPlan Base Case.xls Chart 2_TENASKA REGULATORY ASSET 2" xfId="4207" xr:uid="{ADE9D907-587D-4459-A11A-E54B150DA209}"/>
    <cellStyle name="_Portfolio SPlan Base Case.xls Chart 2_TENASKA REGULATORY ASSET 2 2" xfId="4208" xr:uid="{9E79E642-0884-4941-9EB5-BE05347B8629}"/>
    <cellStyle name="_Portfolio SPlan Base Case.xls Chart 2_TENASKA REGULATORY ASSET 3" xfId="4209" xr:uid="{0B9CD9DB-FB2C-4B09-BF42-2981D26EEC83}"/>
    <cellStyle name="_Portfolio SPlan Base Case.xls Chart 2_TENASKA REGULATORY ASSET 4" xfId="4210" xr:uid="{E00247C2-23C9-42CD-A8F2-F15F7178374E}"/>
    <cellStyle name="_Portfolio SPlan Base Case.xls Chart 3" xfId="4211" xr:uid="{BA67A589-85B3-40F9-BC18-3CFE85443943}"/>
    <cellStyle name="_Portfolio SPlan Base Case.xls Chart 3 2" xfId="4212" xr:uid="{E55E7225-58A7-4A30-91A4-B28440B9919B}"/>
    <cellStyle name="_Portfolio SPlan Base Case.xls Chart 3 2 2" xfId="4213" xr:uid="{EFE95322-CE50-47E0-A816-53AD79309944}"/>
    <cellStyle name="_Portfolio SPlan Base Case.xls Chart 3 3" xfId="4214" xr:uid="{39DA2281-C71A-4452-8EED-E9EC266BEB25}"/>
    <cellStyle name="_Portfolio SPlan Base Case.xls Chart 3 4" xfId="4215" xr:uid="{2A302ECF-252E-4AF6-B295-DDE98BCA45A3}"/>
    <cellStyle name="_Portfolio SPlan Base Case.xls Chart 3_Adj Bench DR 3 for Initial Briefs (Electric)" xfId="4216" xr:uid="{715AFAD5-19EB-492C-BEAE-D4DA15163DC7}"/>
    <cellStyle name="_Portfolio SPlan Base Case.xls Chart 3_Adj Bench DR 3 for Initial Briefs (Electric) 2" xfId="4217" xr:uid="{4788EA7F-DE4A-4F8D-9BB4-DF9CD84BA653}"/>
    <cellStyle name="_Portfolio SPlan Base Case.xls Chart 3_Adj Bench DR 3 for Initial Briefs (Electric) 2 2" xfId="4218" xr:uid="{F198A12E-CC4D-471E-8D70-4BBD674F3A22}"/>
    <cellStyle name="_Portfolio SPlan Base Case.xls Chart 3_Adj Bench DR 3 for Initial Briefs (Electric) 3" xfId="4219" xr:uid="{9BFB923A-6DF0-4633-AED7-BBB0C19074D5}"/>
    <cellStyle name="_Portfolio SPlan Base Case.xls Chart 3_Adj Bench DR 3 for Initial Briefs (Electric) 4" xfId="4220" xr:uid="{71E14830-BD8B-4B5F-BAB9-031DEE9A69F1}"/>
    <cellStyle name="_Portfolio SPlan Base Case.xls Chart 3_Book1" xfId="4221" xr:uid="{B47BB16E-EF56-4F42-AD3C-D89A60D1ACB3}"/>
    <cellStyle name="_Portfolio SPlan Base Case.xls Chart 3_Book2" xfId="4222" xr:uid="{226BC9D4-047D-4065-82EA-1AC8984B6737}"/>
    <cellStyle name="_Portfolio SPlan Base Case.xls Chart 3_Book2 2" xfId="4223" xr:uid="{99363788-94AD-427C-B9FF-CD660EE8C1C6}"/>
    <cellStyle name="_Portfolio SPlan Base Case.xls Chart 3_Book2 2 2" xfId="4224" xr:uid="{98D599DF-1E84-4212-90BD-6E4D1235115F}"/>
    <cellStyle name="_Portfolio SPlan Base Case.xls Chart 3_Book2 3" xfId="4225" xr:uid="{F9276C0F-B917-4D17-97E6-E394C434E6A0}"/>
    <cellStyle name="_Portfolio SPlan Base Case.xls Chart 3_Book2 4" xfId="4226" xr:uid="{811D3548-C86F-4F65-9382-7BE51F9661FC}"/>
    <cellStyle name="_Portfolio SPlan Base Case.xls Chart 3_Book2_Adj Bench DR 3 for Initial Briefs (Electric)" xfId="4227" xr:uid="{27D12CFE-514C-4A9D-AEE3-169F54CC5DF5}"/>
    <cellStyle name="_Portfolio SPlan Base Case.xls Chart 3_Book2_Adj Bench DR 3 for Initial Briefs (Electric) 2" xfId="4228" xr:uid="{77C267D2-03C3-4CF3-AFB0-D30DC4E8B4DB}"/>
    <cellStyle name="_Portfolio SPlan Base Case.xls Chart 3_Book2_Adj Bench DR 3 for Initial Briefs (Electric) 2 2" xfId="4229" xr:uid="{EB2B83E1-9EC7-4E84-B86C-727694D6A7C4}"/>
    <cellStyle name="_Portfolio SPlan Base Case.xls Chart 3_Book2_Adj Bench DR 3 for Initial Briefs (Electric) 3" xfId="4230" xr:uid="{6DBD1961-3AFD-4F32-9882-192CD76A5CAD}"/>
    <cellStyle name="_Portfolio SPlan Base Case.xls Chart 3_Book2_Adj Bench DR 3 for Initial Briefs (Electric) 4" xfId="4231" xr:uid="{F5C06D6B-6D1C-4CA8-A491-45FA7FFA2146}"/>
    <cellStyle name="_Portfolio SPlan Base Case.xls Chart 3_Book2_Electric Rev Req Model (2009 GRC) Rebuttal" xfId="4232" xr:uid="{3C5C2E73-A41E-48F8-8A5C-790D29E17CA8}"/>
    <cellStyle name="_Portfolio SPlan Base Case.xls Chart 3_Book2_Electric Rev Req Model (2009 GRC) Rebuttal 2" xfId="4233" xr:uid="{9CD4EC1B-2538-4A3C-B38F-4CC88410458C}"/>
    <cellStyle name="_Portfolio SPlan Base Case.xls Chart 3_Book2_Electric Rev Req Model (2009 GRC) Rebuttal 2 2" xfId="4234" xr:uid="{D5463014-0288-4194-B910-C0A15E5B0E30}"/>
    <cellStyle name="_Portfolio SPlan Base Case.xls Chart 3_Book2_Electric Rev Req Model (2009 GRC) Rebuttal 3" xfId="4235" xr:uid="{0322ACBE-384C-46B5-B1FD-52A3A555D592}"/>
    <cellStyle name="_Portfolio SPlan Base Case.xls Chart 3_Book2_Electric Rev Req Model (2009 GRC) Rebuttal 4" xfId="4236" xr:uid="{DA318062-0756-4200-B464-4B6F253AEFB9}"/>
    <cellStyle name="_Portfolio SPlan Base Case.xls Chart 3_Book2_Electric Rev Req Model (2009 GRC) Rebuttal REmoval of New  WH Solar AdjustMI" xfId="4237" xr:uid="{5740390F-398A-4A64-A72F-EAA97AFF85EB}"/>
    <cellStyle name="_Portfolio SPlan Base Case.xls Chart 3_Book2_Electric Rev Req Model (2009 GRC) Rebuttal REmoval of New  WH Solar AdjustMI 2" xfId="4238" xr:uid="{E26A2BED-07C7-43BD-9A2C-E7FFC2C7F159}"/>
    <cellStyle name="_Portfolio SPlan Base Case.xls Chart 3_Book2_Electric Rev Req Model (2009 GRC) Rebuttal REmoval of New  WH Solar AdjustMI 2 2" xfId="4239" xr:uid="{53D44FCE-2ADC-4870-AB10-CCE021DC8FC5}"/>
    <cellStyle name="_Portfolio SPlan Base Case.xls Chart 3_Book2_Electric Rev Req Model (2009 GRC) Rebuttal REmoval of New  WH Solar AdjustMI 3" xfId="4240" xr:uid="{022B7325-92FB-4A9D-AA0A-B9251E75DCD1}"/>
    <cellStyle name="_Portfolio SPlan Base Case.xls Chart 3_Book2_Electric Rev Req Model (2009 GRC) Rebuttal REmoval of New  WH Solar AdjustMI 4" xfId="4241" xr:uid="{0108F21B-9139-4CFF-900B-B1FEAAD57AC9}"/>
    <cellStyle name="_Portfolio SPlan Base Case.xls Chart 3_Book2_Electric Rev Req Model (2009 GRC) Revised 01-18-2010" xfId="4242" xr:uid="{40BC52CD-7D2F-49F1-845B-E8722F757DB3}"/>
    <cellStyle name="_Portfolio SPlan Base Case.xls Chart 3_Book2_Electric Rev Req Model (2009 GRC) Revised 01-18-2010 2" xfId="4243" xr:uid="{E39E60F6-5971-4A77-90C1-A5422633DB88}"/>
    <cellStyle name="_Portfolio SPlan Base Case.xls Chart 3_Book2_Electric Rev Req Model (2009 GRC) Revised 01-18-2010 2 2" xfId="4244" xr:uid="{5C8360D2-4FAE-4094-817F-C742B0E91A16}"/>
    <cellStyle name="_Portfolio SPlan Base Case.xls Chart 3_Book2_Electric Rev Req Model (2009 GRC) Revised 01-18-2010 3" xfId="4245" xr:uid="{23A99CD9-FF9D-4A19-BCC1-400E7324D6F2}"/>
    <cellStyle name="_Portfolio SPlan Base Case.xls Chart 3_Book2_Electric Rev Req Model (2009 GRC) Revised 01-18-2010 4" xfId="4246" xr:uid="{05060867-4103-4244-994B-DF6276F47F47}"/>
    <cellStyle name="_Portfolio SPlan Base Case.xls Chart 3_Book2_Final Order Electric EXHIBIT A-1" xfId="4247" xr:uid="{EFB766C0-DD9D-4A90-A2FD-79C6384F0AF0}"/>
    <cellStyle name="_Portfolio SPlan Base Case.xls Chart 3_Book2_Final Order Electric EXHIBIT A-1 2" xfId="4248" xr:uid="{A4EB024E-9429-4ECC-A28A-FB7A21ADD9B4}"/>
    <cellStyle name="_Portfolio SPlan Base Case.xls Chart 3_Book2_Final Order Electric EXHIBIT A-1 2 2" xfId="4249" xr:uid="{B4C04D5B-ADF7-4C6F-9167-988E8034D150}"/>
    <cellStyle name="_Portfolio SPlan Base Case.xls Chart 3_Book2_Final Order Electric EXHIBIT A-1 3" xfId="4250" xr:uid="{1A9BCB23-77DB-4FFD-87FF-27A9631B5C51}"/>
    <cellStyle name="_Portfolio SPlan Base Case.xls Chart 3_Book2_Final Order Electric EXHIBIT A-1 4" xfId="4251" xr:uid="{1838D8F6-EDCB-4180-A1DC-A548BF0B2C26}"/>
    <cellStyle name="_Portfolio SPlan Base Case.xls Chart 3_Chelan PUD Power Costs (8-10)" xfId="4252" xr:uid="{2D5CAB51-AC80-4F83-8043-BF6809AE5BE9}"/>
    <cellStyle name="_Portfolio SPlan Base Case.xls Chart 3_Confidential Material" xfId="4253" xr:uid="{254249D3-6B9D-47E6-996F-1B3E490DD53B}"/>
    <cellStyle name="_Portfolio SPlan Base Case.xls Chart 3_DEM-WP(C) Colstrip 12 Coal Cost Forecast 2010GRC" xfId="4254" xr:uid="{FB1A3F47-BD83-4EBE-A5ED-68E1943D8082}"/>
    <cellStyle name="_Portfolio SPlan Base Case.xls Chart 3_DEM-WP(C) Production O&amp;M 2010GRC As-Filed" xfId="4255" xr:uid="{EA392B20-A513-43C5-B624-28FAF4D2052F}"/>
    <cellStyle name="_Portfolio SPlan Base Case.xls Chart 3_DEM-WP(C) Production O&amp;M 2010GRC As-Filed 2" xfId="4256" xr:uid="{716B98A9-D6DF-4E8C-AABF-F040F8C33857}"/>
    <cellStyle name="_Portfolio SPlan Base Case.xls Chart 3_Electric Rev Req Model (2009 GRC) " xfId="4257" xr:uid="{C5983542-CB6B-41F3-B6F1-E626641E5CD1}"/>
    <cellStyle name="_Portfolio SPlan Base Case.xls Chart 3_Electric Rev Req Model (2009 GRC)  2" xfId="4258" xr:uid="{070266C9-EEB5-4310-9072-45277501DFB6}"/>
    <cellStyle name="_Portfolio SPlan Base Case.xls Chart 3_Electric Rev Req Model (2009 GRC)  2 2" xfId="4259" xr:uid="{7C05D54D-3E5D-4D56-8493-903EDCCC6A2D}"/>
    <cellStyle name="_Portfolio SPlan Base Case.xls Chart 3_Electric Rev Req Model (2009 GRC)  3" xfId="4260" xr:uid="{3487E271-AA41-4A86-BC6E-1AFA6FBAE122}"/>
    <cellStyle name="_Portfolio SPlan Base Case.xls Chart 3_Electric Rev Req Model (2009 GRC)  4" xfId="4261" xr:uid="{AAA3D7B9-9482-4E0C-9193-750FF6274090}"/>
    <cellStyle name="_Portfolio SPlan Base Case.xls Chart 3_Electric Rev Req Model (2009 GRC) Rebuttal" xfId="4262" xr:uid="{D97B548F-5E9E-48E2-B69B-3D8AFA620E16}"/>
    <cellStyle name="_Portfolio SPlan Base Case.xls Chart 3_Electric Rev Req Model (2009 GRC) Rebuttal 2" xfId="4263" xr:uid="{CE547AD7-6D93-40DF-9054-77132076938A}"/>
    <cellStyle name="_Portfolio SPlan Base Case.xls Chart 3_Electric Rev Req Model (2009 GRC) Rebuttal 2 2" xfId="4264" xr:uid="{7FB628DC-CD60-462A-B6C4-73DD174F6BAC}"/>
    <cellStyle name="_Portfolio SPlan Base Case.xls Chart 3_Electric Rev Req Model (2009 GRC) Rebuttal 3" xfId="4265" xr:uid="{30A1B146-F9A4-4F6C-9A40-A665D50CD11D}"/>
    <cellStyle name="_Portfolio SPlan Base Case.xls Chart 3_Electric Rev Req Model (2009 GRC) Rebuttal 4" xfId="4266" xr:uid="{EAE22064-BAFC-45D4-AEC7-6C9F8A371733}"/>
    <cellStyle name="_Portfolio SPlan Base Case.xls Chart 3_Electric Rev Req Model (2009 GRC) Rebuttal REmoval of New  WH Solar AdjustMI" xfId="4267" xr:uid="{DDEC4876-E1C0-4D74-B3A6-F3C2AF7B2107}"/>
    <cellStyle name="_Portfolio SPlan Base Case.xls Chart 3_Electric Rev Req Model (2009 GRC) Rebuttal REmoval of New  WH Solar AdjustMI 2" xfId="4268" xr:uid="{3913840F-87C9-43AC-9677-D35079699726}"/>
    <cellStyle name="_Portfolio SPlan Base Case.xls Chart 3_Electric Rev Req Model (2009 GRC) Rebuttal REmoval of New  WH Solar AdjustMI 2 2" xfId="4269" xr:uid="{3C219D81-626C-4205-8F80-0652897876CF}"/>
    <cellStyle name="_Portfolio SPlan Base Case.xls Chart 3_Electric Rev Req Model (2009 GRC) Rebuttal REmoval of New  WH Solar AdjustMI 3" xfId="4270" xr:uid="{E8034B9C-3091-48DE-BC51-7DC2DA54F650}"/>
    <cellStyle name="_Portfolio SPlan Base Case.xls Chart 3_Electric Rev Req Model (2009 GRC) Rebuttal REmoval of New  WH Solar AdjustMI 4" xfId="4271" xr:uid="{90996F9A-29C3-432E-B977-C94CC8E33AC1}"/>
    <cellStyle name="_Portfolio SPlan Base Case.xls Chart 3_Electric Rev Req Model (2009 GRC) Revised 01-18-2010" xfId="4272" xr:uid="{13C358E1-EFD1-446A-8AEA-A83B697F9AD8}"/>
    <cellStyle name="_Portfolio SPlan Base Case.xls Chart 3_Electric Rev Req Model (2009 GRC) Revised 01-18-2010 2" xfId="4273" xr:uid="{3F71B011-32F4-4FCF-AAAB-03861149838E}"/>
    <cellStyle name="_Portfolio SPlan Base Case.xls Chart 3_Electric Rev Req Model (2009 GRC) Revised 01-18-2010 2 2" xfId="4274" xr:uid="{13B5701E-F7D4-4552-868D-07DFD1CC6395}"/>
    <cellStyle name="_Portfolio SPlan Base Case.xls Chart 3_Electric Rev Req Model (2009 GRC) Revised 01-18-2010 3" xfId="4275" xr:uid="{E891C30F-603D-4365-ADA0-CBAAE5DE194E}"/>
    <cellStyle name="_Portfolio SPlan Base Case.xls Chart 3_Electric Rev Req Model (2009 GRC) Revised 01-18-2010 4" xfId="4276" xr:uid="{5BDB72B6-C3A9-47BF-AAF7-FAB09B866F38}"/>
    <cellStyle name="_Portfolio SPlan Base Case.xls Chart 3_Electric Rev Req Model (2010 GRC)" xfId="4277" xr:uid="{EBA19241-B10A-49E8-9AF1-10319817CE59}"/>
    <cellStyle name="_Portfolio SPlan Base Case.xls Chart 3_Electric Rev Req Model (2010 GRC) SF" xfId="4278" xr:uid="{0ED9D27C-C624-4582-9893-C2D57F37ED29}"/>
    <cellStyle name="_Portfolio SPlan Base Case.xls Chart 3_Final Order Electric EXHIBIT A-1" xfId="4279" xr:uid="{D1CFADB4-B26D-429B-80D2-715409044BF3}"/>
    <cellStyle name="_Portfolio SPlan Base Case.xls Chart 3_Final Order Electric EXHIBIT A-1 2" xfId="4280" xr:uid="{AB44345B-4E15-40F2-8015-335B28674C73}"/>
    <cellStyle name="_Portfolio SPlan Base Case.xls Chart 3_Final Order Electric EXHIBIT A-1 2 2" xfId="4281" xr:uid="{67B8F396-78BF-454D-8EC2-6219AF3657F1}"/>
    <cellStyle name="_Portfolio SPlan Base Case.xls Chart 3_Final Order Electric EXHIBIT A-1 3" xfId="4282" xr:uid="{2D3A5CB0-A0E2-4798-8445-1F1170DB3DF1}"/>
    <cellStyle name="_Portfolio SPlan Base Case.xls Chart 3_Final Order Electric EXHIBIT A-1 4" xfId="4283" xr:uid="{A57B66F3-5EC0-4620-AB77-935BD74FBD32}"/>
    <cellStyle name="_Portfolio SPlan Base Case.xls Chart 3_NIM Summary" xfId="4284" xr:uid="{904DB107-874E-48C9-BE6B-3E0358CA2E46}"/>
    <cellStyle name="_Portfolio SPlan Base Case.xls Chart 3_NIM Summary 2" xfId="4285" xr:uid="{758A00A1-4CC9-4A3A-B681-C90B2F70A96E}"/>
    <cellStyle name="_Portfolio SPlan Base Case.xls Chart 3_Rebuttal Power Costs" xfId="4286" xr:uid="{4B56C58C-477F-41C1-8EB8-67888A16ABE4}"/>
    <cellStyle name="_Portfolio SPlan Base Case.xls Chart 3_Rebuttal Power Costs 2" xfId="4287" xr:uid="{BB7F341E-F149-42CD-88A4-E32A2EE75B45}"/>
    <cellStyle name="_Portfolio SPlan Base Case.xls Chart 3_Rebuttal Power Costs 2 2" xfId="4288" xr:uid="{3CADC179-6960-415A-AA9D-7179E9333D66}"/>
    <cellStyle name="_Portfolio SPlan Base Case.xls Chart 3_Rebuttal Power Costs 3" xfId="4289" xr:uid="{CA6FAAC5-46C0-4558-9077-427E7C2F9434}"/>
    <cellStyle name="_Portfolio SPlan Base Case.xls Chart 3_Rebuttal Power Costs 4" xfId="4290" xr:uid="{11EC7756-5020-488F-8EA6-158518BF9CD0}"/>
    <cellStyle name="_Portfolio SPlan Base Case.xls Chart 3_Rebuttal Power Costs_Adj Bench DR 3 for Initial Briefs (Electric)" xfId="4291" xr:uid="{E27F738E-7204-4CB9-9069-0919D1D9F43B}"/>
    <cellStyle name="_Portfolio SPlan Base Case.xls Chart 3_Rebuttal Power Costs_Adj Bench DR 3 for Initial Briefs (Electric) 2" xfId="4292" xr:uid="{BDF16543-3EE2-4C9F-846E-F4EB48678636}"/>
    <cellStyle name="_Portfolio SPlan Base Case.xls Chart 3_Rebuttal Power Costs_Adj Bench DR 3 for Initial Briefs (Electric) 2 2" xfId="4293" xr:uid="{3D402C20-BE57-428E-8F9C-B6C2F4896BE5}"/>
    <cellStyle name="_Portfolio SPlan Base Case.xls Chart 3_Rebuttal Power Costs_Adj Bench DR 3 for Initial Briefs (Electric) 3" xfId="4294" xr:uid="{D89E3D0F-A8B2-4246-BE4B-DFFD9BF3C542}"/>
    <cellStyle name="_Portfolio SPlan Base Case.xls Chart 3_Rebuttal Power Costs_Adj Bench DR 3 for Initial Briefs (Electric) 4" xfId="4295" xr:uid="{BA239591-C43F-4C28-8264-B7A41E8C6CE2}"/>
    <cellStyle name="_Portfolio SPlan Base Case.xls Chart 3_Rebuttal Power Costs_Electric Rev Req Model (2009 GRC) Rebuttal" xfId="4296" xr:uid="{0AC01936-9E39-488A-B47F-778509335B6D}"/>
    <cellStyle name="_Portfolio SPlan Base Case.xls Chart 3_Rebuttal Power Costs_Electric Rev Req Model (2009 GRC) Rebuttal 2" xfId="4297" xr:uid="{A107127B-B1B4-42CD-9D08-0E97C66F34B2}"/>
    <cellStyle name="_Portfolio SPlan Base Case.xls Chart 3_Rebuttal Power Costs_Electric Rev Req Model (2009 GRC) Rebuttal 2 2" xfId="4298" xr:uid="{FA9E4F45-132B-440A-BC3F-C924AB74E053}"/>
    <cellStyle name="_Portfolio SPlan Base Case.xls Chart 3_Rebuttal Power Costs_Electric Rev Req Model (2009 GRC) Rebuttal 3" xfId="4299" xr:uid="{FB44EEDB-9531-4A66-BB2F-35BC57B545F5}"/>
    <cellStyle name="_Portfolio SPlan Base Case.xls Chart 3_Rebuttal Power Costs_Electric Rev Req Model (2009 GRC) Rebuttal 4" xfId="4300" xr:uid="{E0EF106F-F5DD-48F0-A4F6-105D9DAB1CC6}"/>
    <cellStyle name="_Portfolio SPlan Base Case.xls Chart 3_Rebuttal Power Costs_Electric Rev Req Model (2009 GRC) Rebuttal REmoval of New  WH Solar AdjustMI" xfId="4301" xr:uid="{A6706627-DFC3-486E-8FB8-8240350ACD98}"/>
    <cellStyle name="_Portfolio SPlan Base Case.xls Chart 3_Rebuttal Power Costs_Electric Rev Req Model (2009 GRC) Rebuttal REmoval of New  WH Solar AdjustMI 2" xfId="4302" xr:uid="{E18C4A2A-9EBE-4A5C-8744-91EABB0694F0}"/>
    <cellStyle name="_Portfolio SPlan Base Case.xls Chart 3_Rebuttal Power Costs_Electric Rev Req Model (2009 GRC) Rebuttal REmoval of New  WH Solar AdjustMI 2 2" xfId="4303" xr:uid="{FB79C749-4974-49A2-B1F7-863FE5F48B86}"/>
    <cellStyle name="_Portfolio SPlan Base Case.xls Chart 3_Rebuttal Power Costs_Electric Rev Req Model (2009 GRC) Rebuttal REmoval of New  WH Solar AdjustMI 3" xfId="4304" xr:uid="{FE8685CE-FB18-4203-AD16-041107E49EDA}"/>
    <cellStyle name="_Portfolio SPlan Base Case.xls Chart 3_Rebuttal Power Costs_Electric Rev Req Model (2009 GRC) Rebuttal REmoval of New  WH Solar AdjustMI 4" xfId="4305" xr:uid="{7677E5E9-5024-4B5C-AFCB-97B89E90271C}"/>
    <cellStyle name="_Portfolio SPlan Base Case.xls Chart 3_Rebuttal Power Costs_Electric Rev Req Model (2009 GRC) Revised 01-18-2010" xfId="4306" xr:uid="{C73E6B4F-BC0A-408D-A025-10DF6114A5F9}"/>
    <cellStyle name="_Portfolio SPlan Base Case.xls Chart 3_Rebuttal Power Costs_Electric Rev Req Model (2009 GRC) Revised 01-18-2010 2" xfId="4307" xr:uid="{696E8AEE-9696-41F4-A683-85A98CCD5B55}"/>
    <cellStyle name="_Portfolio SPlan Base Case.xls Chart 3_Rebuttal Power Costs_Electric Rev Req Model (2009 GRC) Revised 01-18-2010 2 2" xfId="4308" xr:uid="{1E458C2B-9DBA-4EC0-8D8A-59BC79362422}"/>
    <cellStyle name="_Portfolio SPlan Base Case.xls Chart 3_Rebuttal Power Costs_Electric Rev Req Model (2009 GRC) Revised 01-18-2010 3" xfId="4309" xr:uid="{1F005078-991A-43F1-86A2-B7530BDB72CB}"/>
    <cellStyle name="_Portfolio SPlan Base Case.xls Chart 3_Rebuttal Power Costs_Electric Rev Req Model (2009 GRC) Revised 01-18-2010 4" xfId="4310" xr:uid="{765F8CAC-3ACC-4AF3-892D-CA7905A1FAC7}"/>
    <cellStyle name="_Portfolio SPlan Base Case.xls Chart 3_Rebuttal Power Costs_Final Order Electric EXHIBIT A-1" xfId="4311" xr:uid="{E8EDA3C8-0231-42DA-9229-42BA1EF4EFAA}"/>
    <cellStyle name="_Portfolio SPlan Base Case.xls Chart 3_Rebuttal Power Costs_Final Order Electric EXHIBIT A-1 2" xfId="4312" xr:uid="{3E3D32DF-D7E7-42CD-BC6C-4C69AE79B333}"/>
    <cellStyle name="_Portfolio SPlan Base Case.xls Chart 3_Rebuttal Power Costs_Final Order Electric EXHIBIT A-1 2 2" xfId="4313" xr:uid="{38E6A01A-230D-47B9-B9C3-8C30E1082316}"/>
    <cellStyle name="_Portfolio SPlan Base Case.xls Chart 3_Rebuttal Power Costs_Final Order Electric EXHIBIT A-1 3" xfId="4314" xr:uid="{63FE58C8-C77D-4246-9265-C86EA23BEC23}"/>
    <cellStyle name="_Portfolio SPlan Base Case.xls Chart 3_Rebuttal Power Costs_Final Order Electric EXHIBIT A-1 4" xfId="4315" xr:uid="{5AA4F380-B636-420D-9F37-C7BCF26886C1}"/>
    <cellStyle name="_Portfolio SPlan Base Case.xls Chart 3_TENASKA REGULATORY ASSET" xfId="4316" xr:uid="{539F094C-B3E5-4141-A3AD-D98851FF139E}"/>
    <cellStyle name="_Portfolio SPlan Base Case.xls Chart 3_TENASKA REGULATORY ASSET 2" xfId="4317" xr:uid="{0640A4B8-C5B7-419D-8BD3-1C883B6B4961}"/>
    <cellStyle name="_Portfolio SPlan Base Case.xls Chart 3_TENASKA REGULATORY ASSET 2 2" xfId="4318" xr:uid="{F90DC9B9-7D6F-4CF8-98C1-5DB2BDD9B516}"/>
    <cellStyle name="_Portfolio SPlan Base Case.xls Chart 3_TENASKA REGULATORY ASSET 3" xfId="4319" xr:uid="{80BF363C-C014-4465-9357-3AE3AF4A7871}"/>
    <cellStyle name="_Portfolio SPlan Base Case.xls Chart 3_TENASKA REGULATORY ASSET 4" xfId="4320" xr:uid="{E60CA25A-4E9B-4069-ABDE-FC06F49B11B7}"/>
    <cellStyle name="_Power Cost Value Copy 11.30.05 gas 1.09.06 AURORA at 1.10.06" xfId="4321" xr:uid="{22875234-0868-475E-AEE2-662449703E24}"/>
    <cellStyle name="_Power Cost Value Copy 11.30.05 gas 1.09.06 AURORA at 1.10.06 2" xfId="4322" xr:uid="{6BD585CB-F77A-4F4B-95B7-CEB4E179DB02}"/>
    <cellStyle name="_Power Cost Value Copy 11.30.05 gas 1.09.06 AURORA at 1.10.06 2 2" xfId="4323" xr:uid="{B02B1646-0794-492E-90CB-D517787B7598}"/>
    <cellStyle name="_Power Cost Value Copy 11.30.05 gas 1.09.06 AURORA at 1.10.06 2 2 2" xfId="4324" xr:uid="{380C490F-B0F1-43FC-B71D-3498F2A49105}"/>
    <cellStyle name="_Power Cost Value Copy 11.30.05 gas 1.09.06 AURORA at 1.10.06 2 3" xfId="4325" xr:uid="{701D96B4-671E-4D1E-A170-4E4CA4D5F643}"/>
    <cellStyle name="_Power Cost Value Copy 11.30.05 gas 1.09.06 AURORA at 1.10.06 3" xfId="4326" xr:uid="{0607D486-1F1B-4B39-B8DC-7B43E037C70F}"/>
    <cellStyle name="_Power Cost Value Copy 11.30.05 gas 1.09.06 AURORA at 1.10.06 3 2" xfId="4327" xr:uid="{6C913F9E-6C4F-449E-A76E-4C124E63368C}"/>
    <cellStyle name="_Power Cost Value Copy 11.30.05 gas 1.09.06 AURORA at 1.10.06 4" xfId="4328" xr:uid="{1AF4CD8F-46BA-4B7F-B454-467E3EB4F38D}"/>
    <cellStyle name="_Power Cost Value Copy 11.30.05 gas 1.09.06 AURORA at 1.10.06 4 2" xfId="4329" xr:uid="{C25A5252-7C5D-4E57-871D-371AD31FFA52}"/>
    <cellStyle name="_Power Cost Value Copy 11.30.05 gas 1.09.06 AURORA at 1.10.06 5" xfId="4330" xr:uid="{38641708-FB6E-4D68-A804-768AB12289C5}"/>
    <cellStyle name="_Power Cost Value Copy 11.30.05 gas 1.09.06 AURORA at 1.10.06_04 07E Wild Horse Wind Expansion (C) (2)" xfId="4331" xr:uid="{F40CF6C7-150A-4F90-A19B-B3F983657A84}"/>
    <cellStyle name="_Power Cost Value Copy 11.30.05 gas 1.09.06 AURORA at 1.10.06_04 07E Wild Horse Wind Expansion (C) (2) 2" xfId="4332" xr:uid="{101E1E86-955D-41AB-9984-0E4123CB7127}"/>
    <cellStyle name="_Power Cost Value Copy 11.30.05 gas 1.09.06 AURORA at 1.10.06_04 07E Wild Horse Wind Expansion (C) (2) 2 2" xfId="4333" xr:uid="{99975998-E759-435B-92CB-056E7954EC66}"/>
    <cellStyle name="_Power Cost Value Copy 11.30.05 gas 1.09.06 AURORA at 1.10.06_04 07E Wild Horse Wind Expansion (C) (2) 3" xfId="4334" xr:uid="{DADB9E2C-E552-4C98-BC9B-AD1F566792CB}"/>
    <cellStyle name="_Power Cost Value Copy 11.30.05 gas 1.09.06 AURORA at 1.10.06_04 07E Wild Horse Wind Expansion (C) (2) 4" xfId="4335" xr:uid="{E3006987-E1B2-44BA-A282-6B408F4AAAD9}"/>
    <cellStyle name="_Power Cost Value Copy 11.30.05 gas 1.09.06 AURORA at 1.10.06_04 07E Wild Horse Wind Expansion (C) (2)_Adj Bench DR 3 for Initial Briefs (Electric)" xfId="4336" xr:uid="{9929D20D-5C7E-432F-B531-E63486AA6921}"/>
    <cellStyle name="_Power Cost Value Copy 11.30.05 gas 1.09.06 AURORA at 1.10.06_04 07E Wild Horse Wind Expansion (C) (2)_Adj Bench DR 3 for Initial Briefs (Electric) 2" xfId="4337" xr:uid="{D10F7FD4-A2B0-4016-BC45-529A7355269C}"/>
    <cellStyle name="_Power Cost Value Copy 11.30.05 gas 1.09.06 AURORA at 1.10.06_04 07E Wild Horse Wind Expansion (C) (2)_Adj Bench DR 3 for Initial Briefs (Electric) 2 2" xfId="4338" xr:uid="{B3E5F9A6-FCB8-47AE-9A8A-0F5B4BE87AFD}"/>
    <cellStyle name="_Power Cost Value Copy 11.30.05 gas 1.09.06 AURORA at 1.10.06_04 07E Wild Horse Wind Expansion (C) (2)_Adj Bench DR 3 for Initial Briefs (Electric) 3" xfId="4339" xr:uid="{D6431C64-E29B-432D-B636-C33BB551AE0B}"/>
    <cellStyle name="_Power Cost Value Copy 11.30.05 gas 1.09.06 AURORA at 1.10.06_04 07E Wild Horse Wind Expansion (C) (2)_Adj Bench DR 3 for Initial Briefs (Electric) 4" xfId="4340" xr:uid="{2FA8E7A4-48D8-45A2-95DC-59AEE7C0C5B8}"/>
    <cellStyle name="_Power Cost Value Copy 11.30.05 gas 1.09.06 AURORA at 1.10.06_04 07E Wild Horse Wind Expansion (C) (2)_Book1" xfId="4341" xr:uid="{79E90A0F-39C8-443E-A761-CDED6B9EA3F2}"/>
    <cellStyle name="_Power Cost Value Copy 11.30.05 gas 1.09.06 AURORA at 1.10.06_04 07E Wild Horse Wind Expansion (C) (2)_Electric Rev Req Model (2009 GRC) " xfId="4342" xr:uid="{CA7DA452-5FEF-43AC-83AB-58203887E349}"/>
    <cellStyle name="_Power Cost Value Copy 11.30.05 gas 1.09.06 AURORA at 1.10.06_04 07E Wild Horse Wind Expansion (C) (2)_Electric Rev Req Model (2009 GRC)  2" xfId="4343" xr:uid="{97C574FB-6FC7-4651-BAF4-D66F8608B5F1}"/>
    <cellStyle name="_Power Cost Value Copy 11.30.05 gas 1.09.06 AURORA at 1.10.06_04 07E Wild Horse Wind Expansion (C) (2)_Electric Rev Req Model (2009 GRC)  2 2" xfId="4344" xr:uid="{7F21E919-E7C2-428C-91B2-D025A29773E4}"/>
    <cellStyle name="_Power Cost Value Copy 11.30.05 gas 1.09.06 AURORA at 1.10.06_04 07E Wild Horse Wind Expansion (C) (2)_Electric Rev Req Model (2009 GRC)  3" xfId="4345" xr:uid="{24EE0690-C112-4388-9901-5ADBC4AA6E76}"/>
    <cellStyle name="_Power Cost Value Copy 11.30.05 gas 1.09.06 AURORA at 1.10.06_04 07E Wild Horse Wind Expansion (C) (2)_Electric Rev Req Model (2009 GRC)  4" xfId="4346" xr:uid="{51B375B7-5FA1-4C22-847C-61E8C3BA6AF2}"/>
    <cellStyle name="_Power Cost Value Copy 11.30.05 gas 1.09.06 AURORA at 1.10.06_04 07E Wild Horse Wind Expansion (C) (2)_Electric Rev Req Model (2009 GRC) Rebuttal" xfId="4347" xr:uid="{6B09FF75-6BB2-4ABB-8071-186078D08710}"/>
    <cellStyle name="_Power Cost Value Copy 11.30.05 gas 1.09.06 AURORA at 1.10.06_04 07E Wild Horse Wind Expansion (C) (2)_Electric Rev Req Model (2009 GRC) Rebuttal 2" xfId="4348" xr:uid="{12ACAF2E-6FFD-4ABE-B028-24A556378115}"/>
    <cellStyle name="_Power Cost Value Copy 11.30.05 gas 1.09.06 AURORA at 1.10.06_04 07E Wild Horse Wind Expansion (C) (2)_Electric Rev Req Model (2009 GRC) Rebuttal 2 2" xfId="4349" xr:uid="{80D68453-3AF6-4C57-8F6A-3BF2A6FC6AF1}"/>
    <cellStyle name="_Power Cost Value Copy 11.30.05 gas 1.09.06 AURORA at 1.10.06_04 07E Wild Horse Wind Expansion (C) (2)_Electric Rev Req Model (2009 GRC) Rebuttal 3" xfId="4350" xr:uid="{5808B435-262B-4338-8642-2B9BCD4F5108}"/>
    <cellStyle name="_Power Cost Value Copy 11.30.05 gas 1.09.06 AURORA at 1.10.06_04 07E Wild Horse Wind Expansion (C) (2)_Electric Rev Req Model (2009 GRC) Rebuttal 4" xfId="4351" xr:uid="{A676EFB7-F2D7-4F23-82C1-4998A9EDFCD7}"/>
    <cellStyle name="_Power Cost Value Copy 11.30.05 gas 1.09.06 AURORA at 1.10.06_04 07E Wild Horse Wind Expansion (C) (2)_Electric Rev Req Model (2009 GRC) Rebuttal REmoval of New  WH Solar AdjustMI" xfId="4352" xr:uid="{26508051-1564-454A-A239-D98D2807C084}"/>
    <cellStyle name="_Power Cost Value Copy 11.30.05 gas 1.09.06 AURORA at 1.10.06_04 07E Wild Horse Wind Expansion (C) (2)_Electric Rev Req Model (2009 GRC) Rebuttal REmoval of New  WH Solar AdjustMI 2" xfId="4353" xr:uid="{5A4F279D-5561-4305-8C80-35819E803ED6}"/>
    <cellStyle name="_Power Cost Value Copy 11.30.05 gas 1.09.06 AURORA at 1.10.06_04 07E Wild Horse Wind Expansion (C) (2)_Electric Rev Req Model (2009 GRC) Rebuttal REmoval of New  WH Solar AdjustMI 2 2" xfId="4354" xr:uid="{6EE6ED4A-443D-4B73-8C77-13EF158C2A00}"/>
    <cellStyle name="_Power Cost Value Copy 11.30.05 gas 1.09.06 AURORA at 1.10.06_04 07E Wild Horse Wind Expansion (C) (2)_Electric Rev Req Model (2009 GRC) Rebuttal REmoval of New  WH Solar AdjustMI 3" xfId="4355" xr:uid="{600B5B02-7110-4362-A4A6-AC4E85D792F1}"/>
    <cellStyle name="_Power Cost Value Copy 11.30.05 gas 1.09.06 AURORA at 1.10.06_04 07E Wild Horse Wind Expansion (C) (2)_Electric Rev Req Model (2009 GRC) Rebuttal REmoval of New  WH Solar AdjustMI 4" xfId="4356" xr:uid="{AA64EFF9-3F84-4F55-A299-634A6824C847}"/>
    <cellStyle name="_Power Cost Value Copy 11.30.05 gas 1.09.06 AURORA at 1.10.06_04 07E Wild Horse Wind Expansion (C) (2)_Electric Rev Req Model (2009 GRC) Revised 01-18-2010" xfId="4357" xr:uid="{7926098B-30CE-40C1-A53C-97F08FE17539}"/>
    <cellStyle name="_Power Cost Value Copy 11.30.05 gas 1.09.06 AURORA at 1.10.06_04 07E Wild Horse Wind Expansion (C) (2)_Electric Rev Req Model (2009 GRC) Revised 01-18-2010 2" xfId="4358" xr:uid="{33C23888-D47C-4E4B-A761-D620707BC77E}"/>
    <cellStyle name="_Power Cost Value Copy 11.30.05 gas 1.09.06 AURORA at 1.10.06_04 07E Wild Horse Wind Expansion (C) (2)_Electric Rev Req Model (2009 GRC) Revised 01-18-2010 2 2" xfId="4359" xr:uid="{C96F269B-4AFA-44B0-89E5-5E69EC0A8210}"/>
    <cellStyle name="_Power Cost Value Copy 11.30.05 gas 1.09.06 AURORA at 1.10.06_04 07E Wild Horse Wind Expansion (C) (2)_Electric Rev Req Model (2009 GRC) Revised 01-18-2010 3" xfId="4360" xr:uid="{DB9B74F9-5660-4775-919A-A6E846DC843B}"/>
    <cellStyle name="_Power Cost Value Copy 11.30.05 gas 1.09.06 AURORA at 1.10.06_04 07E Wild Horse Wind Expansion (C) (2)_Electric Rev Req Model (2009 GRC) Revised 01-18-2010 4" xfId="4361" xr:uid="{761784A5-1DEF-4238-BF5E-906A1EF06D77}"/>
    <cellStyle name="_Power Cost Value Copy 11.30.05 gas 1.09.06 AURORA at 1.10.06_04 07E Wild Horse Wind Expansion (C) (2)_Electric Rev Req Model (2010 GRC)" xfId="4362" xr:uid="{FBEE7698-FB6A-4816-AD5E-317AF391A841}"/>
    <cellStyle name="_Power Cost Value Copy 11.30.05 gas 1.09.06 AURORA at 1.10.06_04 07E Wild Horse Wind Expansion (C) (2)_Electric Rev Req Model (2010 GRC) SF" xfId="4363" xr:uid="{8031FC66-EA96-4AE9-A1AC-0744B0A67383}"/>
    <cellStyle name="_Power Cost Value Copy 11.30.05 gas 1.09.06 AURORA at 1.10.06_04 07E Wild Horse Wind Expansion (C) (2)_Final Order Electric EXHIBIT A-1" xfId="4364" xr:uid="{8A71DF80-638F-457C-BE47-320ACFD3F686}"/>
    <cellStyle name="_Power Cost Value Copy 11.30.05 gas 1.09.06 AURORA at 1.10.06_04 07E Wild Horse Wind Expansion (C) (2)_Final Order Electric EXHIBIT A-1 2" xfId="4365" xr:uid="{7DF14022-2F01-42A4-BD6D-9E1AD7F1432A}"/>
    <cellStyle name="_Power Cost Value Copy 11.30.05 gas 1.09.06 AURORA at 1.10.06_04 07E Wild Horse Wind Expansion (C) (2)_Final Order Electric EXHIBIT A-1 2 2" xfId="4366" xr:uid="{AED3477D-A13D-4C9B-B553-C212865B55A5}"/>
    <cellStyle name="_Power Cost Value Copy 11.30.05 gas 1.09.06 AURORA at 1.10.06_04 07E Wild Horse Wind Expansion (C) (2)_Final Order Electric EXHIBIT A-1 3" xfId="4367" xr:uid="{9299F32F-16F1-4974-A0DE-3AB57FDFFD41}"/>
    <cellStyle name="_Power Cost Value Copy 11.30.05 gas 1.09.06 AURORA at 1.10.06_04 07E Wild Horse Wind Expansion (C) (2)_Final Order Electric EXHIBIT A-1 4" xfId="4368" xr:uid="{3ABBF110-D8F6-4943-B26A-B88194DF4665}"/>
    <cellStyle name="_Power Cost Value Copy 11.30.05 gas 1.09.06 AURORA at 1.10.06_04 07E Wild Horse Wind Expansion (C) (2)_TENASKA REGULATORY ASSET" xfId="4369" xr:uid="{EFE8C2AE-107F-438A-9B45-1D7CDD2C0FCA}"/>
    <cellStyle name="_Power Cost Value Copy 11.30.05 gas 1.09.06 AURORA at 1.10.06_04 07E Wild Horse Wind Expansion (C) (2)_TENASKA REGULATORY ASSET 2" xfId="4370" xr:uid="{A93BF459-0047-498C-8354-F0D01251296B}"/>
    <cellStyle name="_Power Cost Value Copy 11.30.05 gas 1.09.06 AURORA at 1.10.06_04 07E Wild Horse Wind Expansion (C) (2)_TENASKA REGULATORY ASSET 2 2" xfId="4371" xr:uid="{1CAF7520-383F-4F8F-BEBD-152C7705027F}"/>
    <cellStyle name="_Power Cost Value Copy 11.30.05 gas 1.09.06 AURORA at 1.10.06_04 07E Wild Horse Wind Expansion (C) (2)_TENASKA REGULATORY ASSET 3" xfId="4372" xr:uid="{A0D77EED-D4DA-43BD-A2FC-5CCF0F4A88C2}"/>
    <cellStyle name="_Power Cost Value Copy 11.30.05 gas 1.09.06 AURORA at 1.10.06_04 07E Wild Horse Wind Expansion (C) (2)_TENASKA REGULATORY ASSET 4" xfId="4373" xr:uid="{AACE6171-F368-411A-AF94-4E314938E120}"/>
    <cellStyle name="_Power Cost Value Copy 11.30.05 gas 1.09.06 AURORA at 1.10.06_16.37E Wild Horse Expansion DeferralRevwrkingfile SF" xfId="4374" xr:uid="{A52625A3-89B2-4C46-AB88-F5E2C1F6BACB}"/>
    <cellStyle name="_Power Cost Value Copy 11.30.05 gas 1.09.06 AURORA at 1.10.06_16.37E Wild Horse Expansion DeferralRevwrkingfile SF 2" xfId="4375" xr:uid="{9073C15D-7FD5-43B2-8DC4-5876DCB79655}"/>
    <cellStyle name="_Power Cost Value Copy 11.30.05 gas 1.09.06 AURORA at 1.10.06_16.37E Wild Horse Expansion DeferralRevwrkingfile SF 2 2" xfId="4376" xr:uid="{EF05AB1B-993A-4CAC-85D8-18FD54BBB85D}"/>
    <cellStyle name="_Power Cost Value Copy 11.30.05 gas 1.09.06 AURORA at 1.10.06_16.37E Wild Horse Expansion DeferralRevwrkingfile SF 3" xfId="4377" xr:uid="{40AFE5D5-DFD3-450A-AD4F-411A77BDB7A7}"/>
    <cellStyle name="_Power Cost Value Copy 11.30.05 gas 1.09.06 AURORA at 1.10.06_16.37E Wild Horse Expansion DeferralRevwrkingfile SF 4" xfId="4378" xr:uid="{3073889B-47D0-442A-8DF4-035208CA3781}"/>
    <cellStyle name="_Power Cost Value Copy 11.30.05 gas 1.09.06 AURORA at 1.10.06_2009 Compliance Filing PCA Exhibits for GRC" xfId="4379" xr:uid="{78A73201-DF76-4214-90F3-0C62E2142B2F}"/>
    <cellStyle name="_Power Cost Value Copy 11.30.05 gas 1.09.06 AURORA at 1.10.06_2009 Compliance Filing PCA Exhibits for GRC 2" xfId="4380" xr:uid="{74A3887A-E056-4781-B358-2AA736F48AD0}"/>
    <cellStyle name="_Power Cost Value Copy 11.30.05 gas 1.09.06 AURORA at 1.10.06_2009 GRC Compl Filing - Exhibit D" xfId="4381" xr:uid="{29E2007F-75A0-4793-8256-374B0B756EDB}"/>
    <cellStyle name="_Power Cost Value Copy 11.30.05 gas 1.09.06 AURORA at 1.10.06_2009 GRC Compl Filing - Exhibit D 2" xfId="4382" xr:uid="{DCA57DF1-3445-48A3-A5A1-4E3747B3CB01}"/>
    <cellStyle name="_Power Cost Value Copy 11.30.05 gas 1.09.06 AURORA at 1.10.06_3.01 Income Statement" xfId="4383" xr:uid="{45216C97-F946-4D7B-B89D-E095DFF1BCDA}"/>
    <cellStyle name="_Power Cost Value Copy 11.30.05 gas 1.09.06 AURORA at 1.10.06_4 31 Regulatory Assets and Liabilities  7 06- Exhibit D" xfId="4384" xr:uid="{3717DD44-61C7-495D-B062-905C7957D4CA}"/>
    <cellStyle name="_Power Cost Value Copy 11.30.05 gas 1.09.06 AURORA at 1.10.06_4 31 Regulatory Assets and Liabilities  7 06- Exhibit D 2" xfId="4385" xr:uid="{9C389855-61EF-4941-802B-B3DC27F010F5}"/>
    <cellStyle name="_Power Cost Value Copy 11.30.05 gas 1.09.06 AURORA at 1.10.06_4 31 Regulatory Assets and Liabilities  7 06- Exhibit D 2 2" xfId="4386" xr:uid="{A2790B12-46BB-4036-B9ED-23DBE22590FE}"/>
    <cellStyle name="_Power Cost Value Copy 11.30.05 gas 1.09.06 AURORA at 1.10.06_4 31 Regulatory Assets and Liabilities  7 06- Exhibit D 3" xfId="4387" xr:uid="{40B71841-1282-44DA-A021-86913CC07416}"/>
    <cellStyle name="_Power Cost Value Copy 11.30.05 gas 1.09.06 AURORA at 1.10.06_4 31 Regulatory Assets and Liabilities  7 06- Exhibit D 4" xfId="4388" xr:uid="{B8C6049A-C68B-4567-8C55-DBBCF036E542}"/>
    <cellStyle name="_Power Cost Value Copy 11.30.05 gas 1.09.06 AURORA at 1.10.06_4 31 Regulatory Assets and Liabilities  7 06- Exhibit D_NIM Summary" xfId="4389" xr:uid="{11135F03-43FD-44AD-A5C9-A47C29570C6F}"/>
    <cellStyle name="_Power Cost Value Copy 11.30.05 gas 1.09.06 AURORA at 1.10.06_4 31 Regulatory Assets and Liabilities  7 06- Exhibit D_NIM Summary 2" xfId="4390" xr:uid="{CDC8CD0C-A93A-4998-B0B0-962CF6F685F7}"/>
    <cellStyle name="_Power Cost Value Copy 11.30.05 gas 1.09.06 AURORA at 1.10.06_4 32 Regulatory Assets and Liabilities  7 06- Exhibit D" xfId="4391" xr:uid="{CDF4FE38-9860-4C42-9EC9-A1B480727586}"/>
    <cellStyle name="_Power Cost Value Copy 11.30.05 gas 1.09.06 AURORA at 1.10.06_4 32 Regulatory Assets and Liabilities  7 06- Exhibit D 2" xfId="4392" xr:uid="{02637193-3772-4CC8-A639-A6D5707241BD}"/>
    <cellStyle name="_Power Cost Value Copy 11.30.05 gas 1.09.06 AURORA at 1.10.06_4 32 Regulatory Assets and Liabilities  7 06- Exhibit D 2 2" xfId="4393" xr:uid="{1E189772-AEA3-42B4-A9EB-87BFA64A3D04}"/>
    <cellStyle name="_Power Cost Value Copy 11.30.05 gas 1.09.06 AURORA at 1.10.06_4 32 Regulatory Assets and Liabilities  7 06- Exhibit D 3" xfId="4394" xr:uid="{930FB91F-F4FA-4094-99F5-F32149533444}"/>
    <cellStyle name="_Power Cost Value Copy 11.30.05 gas 1.09.06 AURORA at 1.10.06_4 32 Regulatory Assets and Liabilities  7 06- Exhibit D 4" xfId="4395" xr:uid="{D933E0F5-199A-45F6-87DA-5FA6C10AE808}"/>
    <cellStyle name="_Power Cost Value Copy 11.30.05 gas 1.09.06 AURORA at 1.10.06_4 32 Regulatory Assets and Liabilities  7 06- Exhibit D_NIM Summary" xfId="4396" xr:uid="{FB4D4E5B-85B7-4FE4-8437-A77DD2F44C36}"/>
    <cellStyle name="_Power Cost Value Copy 11.30.05 gas 1.09.06 AURORA at 1.10.06_4 32 Regulatory Assets and Liabilities  7 06- Exhibit D_NIM Summary 2" xfId="4397" xr:uid="{FDC36DF0-034C-4BF9-B4E4-8F3796115A7D}"/>
    <cellStyle name="_Power Cost Value Copy 11.30.05 gas 1.09.06 AURORA at 1.10.06_ACCOUNTS" xfId="4398" xr:uid="{85076EAF-BB07-42C2-B31C-D52C5D87D3A1}"/>
    <cellStyle name="_Power Cost Value Copy 11.30.05 gas 1.09.06 AURORA at 1.10.06_AURORA Total New" xfId="4399" xr:uid="{B108515B-5477-4017-8018-087BDF9F1C38}"/>
    <cellStyle name="_Power Cost Value Copy 11.30.05 gas 1.09.06 AURORA at 1.10.06_AURORA Total New 2" xfId="4400" xr:uid="{75148906-FEED-455C-942D-A32DEA1856A0}"/>
    <cellStyle name="_Power Cost Value Copy 11.30.05 gas 1.09.06 AURORA at 1.10.06_Book2" xfId="4401" xr:uid="{6969FE85-3D1F-4EEA-9867-D29DFDB3479B}"/>
    <cellStyle name="_Power Cost Value Copy 11.30.05 gas 1.09.06 AURORA at 1.10.06_Book2 2" xfId="4402" xr:uid="{6D56F46C-C948-4F36-8ECF-CAF2BF8D48F6}"/>
    <cellStyle name="_Power Cost Value Copy 11.30.05 gas 1.09.06 AURORA at 1.10.06_Book2 2 2" xfId="4403" xr:uid="{685812DD-DC5F-441E-8A2E-6ADE75506533}"/>
    <cellStyle name="_Power Cost Value Copy 11.30.05 gas 1.09.06 AURORA at 1.10.06_Book2 3" xfId="4404" xr:uid="{A7C015F3-3E3B-4BFD-95CD-BCB673C02EDB}"/>
    <cellStyle name="_Power Cost Value Copy 11.30.05 gas 1.09.06 AURORA at 1.10.06_Book2 4" xfId="4405" xr:uid="{82740F53-D053-49D2-8B9F-76F6AE754F53}"/>
    <cellStyle name="_Power Cost Value Copy 11.30.05 gas 1.09.06 AURORA at 1.10.06_Book2_Adj Bench DR 3 for Initial Briefs (Electric)" xfId="4406" xr:uid="{52BF71E1-C528-4096-B84C-34E1A93A5DDE}"/>
    <cellStyle name="_Power Cost Value Copy 11.30.05 gas 1.09.06 AURORA at 1.10.06_Book2_Adj Bench DR 3 for Initial Briefs (Electric) 2" xfId="4407" xr:uid="{D1A7CAB9-D229-487D-A179-2F46B8BF11BA}"/>
    <cellStyle name="_Power Cost Value Copy 11.30.05 gas 1.09.06 AURORA at 1.10.06_Book2_Adj Bench DR 3 for Initial Briefs (Electric) 2 2" xfId="4408" xr:uid="{E8D60D02-4341-4A95-B18E-9BD0E27EDEA7}"/>
    <cellStyle name="_Power Cost Value Copy 11.30.05 gas 1.09.06 AURORA at 1.10.06_Book2_Adj Bench DR 3 for Initial Briefs (Electric) 3" xfId="4409" xr:uid="{A435340B-CD30-4802-8052-11A025EA82E8}"/>
    <cellStyle name="_Power Cost Value Copy 11.30.05 gas 1.09.06 AURORA at 1.10.06_Book2_Adj Bench DR 3 for Initial Briefs (Electric) 4" xfId="4410" xr:uid="{9A11BB7B-A6A6-4F44-9357-B07D4A9BFFDE}"/>
    <cellStyle name="_Power Cost Value Copy 11.30.05 gas 1.09.06 AURORA at 1.10.06_Book2_Electric Rev Req Model (2009 GRC) Rebuttal" xfId="4411" xr:uid="{11E18FC9-C405-4F54-8414-8C1B0EAD85E4}"/>
    <cellStyle name="_Power Cost Value Copy 11.30.05 gas 1.09.06 AURORA at 1.10.06_Book2_Electric Rev Req Model (2009 GRC) Rebuttal 2" xfId="4412" xr:uid="{33385C43-9404-4FE6-8DA4-A2A6F2C708D0}"/>
    <cellStyle name="_Power Cost Value Copy 11.30.05 gas 1.09.06 AURORA at 1.10.06_Book2_Electric Rev Req Model (2009 GRC) Rebuttal 2 2" xfId="4413" xr:uid="{9E392B37-CC8E-4A02-A131-C24C70E0DBD7}"/>
    <cellStyle name="_Power Cost Value Copy 11.30.05 gas 1.09.06 AURORA at 1.10.06_Book2_Electric Rev Req Model (2009 GRC) Rebuttal 3" xfId="4414" xr:uid="{E81F20C1-A6D3-4ED3-996D-A8A080B4A988}"/>
    <cellStyle name="_Power Cost Value Copy 11.30.05 gas 1.09.06 AURORA at 1.10.06_Book2_Electric Rev Req Model (2009 GRC) Rebuttal 4" xfId="4415" xr:uid="{ED89BFA8-618D-49E7-87FE-417BFD0D1F63}"/>
    <cellStyle name="_Power Cost Value Copy 11.30.05 gas 1.09.06 AURORA at 1.10.06_Book2_Electric Rev Req Model (2009 GRC) Rebuttal REmoval of New  WH Solar AdjustMI" xfId="4416" xr:uid="{4EABCFD9-BC9D-4BB5-B918-B498B3860C53}"/>
    <cellStyle name="_Power Cost Value Copy 11.30.05 gas 1.09.06 AURORA at 1.10.06_Book2_Electric Rev Req Model (2009 GRC) Rebuttal REmoval of New  WH Solar AdjustMI 2" xfId="4417" xr:uid="{21580183-DDC9-4DD8-AFB5-672C845B94BA}"/>
    <cellStyle name="_Power Cost Value Copy 11.30.05 gas 1.09.06 AURORA at 1.10.06_Book2_Electric Rev Req Model (2009 GRC) Rebuttal REmoval of New  WH Solar AdjustMI 2 2" xfId="4418" xr:uid="{2F8B4437-6F65-4FDC-8A40-15F571875A81}"/>
    <cellStyle name="_Power Cost Value Copy 11.30.05 gas 1.09.06 AURORA at 1.10.06_Book2_Electric Rev Req Model (2009 GRC) Rebuttal REmoval of New  WH Solar AdjustMI 3" xfId="4419" xr:uid="{81AA8044-7895-41DB-98FE-EFBC02B7D7B2}"/>
    <cellStyle name="_Power Cost Value Copy 11.30.05 gas 1.09.06 AURORA at 1.10.06_Book2_Electric Rev Req Model (2009 GRC) Rebuttal REmoval of New  WH Solar AdjustMI 4" xfId="4420" xr:uid="{1139CEC9-838F-4D52-B463-56F26E6EC5C4}"/>
    <cellStyle name="_Power Cost Value Copy 11.30.05 gas 1.09.06 AURORA at 1.10.06_Book2_Electric Rev Req Model (2009 GRC) Revised 01-18-2010" xfId="4421" xr:uid="{78FC748D-2DF3-497F-97B4-5CC95352F961}"/>
    <cellStyle name="_Power Cost Value Copy 11.30.05 gas 1.09.06 AURORA at 1.10.06_Book2_Electric Rev Req Model (2009 GRC) Revised 01-18-2010 2" xfId="4422" xr:uid="{6EA5AE9B-29F1-42A9-9B22-FFC0CFDFB0E7}"/>
    <cellStyle name="_Power Cost Value Copy 11.30.05 gas 1.09.06 AURORA at 1.10.06_Book2_Electric Rev Req Model (2009 GRC) Revised 01-18-2010 2 2" xfId="4423" xr:uid="{72EC5E6C-794C-435E-B8C1-1F6BF0881CCC}"/>
    <cellStyle name="_Power Cost Value Copy 11.30.05 gas 1.09.06 AURORA at 1.10.06_Book2_Electric Rev Req Model (2009 GRC) Revised 01-18-2010 3" xfId="4424" xr:uid="{3C0567DF-01EE-4EF5-B1CC-6DB28887CD23}"/>
    <cellStyle name="_Power Cost Value Copy 11.30.05 gas 1.09.06 AURORA at 1.10.06_Book2_Electric Rev Req Model (2009 GRC) Revised 01-18-2010 4" xfId="4425" xr:uid="{70107CDB-10F0-4AAB-8B79-7E92F80B2C3E}"/>
    <cellStyle name="_Power Cost Value Copy 11.30.05 gas 1.09.06 AURORA at 1.10.06_Book2_Final Order Electric EXHIBIT A-1" xfId="4426" xr:uid="{1255AD20-4885-44F5-BD7D-16278B6436FA}"/>
    <cellStyle name="_Power Cost Value Copy 11.30.05 gas 1.09.06 AURORA at 1.10.06_Book2_Final Order Electric EXHIBIT A-1 2" xfId="4427" xr:uid="{C8A7993E-F75D-4A71-9B84-0BA9C71359A0}"/>
    <cellStyle name="_Power Cost Value Copy 11.30.05 gas 1.09.06 AURORA at 1.10.06_Book2_Final Order Electric EXHIBIT A-1 2 2" xfId="4428" xr:uid="{C519060A-A668-4EBE-A3F8-4A6CF59D51EB}"/>
    <cellStyle name="_Power Cost Value Copy 11.30.05 gas 1.09.06 AURORA at 1.10.06_Book2_Final Order Electric EXHIBIT A-1 3" xfId="4429" xr:uid="{C37D04F5-3054-4DA0-9BA7-91E80A1ECFB1}"/>
    <cellStyle name="_Power Cost Value Copy 11.30.05 gas 1.09.06 AURORA at 1.10.06_Book2_Final Order Electric EXHIBIT A-1 4" xfId="4430" xr:uid="{B706483D-A035-41A3-AD1D-7668D0D36E52}"/>
    <cellStyle name="_Power Cost Value Copy 11.30.05 gas 1.09.06 AURORA at 1.10.06_Book4" xfId="4431" xr:uid="{5BC9D6F9-F3EB-4602-998F-2E750A5BFF30}"/>
    <cellStyle name="_Power Cost Value Copy 11.30.05 gas 1.09.06 AURORA at 1.10.06_Book4 2" xfId="4432" xr:uid="{A22D4EC7-E050-439A-8730-585E1A04CD16}"/>
    <cellStyle name="_Power Cost Value Copy 11.30.05 gas 1.09.06 AURORA at 1.10.06_Book4 2 2" xfId="4433" xr:uid="{F77DCBB0-B639-4128-AE7D-96231D27FFA5}"/>
    <cellStyle name="_Power Cost Value Copy 11.30.05 gas 1.09.06 AURORA at 1.10.06_Book4 3" xfId="4434" xr:uid="{69D11AB0-AE1A-428A-AEA6-468F2C33FA83}"/>
    <cellStyle name="_Power Cost Value Copy 11.30.05 gas 1.09.06 AURORA at 1.10.06_Book4 4" xfId="4435" xr:uid="{4BD972D5-5DD4-4F8E-8076-5DBCF9255023}"/>
    <cellStyle name="_Power Cost Value Copy 11.30.05 gas 1.09.06 AURORA at 1.10.06_Book9" xfId="4436" xr:uid="{60E6E28A-3C86-4EC1-94D1-9399788C43FF}"/>
    <cellStyle name="_Power Cost Value Copy 11.30.05 gas 1.09.06 AURORA at 1.10.06_Book9 2" xfId="4437" xr:uid="{D96E6A75-BE61-469F-BFEC-C738C7362319}"/>
    <cellStyle name="_Power Cost Value Copy 11.30.05 gas 1.09.06 AURORA at 1.10.06_Book9 2 2" xfId="4438" xr:uid="{1255B88A-6383-426A-ABC3-BDAF9095D05A}"/>
    <cellStyle name="_Power Cost Value Copy 11.30.05 gas 1.09.06 AURORA at 1.10.06_Book9 3" xfId="4439" xr:uid="{04CF99AA-27DD-4391-BE30-FFCC8EAE0B90}"/>
    <cellStyle name="_Power Cost Value Copy 11.30.05 gas 1.09.06 AURORA at 1.10.06_Book9 4" xfId="4440" xr:uid="{BD968B6F-1E38-47CF-B798-5F49CCA63001}"/>
    <cellStyle name="_Power Cost Value Copy 11.30.05 gas 1.09.06 AURORA at 1.10.06_Check the Interest Calculation" xfId="4441" xr:uid="{01BF7446-9A72-43A7-A582-D1796B6FAB89}"/>
    <cellStyle name="_Power Cost Value Copy 11.30.05 gas 1.09.06 AURORA at 1.10.06_Check the Interest Calculation_Scenario 1 REC vs PTC Offset" xfId="4442" xr:uid="{7AEEAB24-5EF9-43D2-B078-5BF74D2F4A2F}"/>
    <cellStyle name="_Power Cost Value Copy 11.30.05 gas 1.09.06 AURORA at 1.10.06_Check the Interest Calculation_Scenario 3" xfId="4443" xr:uid="{144283AE-4C8A-490F-9C1B-014578BECE8A}"/>
    <cellStyle name="_Power Cost Value Copy 11.30.05 gas 1.09.06 AURORA at 1.10.06_Chelan PUD Power Costs (8-10)" xfId="4444" xr:uid="{60A6AE02-CF58-4DB8-8216-6925EF63EF7E}"/>
    <cellStyle name="_Power Cost Value Copy 11.30.05 gas 1.09.06 AURORA at 1.10.06_Direct Assignment Distribution Plant 2008" xfId="4445" xr:uid="{A018491B-5C23-42C0-89E1-1A4AADD35AF5}"/>
    <cellStyle name="_Power Cost Value Copy 11.30.05 gas 1.09.06 AURORA at 1.10.06_Direct Assignment Distribution Plant 2008 2" xfId="4446" xr:uid="{0AA97848-3D1E-44F7-A105-E525D758DC38}"/>
    <cellStyle name="_Power Cost Value Copy 11.30.05 gas 1.09.06 AURORA at 1.10.06_Direct Assignment Distribution Plant 2008 2 2" xfId="4447" xr:uid="{87D5CAF8-C2F8-41FF-BB24-D5163FBF8756}"/>
    <cellStyle name="_Power Cost Value Copy 11.30.05 gas 1.09.06 AURORA at 1.10.06_Direct Assignment Distribution Plant 2008 2 2 2" xfId="4448" xr:uid="{5EEC8083-A987-461F-8BB0-267399DCDFE3}"/>
    <cellStyle name="_Power Cost Value Copy 11.30.05 gas 1.09.06 AURORA at 1.10.06_Direct Assignment Distribution Plant 2008 2 3" xfId="4449" xr:uid="{78AC0F8B-0EE4-4E31-B759-EED52B4B6B14}"/>
    <cellStyle name="_Power Cost Value Copy 11.30.05 gas 1.09.06 AURORA at 1.10.06_Direct Assignment Distribution Plant 2008 2 3 2" xfId="4450" xr:uid="{E837B145-054B-42BC-8D5F-FD89F116E1F3}"/>
    <cellStyle name="_Power Cost Value Copy 11.30.05 gas 1.09.06 AURORA at 1.10.06_Direct Assignment Distribution Plant 2008 2 4" xfId="4451" xr:uid="{70FBB55E-9C09-45F3-9A8A-D2DFF7EC2418}"/>
    <cellStyle name="_Power Cost Value Copy 11.30.05 gas 1.09.06 AURORA at 1.10.06_Direct Assignment Distribution Plant 2008 2 4 2" xfId="4452" xr:uid="{37626335-2A98-474D-80DF-B097A716E24F}"/>
    <cellStyle name="_Power Cost Value Copy 11.30.05 gas 1.09.06 AURORA at 1.10.06_Direct Assignment Distribution Plant 2008 3" xfId="4453" xr:uid="{EF0C9ADE-7C22-4137-8AB4-FB2094ECF793}"/>
    <cellStyle name="_Power Cost Value Copy 11.30.05 gas 1.09.06 AURORA at 1.10.06_Direct Assignment Distribution Plant 2008 3 2" xfId="4454" xr:uid="{5E305CFD-EE4A-44F1-B3E6-3ABACB8FD825}"/>
    <cellStyle name="_Power Cost Value Copy 11.30.05 gas 1.09.06 AURORA at 1.10.06_Direct Assignment Distribution Plant 2008 4" xfId="4455" xr:uid="{0A562F31-6346-4BF6-9779-AF35DF87E744}"/>
    <cellStyle name="_Power Cost Value Copy 11.30.05 gas 1.09.06 AURORA at 1.10.06_Direct Assignment Distribution Plant 2008 4 2" xfId="4456" xr:uid="{D8A3A6ED-5272-4F84-BD2F-74D4DB899392}"/>
    <cellStyle name="_Power Cost Value Copy 11.30.05 gas 1.09.06 AURORA at 1.10.06_Direct Assignment Distribution Plant 2008 5" xfId="4457" xr:uid="{53CD67C2-49EA-4AE1-88D7-A58501E38056}"/>
    <cellStyle name="_Power Cost Value Copy 11.30.05 gas 1.09.06 AURORA at 1.10.06_Direct Assignment Distribution Plant 2008 6" xfId="4458" xr:uid="{B381D554-ED60-4721-BF20-9DBD1E816F0F}"/>
    <cellStyle name="_Power Cost Value Copy 11.30.05 gas 1.09.06 AURORA at 1.10.06_Electric COS Inputs" xfId="4459" xr:uid="{155B8156-97AF-4131-A0A2-21766F6D2D04}"/>
    <cellStyle name="_Power Cost Value Copy 11.30.05 gas 1.09.06 AURORA at 1.10.06_Electric COS Inputs 2" xfId="4460" xr:uid="{1BAF1AD9-C4F7-409B-8847-6586B1777FFD}"/>
    <cellStyle name="_Power Cost Value Copy 11.30.05 gas 1.09.06 AURORA at 1.10.06_Electric COS Inputs 2 2" xfId="4461" xr:uid="{1742FE11-4A6A-49E3-8322-63E2D1D5C2DA}"/>
    <cellStyle name="_Power Cost Value Copy 11.30.05 gas 1.09.06 AURORA at 1.10.06_Electric COS Inputs 2 2 2" xfId="4462" xr:uid="{CA600E74-BF5A-49B3-A2B0-F3E59654958B}"/>
    <cellStyle name="_Power Cost Value Copy 11.30.05 gas 1.09.06 AURORA at 1.10.06_Electric COS Inputs 2 3" xfId="4463" xr:uid="{522DEB20-642E-4AEA-A3CD-70EC9931C5DC}"/>
    <cellStyle name="_Power Cost Value Copy 11.30.05 gas 1.09.06 AURORA at 1.10.06_Electric COS Inputs 2 3 2" xfId="4464" xr:uid="{F628E413-A958-4C8B-A0BC-9C3310B2DFEE}"/>
    <cellStyle name="_Power Cost Value Copy 11.30.05 gas 1.09.06 AURORA at 1.10.06_Electric COS Inputs 2 4" xfId="4465" xr:uid="{3E548135-4FDF-4B9D-9934-8C9B2A441E12}"/>
    <cellStyle name="_Power Cost Value Copy 11.30.05 gas 1.09.06 AURORA at 1.10.06_Electric COS Inputs 2 4 2" xfId="4466" xr:uid="{5EE5DF78-092F-4643-9257-C4B4A71A90BE}"/>
    <cellStyle name="_Power Cost Value Copy 11.30.05 gas 1.09.06 AURORA at 1.10.06_Electric COS Inputs 3" xfId="4467" xr:uid="{9B61017E-6DD3-4C84-9132-02C7E41150BA}"/>
    <cellStyle name="_Power Cost Value Copy 11.30.05 gas 1.09.06 AURORA at 1.10.06_Electric COS Inputs 3 2" xfId="4468" xr:uid="{3D9B55A8-58CC-46FF-ABFD-6A8B2142BA7A}"/>
    <cellStyle name="_Power Cost Value Copy 11.30.05 gas 1.09.06 AURORA at 1.10.06_Electric COS Inputs 4" xfId="4469" xr:uid="{FEA3F6D6-F96E-4ECD-B462-E28CE576FFCF}"/>
    <cellStyle name="_Power Cost Value Copy 11.30.05 gas 1.09.06 AURORA at 1.10.06_Electric COS Inputs 4 2" xfId="4470" xr:uid="{EF476833-C345-4E1D-96D1-E5168D82DD55}"/>
    <cellStyle name="_Power Cost Value Copy 11.30.05 gas 1.09.06 AURORA at 1.10.06_Electric COS Inputs 5" xfId="4471" xr:uid="{B9F16E1F-E63E-4E59-AFC5-E6D27506E834}"/>
    <cellStyle name="_Power Cost Value Copy 11.30.05 gas 1.09.06 AURORA at 1.10.06_Electric COS Inputs 6" xfId="4472" xr:uid="{CEFDF83F-E9B3-4AFB-BBE7-E34DD608D6A1}"/>
    <cellStyle name="_Power Cost Value Copy 11.30.05 gas 1.09.06 AURORA at 1.10.06_Electric Rate Spread and Rate Design 3.23.09" xfId="4473" xr:uid="{49ACC002-910B-4953-BE3D-D81EEEF98774}"/>
    <cellStyle name="_Power Cost Value Copy 11.30.05 gas 1.09.06 AURORA at 1.10.06_Electric Rate Spread and Rate Design 3.23.09 2" xfId="4474" xr:uid="{38835FF6-8C2C-457B-9516-E81CB4E79ABC}"/>
    <cellStyle name="_Power Cost Value Copy 11.30.05 gas 1.09.06 AURORA at 1.10.06_Electric Rate Spread and Rate Design 3.23.09 2 2" xfId="4475" xr:uid="{D9CB03D1-EF18-4C6A-BF22-0254373EB26F}"/>
    <cellStyle name="_Power Cost Value Copy 11.30.05 gas 1.09.06 AURORA at 1.10.06_Electric Rate Spread and Rate Design 3.23.09 2 2 2" xfId="4476" xr:uid="{2FAAF0D1-6E86-4B52-A512-443D792CC10E}"/>
    <cellStyle name="_Power Cost Value Copy 11.30.05 gas 1.09.06 AURORA at 1.10.06_Electric Rate Spread and Rate Design 3.23.09 2 3" xfId="4477" xr:uid="{2257731F-AB7A-4997-8A84-BE6B7137648B}"/>
    <cellStyle name="_Power Cost Value Copy 11.30.05 gas 1.09.06 AURORA at 1.10.06_Electric Rate Spread and Rate Design 3.23.09 2 3 2" xfId="4478" xr:uid="{E5E4786F-3BFF-4056-B589-C702CA9ABB7D}"/>
    <cellStyle name="_Power Cost Value Copy 11.30.05 gas 1.09.06 AURORA at 1.10.06_Electric Rate Spread and Rate Design 3.23.09 2 4" xfId="4479" xr:uid="{0AC8856C-B3CB-4EE3-8042-59AB5E875FD3}"/>
    <cellStyle name="_Power Cost Value Copy 11.30.05 gas 1.09.06 AURORA at 1.10.06_Electric Rate Spread and Rate Design 3.23.09 2 4 2" xfId="4480" xr:uid="{6CD1136A-5136-461E-8A19-304D2D6019CA}"/>
    <cellStyle name="_Power Cost Value Copy 11.30.05 gas 1.09.06 AURORA at 1.10.06_Electric Rate Spread and Rate Design 3.23.09 3" xfId="4481" xr:uid="{F1A4E272-EA84-4650-94B1-015E074C7722}"/>
    <cellStyle name="_Power Cost Value Copy 11.30.05 gas 1.09.06 AURORA at 1.10.06_Electric Rate Spread and Rate Design 3.23.09 3 2" xfId="4482" xr:uid="{C1A06765-2B31-43E2-B202-68A7C106A15A}"/>
    <cellStyle name="_Power Cost Value Copy 11.30.05 gas 1.09.06 AURORA at 1.10.06_Electric Rate Spread and Rate Design 3.23.09 4" xfId="4483" xr:uid="{1E1255C3-CD62-4F72-B7B1-F3AC67043DB5}"/>
    <cellStyle name="_Power Cost Value Copy 11.30.05 gas 1.09.06 AURORA at 1.10.06_Electric Rate Spread and Rate Design 3.23.09 4 2" xfId="4484" xr:uid="{D90C19DF-7474-487D-AFD2-EBC6225B053A}"/>
    <cellStyle name="_Power Cost Value Copy 11.30.05 gas 1.09.06 AURORA at 1.10.06_Electric Rate Spread and Rate Design 3.23.09 5" xfId="4485" xr:uid="{2A84A957-5469-49C9-9F1F-8841B0A28C25}"/>
    <cellStyle name="_Power Cost Value Copy 11.30.05 gas 1.09.06 AURORA at 1.10.06_Electric Rate Spread and Rate Design 3.23.09 6" xfId="4486" xr:uid="{59C3C149-653C-4484-BD36-20B294CD2C9B}"/>
    <cellStyle name="_Power Cost Value Copy 11.30.05 gas 1.09.06 AURORA at 1.10.06_Exhibit D fr R Gho 12-31-08" xfId="4487" xr:uid="{46D9BADB-FA6A-4AD5-A0B2-46FBFE6A83DD}"/>
    <cellStyle name="_Power Cost Value Copy 11.30.05 gas 1.09.06 AURORA at 1.10.06_Exhibit D fr R Gho 12-31-08 2" xfId="4488" xr:uid="{258B9DCD-D663-4A48-86BB-FE7D6B2C0378}"/>
    <cellStyle name="_Power Cost Value Copy 11.30.05 gas 1.09.06 AURORA at 1.10.06_Exhibit D fr R Gho 12-31-08 3" xfId="4489" xr:uid="{675C8A01-AED1-4046-8147-EB6E455FD3BE}"/>
    <cellStyle name="_Power Cost Value Copy 11.30.05 gas 1.09.06 AURORA at 1.10.06_Exhibit D fr R Gho 12-31-08 v2" xfId="4490" xr:uid="{C2B20385-2BC2-42E2-A694-8C80D592A2CA}"/>
    <cellStyle name="_Power Cost Value Copy 11.30.05 gas 1.09.06 AURORA at 1.10.06_Exhibit D fr R Gho 12-31-08 v2 2" xfId="4491" xr:uid="{1562C36A-F0BB-4FD7-82B0-C0B6E84ED63F}"/>
    <cellStyle name="_Power Cost Value Copy 11.30.05 gas 1.09.06 AURORA at 1.10.06_Exhibit D fr R Gho 12-31-08 v2 3" xfId="4492" xr:uid="{4880B743-FC6E-4720-A7B7-3B902AFAABD0}"/>
    <cellStyle name="_Power Cost Value Copy 11.30.05 gas 1.09.06 AURORA at 1.10.06_Exhibit D fr R Gho 12-31-08 v2_NIM Summary" xfId="4493" xr:uid="{92588C7E-3E55-438F-957B-71FF17B1E033}"/>
    <cellStyle name="_Power Cost Value Copy 11.30.05 gas 1.09.06 AURORA at 1.10.06_Exhibit D fr R Gho 12-31-08 v2_NIM Summary 2" xfId="4494" xr:uid="{36772DAC-6EE0-4909-994B-9EB432737EC7}"/>
    <cellStyle name="_Power Cost Value Copy 11.30.05 gas 1.09.06 AURORA at 1.10.06_Exhibit D fr R Gho 12-31-08_NIM Summary" xfId="4495" xr:uid="{9A7AA119-4AB1-44AB-A107-11E0ACEA354E}"/>
    <cellStyle name="_Power Cost Value Copy 11.30.05 gas 1.09.06 AURORA at 1.10.06_Exhibit D fr R Gho 12-31-08_NIM Summary 2" xfId="4496" xr:uid="{4F44D152-0BBB-41BF-A35E-3A89810327EB}"/>
    <cellStyle name="_Power Cost Value Copy 11.30.05 gas 1.09.06 AURORA at 1.10.06_Gas Rev Req Model (2010 GRC)" xfId="4497" xr:uid="{3F5CF9E5-1B6A-463B-B754-FAC7E60318EB}"/>
    <cellStyle name="_Power Cost Value Copy 11.30.05 gas 1.09.06 AURORA at 1.10.06_Hopkins Ridge Prepaid Tran - Interest Earned RY 12ME Feb  '11" xfId="4498" xr:uid="{466F6880-CFA4-43C0-A1E6-54AEA4BA3A74}"/>
    <cellStyle name="_Power Cost Value Copy 11.30.05 gas 1.09.06 AURORA at 1.10.06_Hopkins Ridge Prepaid Tran - Interest Earned RY 12ME Feb  '11 2" xfId="4499" xr:uid="{CF530F2A-7C8D-4FCD-B841-838B4C17A3F6}"/>
    <cellStyle name="_Power Cost Value Copy 11.30.05 gas 1.09.06 AURORA at 1.10.06_Hopkins Ridge Prepaid Tran - Interest Earned RY 12ME Feb  '11_NIM Summary" xfId="4500" xr:uid="{C6E9136B-30EF-48C3-88E7-C163BED5869D}"/>
    <cellStyle name="_Power Cost Value Copy 11.30.05 gas 1.09.06 AURORA at 1.10.06_Hopkins Ridge Prepaid Tran - Interest Earned RY 12ME Feb  '11_NIM Summary 2" xfId="4501" xr:uid="{50A3C3B0-A46E-4496-AD8D-212BB6296E6A}"/>
    <cellStyle name="_Power Cost Value Copy 11.30.05 gas 1.09.06 AURORA at 1.10.06_Hopkins Ridge Prepaid Tran - Interest Earned RY 12ME Feb  '11_Transmission Workbook for May BOD" xfId="4502" xr:uid="{18B5EB5C-7548-4851-99AB-5CB37682A630}"/>
    <cellStyle name="_Power Cost Value Copy 11.30.05 gas 1.09.06 AURORA at 1.10.06_Hopkins Ridge Prepaid Tran - Interest Earned RY 12ME Feb  '11_Transmission Workbook for May BOD 2" xfId="4503" xr:uid="{24E568A8-9E2E-4FE0-BF5E-B05A27B3AE6F}"/>
    <cellStyle name="_Power Cost Value Copy 11.30.05 gas 1.09.06 AURORA at 1.10.06_INPUTS" xfId="4504" xr:uid="{75CC9360-6B69-4DF5-B19E-63A3EF7FD4FD}"/>
    <cellStyle name="_Power Cost Value Copy 11.30.05 gas 1.09.06 AURORA at 1.10.06_INPUTS 2" xfId="4505" xr:uid="{7AB85CD1-0BA9-4D9F-8DC3-803CE9B4D03C}"/>
    <cellStyle name="_Power Cost Value Copy 11.30.05 gas 1.09.06 AURORA at 1.10.06_INPUTS 2 2" xfId="4506" xr:uid="{5DF516AC-F49D-4F14-87AB-75784015E8C2}"/>
    <cellStyle name="_Power Cost Value Copy 11.30.05 gas 1.09.06 AURORA at 1.10.06_INPUTS 2 2 2" xfId="4507" xr:uid="{42803C57-E6E8-486B-A051-A253AB768B26}"/>
    <cellStyle name="_Power Cost Value Copy 11.30.05 gas 1.09.06 AURORA at 1.10.06_INPUTS 2 3" xfId="4508" xr:uid="{43FDBFCC-70D4-4F98-B823-DC950FEB0BDB}"/>
    <cellStyle name="_Power Cost Value Copy 11.30.05 gas 1.09.06 AURORA at 1.10.06_INPUTS 2 3 2" xfId="4509" xr:uid="{A6DD8FF8-0C2E-4E3C-8848-506EA03989B5}"/>
    <cellStyle name="_Power Cost Value Copy 11.30.05 gas 1.09.06 AURORA at 1.10.06_INPUTS 2 4" xfId="4510" xr:uid="{29844C1C-9570-4E9E-91FE-F11E472FDEC9}"/>
    <cellStyle name="_Power Cost Value Copy 11.30.05 gas 1.09.06 AURORA at 1.10.06_INPUTS 2 4 2" xfId="4511" xr:uid="{BDFF484C-44B4-4BE6-BD79-E40B6CBB071A}"/>
    <cellStyle name="_Power Cost Value Copy 11.30.05 gas 1.09.06 AURORA at 1.10.06_INPUTS 3" xfId="4512" xr:uid="{7E42765B-3E27-4017-B72C-292969A93911}"/>
    <cellStyle name="_Power Cost Value Copy 11.30.05 gas 1.09.06 AURORA at 1.10.06_INPUTS 3 2" xfId="4513" xr:uid="{31403582-412D-4C94-B317-221CAE37F8F9}"/>
    <cellStyle name="_Power Cost Value Copy 11.30.05 gas 1.09.06 AURORA at 1.10.06_INPUTS 4" xfId="4514" xr:uid="{C5CA7EE0-96E5-4AF9-A40F-268347815435}"/>
    <cellStyle name="_Power Cost Value Copy 11.30.05 gas 1.09.06 AURORA at 1.10.06_INPUTS 4 2" xfId="4515" xr:uid="{074FF802-12CE-4F25-A8F8-1F1E01639EBE}"/>
    <cellStyle name="_Power Cost Value Copy 11.30.05 gas 1.09.06 AURORA at 1.10.06_INPUTS 5" xfId="4516" xr:uid="{4C4ECBBE-AA6C-4DC6-81CE-520CAE67AC3E}"/>
    <cellStyle name="_Power Cost Value Copy 11.30.05 gas 1.09.06 AURORA at 1.10.06_INPUTS 6" xfId="4517" xr:uid="{D849B1CB-06D1-4FC9-BA9E-FE57FB00423D}"/>
    <cellStyle name="_Power Cost Value Copy 11.30.05 gas 1.09.06 AURORA at 1.10.06_Leased Transformer &amp; Substation Plant &amp; Rev 12-2009" xfId="4518" xr:uid="{9930134B-27AD-48AF-8BEE-BB08ED415059}"/>
    <cellStyle name="_Power Cost Value Copy 11.30.05 gas 1.09.06 AURORA at 1.10.06_Leased Transformer &amp; Substation Plant &amp; Rev 12-2009 2" xfId="4519" xr:uid="{5F16D5C5-5734-4DE0-A195-2E3D91D69B73}"/>
    <cellStyle name="_Power Cost Value Copy 11.30.05 gas 1.09.06 AURORA at 1.10.06_Leased Transformer &amp; Substation Plant &amp; Rev 12-2009 2 2" xfId="4520" xr:uid="{EE8486AB-EFF1-4F3B-BC7E-7A49DBAACE7B}"/>
    <cellStyle name="_Power Cost Value Copy 11.30.05 gas 1.09.06 AURORA at 1.10.06_Leased Transformer &amp; Substation Plant &amp; Rev 12-2009 2 2 2" xfId="4521" xr:uid="{C7C996B6-D6A1-4BEA-A1A0-1BE34FE0F438}"/>
    <cellStyle name="_Power Cost Value Copy 11.30.05 gas 1.09.06 AURORA at 1.10.06_Leased Transformer &amp; Substation Plant &amp; Rev 12-2009 2 3" xfId="4522" xr:uid="{12F752C1-3F0A-472B-B61F-FA690D0343FD}"/>
    <cellStyle name="_Power Cost Value Copy 11.30.05 gas 1.09.06 AURORA at 1.10.06_Leased Transformer &amp; Substation Plant &amp; Rev 12-2009 2 3 2" xfId="4523" xr:uid="{E0B32017-F582-489C-A347-A635AD88417F}"/>
    <cellStyle name="_Power Cost Value Copy 11.30.05 gas 1.09.06 AURORA at 1.10.06_Leased Transformer &amp; Substation Plant &amp; Rev 12-2009 2 4" xfId="4524" xr:uid="{86B6B241-8F5F-41C0-8C06-6FC8C4D6A15E}"/>
    <cellStyle name="_Power Cost Value Copy 11.30.05 gas 1.09.06 AURORA at 1.10.06_Leased Transformer &amp; Substation Plant &amp; Rev 12-2009 2 4 2" xfId="4525" xr:uid="{3A455BE0-C365-4438-9771-9FD464E7BD72}"/>
    <cellStyle name="_Power Cost Value Copy 11.30.05 gas 1.09.06 AURORA at 1.10.06_Leased Transformer &amp; Substation Plant &amp; Rev 12-2009 3" xfId="4526" xr:uid="{D8D79F54-D18C-4E0B-9128-5C8475D52590}"/>
    <cellStyle name="_Power Cost Value Copy 11.30.05 gas 1.09.06 AURORA at 1.10.06_Leased Transformer &amp; Substation Plant &amp; Rev 12-2009 3 2" xfId="4527" xr:uid="{797C18ED-4DC4-4A45-8487-AAC65351CB0E}"/>
    <cellStyle name="_Power Cost Value Copy 11.30.05 gas 1.09.06 AURORA at 1.10.06_Leased Transformer &amp; Substation Plant &amp; Rev 12-2009 4" xfId="4528" xr:uid="{19E87729-6AD2-4B90-B9A0-D05326FA6423}"/>
    <cellStyle name="_Power Cost Value Copy 11.30.05 gas 1.09.06 AURORA at 1.10.06_Leased Transformer &amp; Substation Plant &amp; Rev 12-2009 4 2" xfId="4529" xr:uid="{2B2A17B9-E648-41DD-9DB0-387A1A39F574}"/>
    <cellStyle name="_Power Cost Value Copy 11.30.05 gas 1.09.06 AURORA at 1.10.06_Leased Transformer &amp; Substation Plant &amp; Rev 12-2009 5" xfId="4530" xr:uid="{CCF8A4AC-DBEB-4D77-9504-9BF42EB85705}"/>
    <cellStyle name="_Power Cost Value Copy 11.30.05 gas 1.09.06 AURORA at 1.10.06_Leased Transformer &amp; Substation Plant &amp; Rev 12-2009 6" xfId="4531" xr:uid="{7D2A901B-47F1-48E4-9EA6-2EEECDD8BE33}"/>
    <cellStyle name="_Power Cost Value Copy 11.30.05 gas 1.09.06 AURORA at 1.10.06_NIM Summary" xfId="4532" xr:uid="{69599E33-BA1A-42CC-95B5-8466A983CE4E}"/>
    <cellStyle name="_Power Cost Value Copy 11.30.05 gas 1.09.06 AURORA at 1.10.06_NIM Summary 09GRC" xfId="4533" xr:uid="{3CB84B97-6ADE-4C0C-837F-A6D060BB1919}"/>
    <cellStyle name="_Power Cost Value Copy 11.30.05 gas 1.09.06 AURORA at 1.10.06_NIM Summary 09GRC 2" xfId="4534" xr:uid="{3AF68A00-0A1D-46A7-B033-77AE44A7B4C5}"/>
    <cellStyle name="_Power Cost Value Copy 11.30.05 gas 1.09.06 AURORA at 1.10.06_NIM Summary 2" xfId="4535" xr:uid="{25BAE265-754F-411F-A612-B6F8B6329415}"/>
    <cellStyle name="_Power Cost Value Copy 11.30.05 gas 1.09.06 AURORA at 1.10.06_NIM Summary 3" xfId="4536" xr:uid="{DB1028B5-C4DD-4793-B0FD-CDA611F8BE3F}"/>
    <cellStyle name="_Power Cost Value Copy 11.30.05 gas 1.09.06 AURORA at 1.10.06_NIM Summary 4" xfId="4537" xr:uid="{0356248E-699C-4661-BC7C-4654BAD2E2F5}"/>
    <cellStyle name="_Power Cost Value Copy 11.30.05 gas 1.09.06 AURORA at 1.10.06_NIM Summary 5" xfId="4538" xr:uid="{0196D1B9-6EFA-48F2-A429-EDAC381C6355}"/>
    <cellStyle name="_Power Cost Value Copy 11.30.05 gas 1.09.06 AURORA at 1.10.06_NIM Summary 6" xfId="4539" xr:uid="{3EC314EA-B371-43B4-B9CC-91D63163DBDF}"/>
    <cellStyle name="_Power Cost Value Copy 11.30.05 gas 1.09.06 AURORA at 1.10.06_NIM Summary 7" xfId="4540" xr:uid="{214BE70D-9AE3-4E39-9FEE-3FE96E9B87B7}"/>
    <cellStyle name="_Power Cost Value Copy 11.30.05 gas 1.09.06 AURORA at 1.10.06_NIM Summary 8" xfId="4541" xr:uid="{9975FC5A-D5B8-40CD-BA08-BACE5A10E6A0}"/>
    <cellStyle name="_Power Cost Value Copy 11.30.05 gas 1.09.06 AURORA at 1.10.06_NIM Summary 9" xfId="4542" xr:uid="{0EDA549B-075D-4F9C-B891-D1667F5EF25F}"/>
    <cellStyle name="_Power Cost Value Copy 11.30.05 gas 1.09.06 AURORA at 1.10.06_PCA 10 -  Exhibit D from A Kellogg Jan 2011" xfId="4543" xr:uid="{4AD48123-6A42-4A7C-B253-A9F11FB5A839}"/>
    <cellStyle name="_Power Cost Value Copy 11.30.05 gas 1.09.06 AURORA at 1.10.06_PCA 10 -  Exhibit D from A Kellogg July 2011" xfId="4544" xr:uid="{03281210-E502-4889-9AEC-8F1AAE382B30}"/>
    <cellStyle name="_Power Cost Value Copy 11.30.05 gas 1.09.06 AURORA at 1.10.06_PCA 10 -  Exhibit D from S Free Rcv'd 12-11" xfId="4545" xr:uid="{8688D4F5-6009-4DF9-9088-EBA0370CE76A}"/>
    <cellStyle name="_Power Cost Value Copy 11.30.05 gas 1.09.06 AURORA at 1.10.06_PCA 7 - Exhibit D update 11_30_08 (2)" xfId="4546" xr:uid="{000FFF1C-BD27-4659-91DA-F361EFB5EAAA}"/>
    <cellStyle name="_Power Cost Value Copy 11.30.05 gas 1.09.06 AURORA at 1.10.06_PCA 7 - Exhibit D update 11_30_08 (2) 2" xfId="4547" xr:uid="{32816246-5C51-44E4-8443-0FCFDDEAE507}"/>
    <cellStyle name="_Power Cost Value Copy 11.30.05 gas 1.09.06 AURORA at 1.10.06_PCA 7 - Exhibit D update 11_30_08 (2) 2 2" xfId="4548" xr:uid="{F5C07393-66C9-4964-9864-12A5434348DF}"/>
    <cellStyle name="_Power Cost Value Copy 11.30.05 gas 1.09.06 AURORA at 1.10.06_PCA 7 - Exhibit D update 11_30_08 (2) 3" xfId="4549" xr:uid="{51CE3D75-B178-4F82-9888-92C75BA5155E}"/>
    <cellStyle name="_Power Cost Value Copy 11.30.05 gas 1.09.06 AURORA at 1.10.06_PCA 7 - Exhibit D update 11_30_08 (2) 4" xfId="4550" xr:uid="{B2D6C5B6-058D-4D9B-8866-6C8D9F1A397A}"/>
    <cellStyle name="_Power Cost Value Copy 11.30.05 gas 1.09.06 AURORA at 1.10.06_PCA 7 - Exhibit D update 11_30_08 (2)_NIM Summary" xfId="4551" xr:uid="{A98CEE43-DE8D-451B-8594-D0FF886087C3}"/>
    <cellStyle name="_Power Cost Value Copy 11.30.05 gas 1.09.06 AURORA at 1.10.06_PCA 7 - Exhibit D update 11_30_08 (2)_NIM Summary 2" xfId="4552" xr:uid="{A165079E-C778-454D-8E7D-687776C5707C}"/>
    <cellStyle name="_Power Cost Value Copy 11.30.05 gas 1.09.06 AURORA at 1.10.06_PCA 8 - Exhibit D update 12_31_09" xfId="4553" xr:uid="{76F36FBF-0937-4E1F-A624-3D9844D1DFCA}"/>
    <cellStyle name="_Power Cost Value Copy 11.30.05 gas 1.09.06 AURORA at 1.10.06_PCA 8 - Exhibit D update 12_31_09 2" xfId="4554" xr:uid="{E689B2D9-17A2-46E2-8D79-EDA2C9C87E16}"/>
    <cellStyle name="_Power Cost Value Copy 11.30.05 gas 1.09.06 AURORA at 1.10.06_PCA 9 -  Exhibit D April 2010" xfId="4555" xr:uid="{339D01CE-232E-4F5E-A878-9E6BF2EBDF88}"/>
    <cellStyle name="_Power Cost Value Copy 11.30.05 gas 1.09.06 AURORA at 1.10.06_PCA 9 -  Exhibit D April 2010 (3)" xfId="4556" xr:uid="{047C8428-0447-4262-AB3E-DE095F8FC777}"/>
    <cellStyle name="_Power Cost Value Copy 11.30.05 gas 1.09.06 AURORA at 1.10.06_PCA 9 -  Exhibit D April 2010 (3) 2" xfId="4557" xr:uid="{9AEA3C72-28F7-4B12-972A-45002CC37D71}"/>
    <cellStyle name="_Power Cost Value Copy 11.30.05 gas 1.09.06 AURORA at 1.10.06_PCA 9 -  Exhibit D April 2010 2" xfId="4558" xr:uid="{931DDF85-A5B9-470B-BF4C-4ED361E3637C}"/>
    <cellStyle name="_Power Cost Value Copy 11.30.05 gas 1.09.06 AURORA at 1.10.06_PCA 9 -  Exhibit D April 2010 3" xfId="4559" xr:uid="{721AB89F-1A8A-4312-9D35-F7C6257185DB}"/>
    <cellStyle name="_Power Cost Value Copy 11.30.05 gas 1.09.06 AURORA at 1.10.06_PCA 9 -  Exhibit D Feb 2010" xfId="4560" xr:uid="{B8E721DE-A3C8-490A-B733-FF3ED728C272}"/>
    <cellStyle name="_Power Cost Value Copy 11.30.05 gas 1.09.06 AURORA at 1.10.06_PCA 9 -  Exhibit D Feb 2010 2" xfId="4561" xr:uid="{4B25693A-EA85-444C-99D7-113BF4C0E563}"/>
    <cellStyle name="_Power Cost Value Copy 11.30.05 gas 1.09.06 AURORA at 1.10.06_PCA 9 -  Exhibit D Feb 2010 v2" xfId="4562" xr:uid="{F3E8D9A4-D4D8-45AC-A1B7-D202FDF1BBBE}"/>
    <cellStyle name="_Power Cost Value Copy 11.30.05 gas 1.09.06 AURORA at 1.10.06_PCA 9 -  Exhibit D Feb 2010 v2 2" xfId="4563" xr:uid="{284D22D8-F67E-4095-8B45-B45D47EDC0C1}"/>
    <cellStyle name="_Power Cost Value Copy 11.30.05 gas 1.09.06 AURORA at 1.10.06_PCA 9 -  Exhibit D Feb 2010 WF" xfId="4564" xr:uid="{2CE01CAE-D8D3-44C2-84BF-FB4619246CFC}"/>
    <cellStyle name="_Power Cost Value Copy 11.30.05 gas 1.09.06 AURORA at 1.10.06_PCA 9 -  Exhibit D Feb 2010 WF 2" xfId="4565" xr:uid="{DCCAFAD5-4C65-47DB-AC17-3FE4DEE83E70}"/>
    <cellStyle name="_Power Cost Value Copy 11.30.05 gas 1.09.06 AURORA at 1.10.06_PCA 9 -  Exhibit D Jan 2010" xfId="4566" xr:uid="{D183D8B2-ADD7-41B6-80E5-64459B1404B3}"/>
    <cellStyle name="_Power Cost Value Copy 11.30.05 gas 1.09.06 AURORA at 1.10.06_PCA 9 -  Exhibit D Jan 2010 2" xfId="4567" xr:uid="{97BD4874-E493-42B8-9313-DB16D6734D8B}"/>
    <cellStyle name="_Power Cost Value Copy 11.30.05 gas 1.09.06 AURORA at 1.10.06_PCA 9 -  Exhibit D March 2010 (2)" xfId="4568" xr:uid="{BF395020-4A6F-42A0-9A3D-8DD35A75F7D2}"/>
    <cellStyle name="_Power Cost Value Copy 11.30.05 gas 1.09.06 AURORA at 1.10.06_PCA 9 -  Exhibit D March 2010 (2) 2" xfId="4569" xr:uid="{978598BC-0B10-47F5-B81F-187BC2D8DB84}"/>
    <cellStyle name="_Power Cost Value Copy 11.30.05 gas 1.09.06 AURORA at 1.10.06_PCA 9 -  Exhibit D Nov 2010" xfId="4570" xr:uid="{CC8F171E-AEC4-421B-8A2D-58AA4CA1C743}"/>
    <cellStyle name="_Power Cost Value Copy 11.30.05 gas 1.09.06 AURORA at 1.10.06_PCA 9 -  Exhibit D Nov 2010 2" xfId="4571" xr:uid="{C9A94780-DD9A-4157-9E0A-3FA1FA27AFE4}"/>
    <cellStyle name="_Power Cost Value Copy 11.30.05 gas 1.09.06 AURORA at 1.10.06_PCA 9 - Exhibit D at August 2010" xfId="4572" xr:uid="{8670CA04-5996-4564-9F26-9457B938ECCC}"/>
    <cellStyle name="_Power Cost Value Copy 11.30.05 gas 1.09.06 AURORA at 1.10.06_PCA 9 - Exhibit D at August 2010 2" xfId="4573" xr:uid="{84200EB7-152C-4580-9651-2AEA1B2D5F1B}"/>
    <cellStyle name="_Power Cost Value Copy 11.30.05 gas 1.09.06 AURORA at 1.10.06_PCA 9 - Exhibit D June 2010 GRC" xfId="4574" xr:uid="{9E431DE6-C33B-4A91-8359-BD414D8C7C84}"/>
    <cellStyle name="_Power Cost Value Copy 11.30.05 gas 1.09.06 AURORA at 1.10.06_PCA 9 - Exhibit D June 2010 GRC 2" xfId="4575" xr:uid="{8AA9661A-6290-48E8-9AA2-33616E4F51D6}"/>
    <cellStyle name="_Power Cost Value Copy 11.30.05 gas 1.09.06 AURORA at 1.10.06_Power Costs - Comparison bx Rbtl-Staff-Jt-PC" xfId="4576" xr:uid="{03597EB4-DC47-4E11-8EAF-2FF11E84B536}"/>
    <cellStyle name="_Power Cost Value Copy 11.30.05 gas 1.09.06 AURORA at 1.10.06_Power Costs - Comparison bx Rbtl-Staff-Jt-PC 2" xfId="4577" xr:uid="{D132A26F-DB2E-4446-BBD0-5FB06B3F4A24}"/>
    <cellStyle name="_Power Cost Value Copy 11.30.05 gas 1.09.06 AURORA at 1.10.06_Power Costs - Comparison bx Rbtl-Staff-Jt-PC 2 2" xfId="4578" xr:uid="{E4086211-7216-4AF5-AB3F-A8A58920B13B}"/>
    <cellStyle name="_Power Cost Value Copy 11.30.05 gas 1.09.06 AURORA at 1.10.06_Power Costs - Comparison bx Rbtl-Staff-Jt-PC 3" xfId="4579" xr:uid="{2AA85C12-8B89-401B-B1A1-80FCB59C7E6F}"/>
    <cellStyle name="_Power Cost Value Copy 11.30.05 gas 1.09.06 AURORA at 1.10.06_Power Costs - Comparison bx Rbtl-Staff-Jt-PC 4" xfId="4580" xr:uid="{A6E81149-D230-4DDF-9F73-96F3D846ADB5}"/>
    <cellStyle name="_Power Cost Value Copy 11.30.05 gas 1.09.06 AURORA at 1.10.06_Power Costs - Comparison bx Rbtl-Staff-Jt-PC_Adj Bench DR 3 for Initial Briefs (Electric)" xfId="4581" xr:uid="{C32AAECA-E9BF-4100-A245-388943F7763C}"/>
    <cellStyle name="_Power Cost Value Copy 11.30.05 gas 1.09.06 AURORA at 1.10.06_Power Costs - Comparison bx Rbtl-Staff-Jt-PC_Adj Bench DR 3 for Initial Briefs (Electric) 2" xfId="4582" xr:uid="{413073D6-85DB-4C4A-9DE8-E704DA4D2277}"/>
    <cellStyle name="_Power Cost Value Copy 11.30.05 gas 1.09.06 AURORA at 1.10.06_Power Costs - Comparison bx Rbtl-Staff-Jt-PC_Adj Bench DR 3 for Initial Briefs (Electric) 2 2" xfId="4583" xr:uid="{470BF5CC-31FB-4F84-BE9A-1B5C58A91D46}"/>
    <cellStyle name="_Power Cost Value Copy 11.30.05 gas 1.09.06 AURORA at 1.10.06_Power Costs - Comparison bx Rbtl-Staff-Jt-PC_Adj Bench DR 3 for Initial Briefs (Electric) 3" xfId="4584" xr:uid="{B5069C5C-85D8-4BA0-8461-7E639ECCC245}"/>
    <cellStyle name="_Power Cost Value Copy 11.30.05 gas 1.09.06 AURORA at 1.10.06_Power Costs - Comparison bx Rbtl-Staff-Jt-PC_Adj Bench DR 3 for Initial Briefs (Electric) 4" xfId="4585" xr:uid="{D983526A-E49B-48B1-BEC6-B3DEB1DCF721}"/>
    <cellStyle name="_Power Cost Value Copy 11.30.05 gas 1.09.06 AURORA at 1.10.06_Power Costs - Comparison bx Rbtl-Staff-Jt-PC_Electric Rev Req Model (2009 GRC) Rebuttal" xfId="4586" xr:uid="{A0818AC0-531C-4D64-B04C-3BE8CE7C6BAA}"/>
    <cellStyle name="_Power Cost Value Copy 11.30.05 gas 1.09.06 AURORA at 1.10.06_Power Costs - Comparison bx Rbtl-Staff-Jt-PC_Electric Rev Req Model (2009 GRC) Rebuttal 2" xfId="4587" xr:uid="{91FCA123-98BB-4711-A515-4A3CBB9C4835}"/>
    <cellStyle name="_Power Cost Value Copy 11.30.05 gas 1.09.06 AURORA at 1.10.06_Power Costs - Comparison bx Rbtl-Staff-Jt-PC_Electric Rev Req Model (2009 GRC) Rebuttal 2 2" xfId="4588" xr:uid="{D2EBFCD1-ADFD-466F-A93B-AAAC3F9F294A}"/>
    <cellStyle name="_Power Cost Value Copy 11.30.05 gas 1.09.06 AURORA at 1.10.06_Power Costs - Comparison bx Rbtl-Staff-Jt-PC_Electric Rev Req Model (2009 GRC) Rebuttal 3" xfId="4589" xr:uid="{E0F4DD73-4BB4-4D63-9BA6-703E1A85923A}"/>
    <cellStyle name="_Power Cost Value Copy 11.30.05 gas 1.09.06 AURORA at 1.10.06_Power Costs - Comparison bx Rbtl-Staff-Jt-PC_Electric Rev Req Model (2009 GRC) Rebuttal 4" xfId="4590" xr:uid="{9C134D2B-2EFA-44EF-AE37-87D0139871FA}"/>
    <cellStyle name="_Power Cost Value Copy 11.30.05 gas 1.09.06 AURORA at 1.10.06_Power Costs - Comparison bx Rbtl-Staff-Jt-PC_Electric Rev Req Model (2009 GRC) Rebuttal REmoval of New  WH Solar AdjustMI" xfId="4591" xr:uid="{96AE137C-CC25-4667-A4D9-E858DB7D0839}"/>
    <cellStyle name="_Power Cost Value Copy 11.30.05 gas 1.09.06 AURORA at 1.10.06_Power Costs - Comparison bx Rbtl-Staff-Jt-PC_Electric Rev Req Model (2009 GRC) Rebuttal REmoval of New  WH Solar AdjustMI 2" xfId="4592" xr:uid="{96BA94EF-CED9-4BDB-9994-1917AD465140}"/>
    <cellStyle name="_Power Cost Value Copy 11.30.05 gas 1.09.06 AURORA at 1.10.06_Power Costs - Comparison bx Rbtl-Staff-Jt-PC_Electric Rev Req Model (2009 GRC) Rebuttal REmoval of New  WH Solar AdjustMI 2 2" xfId="4593" xr:uid="{F4D9DAAC-DA1B-4216-8620-4886519BA0D7}"/>
    <cellStyle name="_Power Cost Value Copy 11.30.05 gas 1.09.06 AURORA at 1.10.06_Power Costs - Comparison bx Rbtl-Staff-Jt-PC_Electric Rev Req Model (2009 GRC) Rebuttal REmoval of New  WH Solar AdjustMI 3" xfId="4594" xr:uid="{033FFF80-B596-4A79-A44D-5D61614691FE}"/>
    <cellStyle name="_Power Cost Value Copy 11.30.05 gas 1.09.06 AURORA at 1.10.06_Power Costs - Comparison bx Rbtl-Staff-Jt-PC_Electric Rev Req Model (2009 GRC) Rebuttal REmoval of New  WH Solar AdjustMI 4" xfId="4595" xr:uid="{121D1E46-6586-41F1-BC29-E2BAA015CA76}"/>
    <cellStyle name="_Power Cost Value Copy 11.30.05 gas 1.09.06 AURORA at 1.10.06_Power Costs - Comparison bx Rbtl-Staff-Jt-PC_Electric Rev Req Model (2009 GRC) Revised 01-18-2010" xfId="4596" xr:uid="{F14F70E6-5157-4621-BFFD-CE1742642512}"/>
    <cellStyle name="_Power Cost Value Copy 11.30.05 gas 1.09.06 AURORA at 1.10.06_Power Costs - Comparison bx Rbtl-Staff-Jt-PC_Electric Rev Req Model (2009 GRC) Revised 01-18-2010 2" xfId="4597" xr:uid="{650A4A82-1EC2-4464-B8E9-741E45C25443}"/>
    <cellStyle name="_Power Cost Value Copy 11.30.05 gas 1.09.06 AURORA at 1.10.06_Power Costs - Comparison bx Rbtl-Staff-Jt-PC_Electric Rev Req Model (2009 GRC) Revised 01-18-2010 2 2" xfId="4598" xr:uid="{C3B201E0-7664-47FD-8709-A1B2AABCEDB9}"/>
    <cellStyle name="_Power Cost Value Copy 11.30.05 gas 1.09.06 AURORA at 1.10.06_Power Costs - Comparison bx Rbtl-Staff-Jt-PC_Electric Rev Req Model (2009 GRC) Revised 01-18-2010 3" xfId="4599" xr:uid="{2F76D6B9-2D0E-415F-B6F8-D781EA98E86C}"/>
    <cellStyle name="_Power Cost Value Copy 11.30.05 gas 1.09.06 AURORA at 1.10.06_Power Costs - Comparison bx Rbtl-Staff-Jt-PC_Electric Rev Req Model (2009 GRC) Revised 01-18-2010 4" xfId="4600" xr:uid="{63738213-D46F-44FD-A89B-33C43C8A21EE}"/>
    <cellStyle name="_Power Cost Value Copy 11.30.05 gas 1.09.06 AURORA at 1.10.06_Power Costs - Comparison bx Rbtl-Staff-Jt-PC_Final Order Electric EXHIBIT A-1" xfId="4601" xr:uid="{115822A7-A4EA-4E3D-B7B3-AF0E6E831CB3}"/>
    <cellStyle name="_Power Cost Value Copy 11.30.05 gas 1.09.06 AURORA at 1.10.06_Power Costs - Comparison bx Rbtl-Staff-Jt-PC_Final Order Electric EXHIBIT A-1 2" xfId="4602" xr:uid="{38C5980C-43DE-4BC1-BCEF-1521C851A309}"/>
    <cellStyle name="_Power Cost Value Copy 11.30.05 gas 1.09.06 AURORA at 1.10.06_Power Costs - Comparison bx Rbtl-Staff-Jt-PC_Final Order Electric EXHIBIT A-1 2 2" xfId="4603" xr:uid="{F84F7BD4-F129-404B-8F6F-3AE6C8930303}"/>
    <cellStyle name="_Power Cost Value Copy 11.30.05 gas 1.09.06 AURORA at 1.10.06_Power Costs - Comparison bx Rbtl-Staff-Jt-PC_Final Order Electric EXHIBIT A-1 3" xfId="4604" xr:uid="{27EFEA92-9002-4CD2-B2F4-A54071190BFD}"/>
    <cellStyle name="_Power Cost Value Copy 11.30.05 gas 1.09.06 AURORA at 1.10.06_Power Costs - Comparison bx Rbtl-Staff-Jt-PC_Final Order Electric EXHIBIT A-1 4" xfId="4605" xr:uid="{3BD43646-A289-43B3-AE6A-02E0A63B6FFD}"/>
    <cellStyle name="_Power Cost Value Copy 11.30.05 gas 1.09.06 AURORA at 1.10.06_Production Adj 4.37" xfId="4606" xr:uid="{C59789A3-E8FF-4BE9-945E-496855EF7DFF}"/>
    <cellStyle name="_Power Cost Value Copy 11.30.05 gas 1.09.06 AURORA at 1.10.06_Production Adj 4.37 2" xfId="4607" xr:uid="{31FE63CF-58E2-4D1F-923E-97868B897554}"/>
    <cellStyle name="_Power Cost Value Copy 11.30.05 gas 1.09.06 AURORA at 1.10.06_Production Adj 4.37 2 2" xfId="4608" xr:uid="{9174CAF8-5F0D-4CF0-B15C-0A42F02A009C}"/>
    <cellStyle name="_Power Cost Value Copy 11.30.05 gas 1.09.06 AURORA at 1.10.06_Production Adj 4.37 3" xfId="4609" xr:uid="{F71C671D-5B23-4CA0-8B09-67D01F7C98B5}"/>
    <cellStyle name="_Power Cost Value Copy 11.30.05 gas 1.09.06 AURORA at 1.10.06_Purchased Power Adj 4.03" xfId="4610" xr:uid="{4966C329-74A2-4B3B-9C85-71609F2ABCC8}"/>
    <cellStyle name="_Power Cost Value Copy 11.30.05 gas 1.09.06 AURORA at 1.10.06_Purchased Power Adj 4.03 2" xfId="4611" xr:uid="{54C7F30C-0131-420C-9C81-7416F7D2C8EE}"/>
    <cellStyle name="_Power Cost Value Copy 11.30.05 gas 1.09.06 AURORA at 1.10.06_Purchased Power Adj 4.03 2 2" xfId="4612" xr:uid="{B85EF0C6-CB52-4730-90A2-5962CDABE499}"/>
    <cellStyle name="_Power Cost Value Copy 11.30.05 gas 1.09.06 AURORA at 1.10.06_Purchased Power Adj 4.03 3" xfId="4613" xr:uid="{ABF11990-8F0E-42D5-BC66-9BECB19A665F}"/>
    <cellStyle name="_Power Cost Value Copy 11.30.05 gas 1.09.06 AURORA at 1.10.06_Rate Design Sch 24" xfId="4614" xr:uid="{C75670A1-F58E-4C11-A4EE-95E3D26236BA}"/>
    <cellStyle name="_Power Cost Value Copy 11.30.05 gas 1.09.06 AURORA at 1.10.06_Rate Design Sch 24 2" xfId="4615" xr:uid="{253671B4-83D8-4CA1-95AD-21E165361A34}"/>
    <cellStyle name="_Power Cost Value Copy 11.30.05 gas 1.09.06 AURORA at 1.10.06_Rate Design Sch 25" xfId="4616" xr:uid="{DFB2FCAB-9168-4E24-9A01-A7482BF96604}"/>
    <cellStyle name="_Power Cost Value Copy 11.30.05 gas 1.09.06 AURORA at 1.10.06_Rate Design Sch 25 2" xfId="4617" xr:uid="{DE643385-D151-48FC-9A22-8853B5A462AB}"/>
    <cellStyle name="_Power Cost Value Copy 11.30.05 gas 1.09.06 AURORA at 1.10.06_Rate Design Sch 25 2 2" xfId="4618" xr:uid="{BE1BE559-293D-4651-9406-812D1CBE43C6}"/>
    <cellStyle name="_Power Cost Value Copy 11.30.05 gas 1.09.06 AURORA at 1.10.06_Rate Design Sch 25 3" xfId="4619" xr:uid="{00A610A1-B617-4B6F-81A3-57093CC7647D}"/>
    <cellStyle name="_Power Cost Value Copy 11.30.05 gas 1.09.06 AURORA at 1.10.06_Rate Design Sch 26" xfId="4620" xr:uid="{3396AFB0-5A0B-461E-8DEC-633F0F4A2C6B}"/>
    <cellStyle name="_Power Cost Value Copy 11.30.05 gas 1.09.06 AURORA at 1.10.06_Rate Design Sch 26 2" xfId="4621" xr:uid="{D30CD6D4-96FA-4B21-92A2-A01972A4932E}"/>
    <cellStyle name="_Power Cost Value Copy 11.30.05 gas 1.09.06 AURORA at 1.10.06_Rate Design Sch 26 2 2" xfId="4622" xr:uid="{06670928-EC11-43A5-82D4-65A41DE834DF}"/>
    <cellStyle name="_Power Cost Value Copy 11.30.05 gas 1.09.06 AURORA at 1.10.06_Rate Design Sch 26 3" xfId="4623" xr:uid="{2B7CAE3E-D3A2-491F-8381-CFB28394C4C6}"/>
    <cellStyle name="_Power Cost Value Copy 11.30.05 gas 1.09.06 AURORA at 1.10.06_Rate Design Sch 31" xfId="4624" xr:uid="{23DB644B-963D-4043-8847-7B7BD7185EFD}"/>
    <cellStyle name="_Power Cost Value Copy 11.30.05 gas 1.09.06 AURORA at 1.10.06_Rate Design Sch 31 2" xfId="4625" xr:uid="{F4071476-7620-4EA7-BF24-918C3AA4A9CB}"/>
    <cellStyle name="_Power Cost Value Copy 11.30.05 gas 1.09.06 AURORA at 1.10.06_Rate Design Sch 31 2 2" xfId="4626" xr:uid="{D90F9AD5-EBB9-4139-A868-300FA5AC76BA}"/>
    <cellStyle name="_Power Cost Value Copy 11.30.05 gas 1.09.06 AURORA at 1.10.06_Rate Design Sch 31 3" xfId="4627" xr:uid="{237B740F-5F3A-44FC-A55D-8F3EC20C3BA3}"/>
    <cellStyle name="_Power Cost Value Copy 11.30.05 gas 1.09.06 AURORA at 1.10.06_Rate Design Sch 43" xfId="4628" xr:uid="{5C74F78A-34F6-4944-A2C5-2B95C7F205CE}"/>
    <cellStyle name="_Power Cost Value Copy 11.30.05 gas 1.09.06 AURORA at 1.10.06_Rate Design Sch 43 2" xfId="4629" xr:uid="{01B94B47-7AB5-4028-8657-947BACC6EDD7}"/>
    <cellStyle name="_Power Cost Value Copy 11.30.05 gas 1.09.06 AURORA at 1.10.06_Rate Design Sch 43 2 2" xfId="4630" xr:uid="{498CAE5E-42C7-4E8F-AD44-EC87C4A1CA2A}"/>
    <cellStyle name="_Power Cost Value Copy 11.30.05 gas 1.09.06 AURORA at 1.10.06_Rate Design Sch 43 3" xfId="4631" xr:uid="{2BF816A2-AEC6-4524-9958-B82CE1976E55}"/>
    <cellStyle name="_Power Cost Value Copy 11.30.05 gas 1.09.06 AURORA at 1.10.06_Rate Design Sch 448-449" xfId="4632" xr:uid="{F1797474-470D-4C16-9E46-3BF6CC7B359B}"/>
    <cellStyle name="_Power Cost Value Copy 11.30.05 gas 1.09.06 AURORA at 1.10.06_Rate Design Sch 448-449 2" xfId="4633" xr:uid="{C0AEC080-FEC5-4B87-97C5-BE2F266B504A}"/>
    <cellStyle name="_Power Cost Value Copy 11.30.05 gas 1.09.06 AURORA at 1.10.06_Rate Design Sch 46" xfId="4634" xr:uid="{CB7DCB71-AF49-44E8-B2BA-3CA7AFF7D7C6}"/>
    <cellStyle name="_Power Cost Value Copy 11.30.05 gas 1.09.06 AURORA at 1.10.06_Rate Design Sch 46 2" xfId="4635" xr:uid="{99B2ABC6-40E8-4FEF-B292-C9BFC1EFF97A}"/>
    <cellStyle name="_Power Cost Value Copy 11.30.05 gas 1.09.06 AURORA at 1.10.06_Rate Design Sch 46 2 2" xfId="4636" xr:uid="{9CAF4335-A4F2-4457-9FF8-A8EB2C5CB4C0}"/>
    <cellStyle name="_Power Cost Value Copy 11.30.05 gas 1.09.06 AURORA at 1.10.06_Rate Design Sch 46 3" xfId="4637" xr:uid="{C5B88017-5B24-488C-BDF9-481425B88275}"/>
    <cellStyle name="_Power Cost Value Copy 11.30.05 gas 1.09.06 AURORA at 1.10.06_Rate Spread" xfId="4638" xr:uid="{65BF5122-1CEB-4E83-B37B-6D6756AC4A89}"/>
    <cellStyle name="_Power Cost Value Copy 11.30.05 gas 1.09.06 AURORA at 1.10.06_Rate Spread 2" xfId="4639" xr:uid="{9237C0E0-60A1-442A-BDE1-75D8F552D6D4}"/>
    <cellStyle name="_Power Cost Value Copy 11.30.05 gas 1.09.06 AURORA at 1.10.06_Rate Spread 2 2" xfId="4640" xr:uid="{40B75E19-85BB-4FD5-B82B-5A0E5FA16176}"/>
    <cellStyle name="_Power Cost Value Copy 11.30.05 gas 1.09.06 AURORA at 1.10.06_Rate Spread 3" xfId="4641" xr:uid="{6C46FF10-1579-4238-8671-1AF314D63B00}"/>
    <cellStyle name="_Power Cost Value Copy 11.30.05 gas 1.09.06 AURORA at 1.10.06_Rebuttal Power Costs" xfId="4642" xr:uid="{CFAD0302-AC56-42EF-8EFA-EAB8A78F4D79}"/>
    <cellStyle name="_Power Cost Value Copy 11.30.05 gas 1.09.06 AURORA at 1.10.06_Rebuttal Power Costs 2" xfId="4643" xr:uid="{959551C4-FA03-4579-A1D0-A48ADFE250EA}"/>
    <cellStyle name="_Power Cost Value Copy 11.30.05 gas 1.09.06 AURORA at 1.10.06_Rebuttal Power Costs 2 2" xfId="4644" xr:uid="{C4D0312F-5CAD-4DEE-B5E2-F515FFA19423}"/>
    <cellStyle name="_Power Cost Value Copy 11.30.05 gas 1.09.06 AURORA at 1.10.06_Rebuttal Power Costs 3" xfId="4645" xr:uid="{2D1B7C2C-A231-4F85-8502-3CF1355F86A7}"/>
    <cellStyle name="_Power Cost Value Copy 11.30.05 gas 1.09.06 AURORA at 1.10.06_Rebuttal Power Costs 4" xfId="4646" xr:uid="{D8CBB1A6-F515-48E6-A40C-4943BB5B8182}"/>
    <cellStyle name="_Power Cost Value Copy 11.30.05 gas 1.09.06 AURORA at 1.10.06_Rebuttal Power Costs_Adj Bench DR 3 for Initial Briefs (Electric)" xfId="4647" xr:uid="{868549BE-0304-40C8-818D-2DF9FA165B66}"/>
    <cellStyle name="_Power Cost Value Copy 11.30.05 gas 1.09.06 AURORA at 1.10.06_Rebuttal Power Costs_Adj Bench DR 3 for Initial Briefs (Electric) 2" xfId="4648" xr:uid="{F6470A3D-409E-4B7C-A412-072FDB17482A}"/>
    <cellStyle name="_Power Cost Value Copy 11.30.05 gas 1.09.06 AURORA at 1.10.06_Rebuttal Power Costs_Adj Bench DR 3 for Initial Briefs (Electric) 2 2" xfId="4649" xr:uid="{B05C833B-ACA6-4F94-8154-ED7BA4031104}"/>
    <cellStyle name="_Power Cost Value Copy 11.30.05 gas 1.09.06 AURORA at 1.10.06_Rebuttal Power Costs_Adj Bench DR 3 for Initial Briefs (Electric) 3" xfId="4650" xr:uid="{E3CE5313-E899-464A-9873-446BFE0D1A52}"/>
    <cellStyle name="_Power Cost Value Copy 11.30.05 gas 1.09.06 AURORA at 1.10.06_Rebuttal Power Costs_Adj Bench DR 3 for Initial Briefs (Electric) 4" xfId="4651" xr:uid="{DF3E9A5B-2946-46BD-B5AE-EC8A31503898}"/>
    <cellStyle name="_Power Cost Value Copy 11.30.05 gas 1.09.06 AURORA at 1.10.06_Rebuttal Power Costs_Electric Rev Req Model (2009 GRC) Rebuttal" xfId="4652" xr:uid="{B634CA12-BE7B-4780-945C-A32A42BD298C}"/>
    <cellStyle name="_Power Cost Value Copy 11.30.05 gas 1.09.06 AURORA at 1.10.06_Rebuttal Power Costs_Electric Rev Req Model (2009 GRC) Rebuttal 2" xfId="4653" xr:uid="{524328BC-FCF8-4CEE-8C58-29D203B37A8B}"/>
    <cellStyle name="_Power Cost Value Copy 11.30.05 gas 1.09.06 AURORA at 1.10.06_Rebuttal Power Costs_Electric Rev Req Model (2009 GRC) Rebuttal 2 2" xfId="4654" xr:uid="{F544CDB0-D3E1-4273-A4F2-3EBA17B9F0E8}"/>
    <cellStyle name="_Power Cost Value Copy 11.30.05 gas 1.09.06 AURORA at 1.10.06_Rebuttal Power Costs_Electric Rev Req Model (2009 GRC) Rebuttal 3" xfId="4655" xr:uid="{74F55B8F-62BE-4040-A7AF-86CC2731CDAF}"/>
    <cellStyle name="_Power Cost Value Copy 11.30.05 gas 1.09.06 AURORA at 1.10.06_Rebuttal Power Costs_Electric Rev Req Model (2009 GRC) Rebuttal 4" xfId="4656" xr:uid="{5D3865B5-1AF4-4A50-9A61-6A51EF920681}"/>
    <cellStyle name="_Power Cost Value Copy 11.30.05 gas 1.09.06 AURORA at 1.10.06_Rebuttal Power Costs_Electric Rev Req Model (2009 GRC) Rebuttal REmoval of New  WH Solar AdjustMI" xfId="4657" xr:uid="{6CEA7825-13F1-45C0-94FB-820CE6D35BA4}"/>
    <cellStyle name="_Power Cost Value Copy 11.30.05 gas 1.09.06 AURORA at 1.10.06_Rebuttal Power Costs_Electric Rev Req Model (2009 GRC) Rebuttal REmoval of New  WH Solar AdjustMI 2" xfId="4658" xr:uid="{0BA0BE44-AF3D-4200-B441-48CEA1F8CC45}"/>
    <cellStyle name="_Power Cost Value Copy 11.30.05 gas 1.09.06 AURORA at 1.10.06_Rebuttal Power Costs_Electric Rev Req Model (2009 GRC) Rebuttal REmoval of New  WH Solar AdjustMI 2 2" xfId="4659" xr:uid="{F26C805F-A281-4C17-8C4E-F1572E1111DA}"/>
    <cellStyle name="_Power Cost Value Copy 11.30.05 gas 1.09.06 AURORA at 1.10.06_Rebuttal Power Costs_Electric Rev Req Model (2009 GRC) Rebuttal REmoval of New  WH Solar AdjustMI 3" xfId="4660" xr:uid="{B62A924D-141F-4003-83AE-7AFF8138D36C}"/>
    <cellStyle name="_Power Cost Value Copy 11.30.05 gas 1.09.06 AURORA at 1.10.06_Rebuttal Power Costs_Electric Rev Req Model (2009 GRC) Rebuttal REmoval of New  WH Solar AdjustMI 4" xfId="4661" xr:uid="{54D171CD-2AE9-4A7B-900E-2AA6FF860640}"/>
    <cellStyle name="_Power Cost Value Copy 11.30.05 gas 1.09.06 AURORA at 1.10.06_Rebuttal Power Costs_Electric Rev Req Model (2009 GRC) Revised 01-18-2010" xfId="4662" xr:uid="{9D236736-34A4-47CE-B0A9-F62BD59EB871}"/>
    <cellStyle name="_Power Cost Value Copy 11.30.05 gas 1.09.06 AURORA at 1.10.06_Rebuttal Power Costs_Electric Rev Req Model (2009 GRC) Revised 01-18-2010 2" xfId="4663" xr:uid="{5EF61004-94AE-4EE9-8D25-431E0CF22B53}"/>
    <cellStyle name="_Power Cost Value Copy 11.30.05 gas 1.09.06 AURORA at 1.10.06_Rebuttal Power Costs_Electric Rev Req Model (2009 GRC) Revised 01-18-2010 2 2" xfId="4664" xr:uid="{F88B5418-CA67-40A4-9888-4ED2A2E500D0}"/>
    <cellStyle name="_Power Cost Value Copy 11.30.05 gas 1.09.06 AURORA at 1.10.06_Rebuttal Power Costs_Electric Rev Req Model (2009 GRC) Revised 01-18-2010 3" xfId="4665" xr:uid="{7D9D5287-91F4-4EE2-AF6F-8FB2EC864E13}"/>
    <cellStyle name="_Power Cost Value Copy 11.30.05 gas 1.09.06 AURORA at 1.10.06_Rebuttal Power Costs_Electric Rev Req Model (2009 GRC) Revised 01-18-2010 4" xfId="4666" xr:uid="{CA77049A-CD0B-421E-ACA2-8988B275F944}"/>
    <cellStyle name="_Power Cost Value Copy 11.30.05 gas 1.09.06 AURORA at 1.10.06_Rebuttal Power Costs_Final Order Electric EXHIBIT A-1" xfId="4667" xr:uid="{DC45C1C4-8009-4ACD-A41E-202097AED83D}"/>
    <cellStyle name="_Power Cost Value Copy 11.30.05 gas 1.09.06 AURORA at 1.10.06_Rebuttal Power Costs_Final Order Electric EXHIBIT A-1 2" xfId="4668" xr:uid="{264441F4-7774-4E26-A16B-74914BB89EAF}"/>
    <cellStyle name="_Power Cost Value Copy 11.30.05 gas 1.09.06 AURORA at 1.10.06_Rebuttal Power Costs_Final Order Electric EXHIBIT A-1 2 2" xfId="4669" xr:uid="{4D030364-4A22-467B-9444-FC09B9A0379F}"/>
    <cellStyle name="_Power Cost Value Copy 11.30.05 gas 1.09.06 AURORA at 1.10.06_Rebuttal Power Costs_Final Order Electric EXHIBIT A-1 3" xfId="4670" xr:uid="{CE53657C-CEBA-4E20-BFCC-731C7177BA68}"/>
    <cellStyle name="_Power Cost Value Copy 11.30.05 gas 1.09.06 AURORA at 1.10.06_Rebuttal Power Costs_Final Order Electric EXHIBIT A-1 4" xfId="4671" xr:uid="{36766DFC-1594-4236-806F-1CF1B51AD1A7}"/>
    <cellStyle name="_Power Cost Value Copy 11.30.05 gas 1.09.06 AURORA at 1.10.06_ROR 5.02" xfId="4672" xr:uid="{0F293011-EB79-4F16-A801-EBCF671FC147}"/>
    <cellStyle name="_Power Cost Value Copy 11.30.05 gas 1.09.06 AURORA at 1.10.06_ROR 5.02 2" xfId="4673" xr:uid="{C644877A-0534-4716-B6C9-20C27159F3E2}"/>
    <cellStyle name="_Power Cost Value Copy 11.30.05 gas 1.09.06 AURORA at 1.10.06_ROR 5.02 2 2" xfId="4674" xr:uid="{AD12B19C-36C7-46FC-8F7A-DA7ECE600F7E}"/>
    <cellStyle name="_Power Cost Value Copy 11.30.05 gas 1.09.06 AURORA at 1.10.06_ROR 5.02 3" xfId="4675" xr:uid="{734FFDA3-2821-486A-93DB-901C1863DF96}"/>
    <cellStyle name="_Power Cost Value Copy 11.30.05 gas 1.09.06 AURORA at 1.10.06_Sch 40 Feeder OH 2008" xfId="4676" xr:uid="{68F23AE6-DABE-47C4-8023-B49B83B71F6E}"/>
    <cellStyle name="_Power Cost Value Copy 11.30.05 gas 1.09.06 AURORA at 1.10.06_Sch 40 Feeder OH 2008 2" xfId="4677" xr:uid="{D7DD4C6C-66A4-4704-BC44-1FD39542EAE6}"/>
    <cellStyle name="_Power Cost Value Copy 11.30.05 gas 1.09.06 AURORA at 1.10.06_Sch 40 Feeder OH 2008 2 2" xfId="4678" xr:uid="{93E92174-897B-44D4-B551-4FEDF2C3CC31}"/>
    <cellStyle name="_Power Cost Value Copy 11.30.05 gas 1.09.06 AURORA at 1.10.06_Sch 40 Feeder OH 2008 3" xfId="4679" xr:uid="{CF3D6A4D-E88B-4467-9C74-0C38DA6135A1}"/>
    <cellStyle name="_Power Cost Value Copy 11.30.05 gas 1.09.06 AURORA at 1.10.06_Sch 40 Interim Energy Rates " xfId="4680" xr:uid="{04E3F68A-8CCC-4968-AE76-51833A861BBD}"/>
    <cellStyle name="_Power Cost Value Copy 11.30.05 gas 1.09.06 AURORA at 1.10.06_Sch 40 Interim Energy Rates  2" xfId="4681" xr:uid="{8EDE1F07-DAB0-4F13-A9F6-74730095329D}"/>
    <cellStyle name="_Power Cost Value Copy 11.30.05 gas 1.09.06 AURORA at 1.10.06_Sch 40 Interim Energy Rates  2 2" xfId="4682" xr:uid="{4D6A07FD-07A9-47DF-96DF-7CCF4884F526}"/>
    <cellStyle name="_Power Cost Value Copy 11.30.05 gas 1.09.06 AURORA at 1.10.06_Sch 40 Interim Energy Rates  3" xfId="4683" xr:uid="{3D124208-72CC-4036-B431-36FBC88A1C8A}"/>
    <cellStyle name="_Power Cost Value Copy 11.30.05 gas 1.09.06 AURORA at 1.10.06_Sch 40 Substation A&amp;G 2008" xfId="4684" xr:uid="{03E91173-5CBF-4C1E-890D-82C10EA810FF}"/>
    <cellStyle name="_Power Cost Value Copy 11.30.05 gas 1.09.06 AURORA at 1.10.06_Sch 40 Substation A&amp;G 2008 2" xfId="4685" xr:uid="{737DBB2E-8075-4699-9A80-5E881324D05C}"/>
    <cellStyle name="_Power Cost Value Copy 11.30.05 gas 1.09.06 AURORA at 1.10.06_Sch 40 Substation A&amp;G 2008 2 2" xfId="4686" xr:uid="{836C4849-AF0B-4BA4-9F8A-A3F8A7B7CA1F}"/>
    <cellStyle name="_Power Cost Value Copy 11.30.05 gas 1.09.06 AURORA at 1.10.06_Sch 40 Substation A&amp;G 2008 3" xfId="4687" xr:uid="{54E48319-0D68-493D-A6B9-4C335BBA5247}"/>
    <cellStyle name="_Power Cost Value Copy 11.30.05 gas 1.09.06 AURORA at 1.10.06_Sch 40 Substation O&amp;M 2008" xfId="4688" xr:uid="{6EFD7CA7-2E5F-4958-AB13-8B8B5F8013BA}"/>
    <cellStyle name="_Power Cost Value Copy 11.30.05 gas 1.09.06 AURORA at 1.10.06_Sch 40 Substation O&amp;M 2008 2" xfId="4689" xr:uid="{7B0E6A94-D002-4EE3-9A48-4801BBCE7845}"/>
    <cellStyle name="_Power Cost Value Copy 11.30.05 gas 1.09.06 AURORA at 1.10.06_Sch 40 Substation O&amp;M 2008 2 2" xfId="4690" xr:uid="{367FF5CB-65AD-42EE-8F59-596AA927800B}"/>
    <cellStyle name="_Power Cost Value Copy 11.30.05 gas 1.09.06 AURORA at 1.10.06_Sch 40 Substation O&amp;M 2008 3" xfId="4691" xr:uid="{44F358DF-0605-489D-BDC1-42DE04F4C68C}"/>
    <cellStyle name="_Power Cost Value Copy 11.30.05 gas 1.09.06 AURORA at 1.10.06_Subs 2008" xfId="4692" xr:uid="{9EDE824B-14CA-4630-A3FC-4410566C66A4}"/>
    <cellStyle name="_Power Cost Value Copy 11.30.05 gas 1.09.06 AURORA at 1.10.06_Subs 2008 2" xfId="4693" xr:uid="{2B3E481E-F007-476B-8AD7-DB686A9BE53F}"/>
    <cellStyle name="_Power Cost Value Copy 11.30.05 gas 1.09.06 AURORA at 1.10.06_Subs 2008 2 2" xfId="4694" xr:uid="{35DAF0F6-2E62-415D-B164-F02B778F75B8}"/>
    <cellStyle name="_Power Cost Value Copy 11.30.05 gas 1.09.06 AURORA at 1.10.06_Subs 2008 3" xfId="4695" xr:uid="{98579393-A031-44EF-A1E7-2DCB104BC259}"/>
    <cellStyle name="_Power Cost Value Copy 11.30.05 gas 1.09.06 AURORA at 1.10.06_Transmission Workbook for May BOD" xfId="4696" xr:uid="{37F4B4A8-707E-4B6A-8959-5CDEB08CDA7A}"/>
    <cellStyle name="_Power Cost Value Copy 11.30.05 gas 1.09.06 AURORA at 1.10.06_Transmission Workbook for May BOD 2" xfId="4697" xr:uid="{18E2BC55-B57A-4620-A60D-34DE5339CDD6}"/>
    <cellStyle name="_Power Cost Value Copy 11.30.05 gas 1.09.06 AURORA at 1.10.06_Wind Integration 10GRC" xfId="4698" xr:uid="{950FF2DD-AF7C-45D8-A051-D1903D9D8B96}"/>
    <cellStyle name="_Power Cost Value Copy 11.30.05 gas 1.09.06 AURORA at 1.10.06_Wind Integration 10GRC 2" xfId="4699" xr:uid="{E375CF17-5E77-4E45-B761-AF2FA1DA8F15}"/>
    <cellStyle name="_Power Costs Rate Year 11-13-07" xfId="4700" xr:uid="{A98F1771-54C1-4C79-A220-2D5A0E89FC77}"/>
    <cellStyle name="_Price Output" xfId="4701" xr:uid="{6F63A612-74A1-4B2E-8CE5-D73DB6457E3E}"/>
    <cellStyle name="_Price Output 2" xfId="4702" xr:uid="{CA910D5A-A8B7-4B40-A335-E5B673409429}"/>
    <cellStyle name="_Price Output_NIM Summary" xfId="4703" xr:uid="{958A4A8B-E443-4E41-AD45-989520AA7F16}"/>
    <cellStyle name="_Price Output_NIM Summary 2" xfId="4704" xr:uid="{EFD7ECFF-B0F0-4FF2-9397-3EB0174E5DD2}"/>
    <cellStyle name="_Price Output_Wind Integration 10GRC" xfId="4705" xr:uid="{89F64AF1-5BE5-4461-8A8F-8854C05753CA}"/>
    <cellStyle name="_Price Output_Wind Integration 10GRC 2" xfId="4706" xr:uid="{B468E785-5134-4188-B451-8A2067A87FAF}"/>
    <cellStyle name="_Prices" xfId="4707" xr:uid="{71A24721-6AFB-4D76-942F-7D82EFC58CF1}"/>
    <cellStyle name="_Prices 2" xfId="4708" xr:uid="{746CD249-9D56-4321-A465-0567EDAAB851}"/>
    <cellStyle name="_Prices_NIM Summary" xfId="4709" xr:uid="{DF225D5A-6AC2-4770-ADBE-4D76EBED2782}"/>
    <cellStyle name="_Prices_NIM Summary 2" xfId="4710" xr:uid="{DAE70863-0588-4B4C-B8FD-B063D63A81AE}"/>
    <cellStyle name="_Prices_Wind Integration 10GRC" xfId="4711" xr:uid="{719E76E0-6AD0-4C32-8B48-B39413E7C3BE}"/>
    <cellStyle name="_Prices_Wind Integration 10GRC 2" xfId="4712" xr:uid="{ED460976-EA7A-4776-A136-292209029994}"/>
    <cellStyle name="_Pro Forma Rev 07 GRC" xfId="4713" xr:uid="{F36F7712-3408-4243-B6F8-2A463719B6D9}"/>
    <cellStyle name="_x0013__Rebuttal Power Costs" xfId="4714" xr:uid="{63A60D6D-BE7C-4E8D-948B-D784936FF377}"/>
    <cellStyle name="_x0013__Rebuttal Power Costs 2" xfId="4715" xr:uid="{8816D297-3622-4317-BB1B-07C8EDB8DE6C}"/>
    <cellStyle name="_x0013__Rebuttal Power Costs 2 2" xfId="4716" xr:uid="{F705F1E0-A7A5-46E7-AB1E-519E3279CE1F}"/>
    <cellStyle name="_x0013__Rebuttal Power Costs 3" xfId="4717" xr:uid="{ECBE93D8-665F-45A7-A498-2922EEBA9B8B}"/>
    <cellStyle name="_x0013__Rebuttal Power Costs 4" xfId="4718" xr:uid="{E1B811AE-EC7C-46C4-A2BA-A1637F3FE2B1}"/>
    <cellStyle name="_x0013__Rebuttal Power Costs_Adj Bench DR 3 for Initial Briefs (Electric)" xfId="4719" xr:uid="{E42035F3-832C-44D9-A193-CA09E074A140}"/>
    <cellStyle name="_x0013__Rebuttal Power Costs_Adj Bench DR 3 for Initial Briefs (Electric) 2" xfId="4720" xr:uid="{A007A29B-749E-49C3-AD17-C53F43938901}"/>
    <cellStyle name="_x0013__Rebuttal Power Costs_Adj Bench DR 3 for Initial Briefs (Electric) 2 2" xfId="4721" xr:uid="{0F560360-55B4-4281-83E6-4B66463D0A43}"/>
    <cellStyle name="_x0013__Rebuttal Power Costs_Adj Bench DR 3 for Initial Briefs (Electric) 3" xfId="4722" xr:uid="{C3D2E034-8BD1-41DA-993E-F65CD3F780F7}"/>
    <cellStyle name="_x0013__Rebuttal Power Costs_Adj Bench DR 3 for Initial Briefs (Electric) 4" xfId="4723" xr:uid="{417F6D65-D7E2-4666-8E62-9890B49F6B61}"/>
    <cellStyle name="_x0013__Rebuttal Power Costs_Electric Rev Req Model (2009 GRC) Rebuttal" xfId="4724" xr:uid="{CE8CBA29-B536-4C84-951E-50B5250AC1B4}"/>
    <cellStyle name="_x0013__Rebuttal Power Costs_Electric Rev Req Model (2009 GRC) Rebuttal 2" xfId="4725" xr:uid="{BC030F1C-4444-4347-9E39-593E791C7E6C}"/>
    <cellStyle name="_x0013__Rebuttal Power Costs_Electric Rev Req Model (2009 GRC) Rebuttal 2 2" xfId="4726" xr:uid="{74D17580-7199-4B95-8C6F-D9C1EAABEEBD}"/>
    <cellStyle name="_x0013__Rebuttal Power Costs_Electric Rev Req Model (2009 GRC) Rebuttal 3" xfId="4727" xr:uid="{85E0AA92-AEB4-4CBE-968B-A1D16B93554D}"/>
    <cellStyle name="_x0013__Rebuttal Power Costs_Electric Rev Req Model (2009 GRC) Rebuttal 4" xfId="4728" xr:uid="{971B739C-42AB-4A94-AD2F-F00BC33FBBA0}"/>
    <cellStyle name="_x0013__Rebuttal Power Costs_Electric Rev Req Model (2009 GRC) Rebuttal REmoval of New  WH Solar AdjustMI" xfId="4729" xr:uid="{305A06B2-6579-4944-9238-4D7A9C390F9D}"/>
    <cellStyle name="_x0013__Rebuttal Power Costs_Electric Rev Req Model (2009 GRC) Rebuttal REmoval of New  WH Solar AdjustMI 2" xfId="4730" xr:uid="{C5CC13D7-9C6F-4330-86BF-A8C312AD980F}"/>
    <cellStyle name="_x0013__Rebuttal Power Costs_Electric Rev Req Model (2009 GRC) Rebuttal REmoval of New  WH Solar AdjustMI 2 2" xfId="4731" xr:uid="{E661DE92-5C9C-457E-AE78-7710E601DE64}"/>
    <cellStyle name="_x0013__Rebuttal Power Costs_Electric Rev Req Model (2009 GRC) Rebuttal REmoval of New  WH Solar AdjustMI 3" xfId="4732" xr:uid="{31FF0EC3-4B09-42D3-889B-18F88248DB1A}"/>
    <cellStyle name="_x0013__Rebuttal Power Costs_Electric Rev Req Model (2009 GRC) Rebuttal REmoval of New  WH Solar AdjustMI 4" xfId="4733" xr:uid="{3528F626-AA08-4167-8879-5A01B775364E}"/>
    <cellStyle name="_x0013__Rebuttal Power Costs_Electric Rev Req Model (2009 GRC) Revised 01-18-2010" xfId="4734" xr:uid="{918560CC-5B18-4347-AD13-36D8886CD096}"/>
    <cellStyle name="_x0013__Rebuttal Power Costs_Electric Rev Req Model (2009 GRC) Revised 01-18-2010 2" xfId="4735" xr:uid="{D58AE563-B666-4142-8EB8-1DF3CA9CF2D8}"/>
    <cellStyle name="_x0013__Rebuttal Power Costs_Electric Rev Req Model (2009 GRC) Revised 01-18-2010 2 2" xfId="4736" xr:uid="{17BFA54D-B05A-438F-84E8-323687DA2452}"/>
    <cellStyle name="_x0013__Rebuttal Power Costs_Electric Rev Req Model (2009 GRC) Revised 01-18-2010 3" xfId="4737" xr:uid="{7AB091D8-CA97-4905-84DD-F6D44F16BBB7}"/>
    <cellStyle name="_x0013__Rebuttal Power Costs_Electric Rev Req Model (2009 GRC) Revised 01-18-2010 4" xfId="4738" xr:uid="{80B5B330-7806-4C77-9D3D-3988EE4CFED3}"/>
    <cellStyle name="_x0013__Rebuttal Power Costs_Final Order Electric EXHIBIT A-1" xfId="4739" xr:uid="{89643EC6-B60D-4614-B0B0-089614292F6A}"/>
    <cellStyle name="_x0013__Rebuttal Power Costs_Final Order Electric EXHIBIT A-1 2" xfId="4740" xr:uid="{0A979654-38E8-4C6E-9E18-6D89611D5416}"/>
    <cellStyle name="_x0013__Rebuttal Power Costs_Final Order Electric EXHIBIT A-1 2 2" xfId="4741" xr:uid="{F968F6EF-B0B3-4001-BEBF-A0E9934E9D1C}"/>
    <cellStyle name="_x0013__Rebuttal Power Costs_Final Order Electric EXHIBIT A-1 3" xfId="4742" xr:uid="{ECF3BAC2-784C-4B78-85A8-268FD036547D}"/>
    <cellStyle name="_x0013__Rebuttal Power Costs_Final Order Electric EXHIBIT A-1 4" xfId="4743" xr:uid="{6146E82E-E25D-4C62-B36D-D22B07288E5F}"/>
    <cellStyle name="_recommendation" xfId="4744" xr:uid="{306C2D1B-7D61-410D-8EFE-FA4E56F4C536}"/>
    <cellStyle name="_recommendation 2" xfId="4745" xr:uid="{D120BFF1-405B-4FFC-B041-69EEB7E2091A}"/>
    <cellStyle name="_recommendation_DEM-WP(C) Wind Integration Summary 2010GRC" xfId="4746" xr:uid="{BEF005DE-C9FF-4D79-A3A1-A2E50EEDE9F1}"/>
    <cellStyle name="_recommendation_DEM-WP(C) Wind Integration Summary 2010GRC 2" xfId="4747" xr:uid="{03813CA1-10D2-4E4C-97F2-43268B03C327}"/>
    <cellStyle name="_recommendation_NIM Summary" xfId="4748" xr:uid="{A770CBDC-C6F5-488E-AD25-BE8157A1120E}"/>
    <cellStyle name="_recommendation_NIM Summary 2" xfId="4749" xr:uid="{44D13330-E42C-4363-9FF4-C9386CF4A530}"/>
    <cellStyle name="_Recon to Darrin's 5.11.05 proforma" xfId="4750" xr:uid="{F34E0658-CBC8-48F2-AF4C-5D1B47E41281}"/>
    <cellStyle name="_Recon to Darrin's 5.11.05 proforma 2" xfId="4751" xr:uid="{AADA20FE-E2C3-4521-A0DF-874222CE8328}"/>
    <cellStyle name="_Recon to Darrin's 5.11.05 proforma 2 2" xfId="4752" xr:uid="{15643774-5CCE-4520-BC4B-A54B8DF71F8F}"/>
    <cellStyle name="_Recon to Darrin's 5.11.05 proforma 2 2 2" xfId="4753" xr:uid="{683E5373-561B-43E7-8FBF-00B10717657B}"/>
    <cellStyle name="_Recon to Darrin's 5.11.05 proforma 2 3" xfId="4754" xr:uid="{B5FE3346-0257-41D9-9450-8FFB9E2F6539}"/>
    <cellStyle name="_Recon to Darrin's 5.11.05 proforma 3" xfId="4755" xr:uid="{8C217E0D-E26F-480F-BAF5-24F14ABA8713}"/>
    <cellStyle name="_Recon to Darrin's 5.11.05 proforma 3 2" xfId="4756" xr:uid="{8CBF2D17-6699-4B3E-B924-10ABE343F3F8}"/>
    <cellStyle name="_Recon to Darrin's 5.11.05 proforma 3 2 2" xfId="4757" xr:uid="{23107203-673D-4737-A83E-0BC831109253}"/>
    <cellStyle name="_Recon to Darrin's 5.11.05 proforma 3 3" xfId="4758" xr:uid="{7F9BB508-10ED-4BDE-B43D-7D6152931A3F}"/>
    <cellStyle name="_Recon to Darrin's 5.11.05 proforma 3 3 2" xfId="4759" xr:uid="{C3BB739E-ABA5-4A53-8A3B-DC74F608A419}"/>
    <cellStyle name="_Recon to Darrin's 5.11.05 proforma 3 4" xfId="4760" xr:uid="{430DD78C-2E25-401C-A93E-AF70EE710994}"/>
    <cellStyle name="_Recon to Darrin's 5.11.05 proforma 3 4 2" xfId="4761" xr:uid="{72D416FA-3137-4837-8FC7-009FF9D5E4B8}"/>
    <cellStyle name="_Recon to Darrin's 5.11.05 proforma 4" xfId="4762" xr:uid="{B25A6689-3DF2-4A09-8135-65E77F4F3C67}"/>
    <cellStyle name="_Recon to Darrin's 5.11.05 proforma 4 2" xfId="4763" xr:uid="{8760E78C-20CB-40C9-8EED-2A6A5E145E18}"/>
    <cellStyle name="_Recon to Darrin's 5.11.05 proforma 5" xfId="4764" xr:uid="{B543C028-1E7A-40FD-B7FB-6BF97AF69CE3}"/>
    <cellStyle name="_Recon to Darrin's 5.11.05 proforma 6" xfId="4765" xr:uid="{A095B800-0528-47FE-9EBB-E278D170CAD5}"/>
    <cellStyle name="_Recon to Darrin's 5.11.05 proforma 7" xfId="4766" xr:uid="{53865FC4-E500-4DCA-B62E-98F9D945ADB7}"/>
    <cellStyle name="_Recon to Darrin's 5.11.05 proforma_(C) WHE Proforma with ITC cash grant 10 Yr Amort_for deferral_102809" xfId="4767" xr:uid="{5B8FCDAA-8F49-4B43-9876-FC6BBD98E7EC}"/>
    <cellStyle name="_Recon to Darrin's 5.11.05 proforma_(C) WHE Proforma with ITC cash grant 10 Yr Amort_for deferral_102809 2" xfId="4768" xr:uid="{059612E8-756D-48A5-94CF-D2BF02D4A5F6}"/>
    <cellStyle name="_Recon to Darrin's 5.11.05 proforma_(C) WHE Proforma with ITC cash grant 10 Yr Amort_for deferral_102809 2 2" xfId="4769" xr:uid="{39B3401C-6900-4A13-ACA2-2D5A5DB260A0}"/>
    <cellStyle name="_Recon to Darrin's 5.11.05 proforma_(C) WHE Proforma with ITC cash grant 10 Yr Amort_for deferral_102809 3" xfId="4770" xr:uid="{AF9EFB33-00E0-4654-AF31-B83396BE9AE8}"/>
    <cellStyle name="_Recon to Darrin's 5.11.05 proforma_(C) WHE Proforma with ITC cash grant 10 Yr Amort_for deferral_102809 4" xfId="4771" xr:uid="{5509B045-5C40-4873-B793-2C3DDFD653B5}"/>
    <cellStyle name="_Recon to Darrin's 5.11.05 proforma_(C) WHE Proforma with ITC cash grant 10 Yr Amort_for deferral_102809_16.07E Wild Horse Wind Expansionwrkingfile" xfId="4772" xr:uid="{19A60C51-E174-4827-90E5-D10815952DBD}"/>
    <cellStyle name="_Recon to Darrin's 5.11.05 proforma_(C) WHE Proforma with ITC cash grant 10 Yr Amort_for deferral_102809_16.07E Wild Horse Wind Expansionwrkingfile 2" xfId="4773" xr:uid="{70995F03-CDED-4B47-A2FC-6C6D43EF6F5A}"/>
    <cellStyle name="_Recon to Darrin's 5.11.05 proforma_(C) WHE Proforma with ITC cash grant 10 Yr Amort_for deferral_102809_16.07E Wild Horse Wind Expansionwrkingfile 2 2" xfId="4774" xr:uid="{2494523F-4FE5-47C4-97F5-B5EB0238446C}"/>
    <cellStyle name="_Recon to Darrin's 5.11.05 proforma_(C) WHE Proforma with ITC cash grant 10 Yr Amort_for deferral_102809_16.07E Wild Horse Wind Expansionwrkingfile 3" xfId="4775" xr:uid="{5F4C4C20-43AC-4196-AF5D-913E21276D66}"/>
    <cellStyle name="_Recon to Darrin's 5.11.05 proforma_(C) WHE Proforma with ITC cash grant 10 Yr Amort_for deferral_102809_16.07E Wild Horse Wind Expansionwrkingfile 4" xfId="4776" xr:uid="{5E8EBBB3-AF9B-42A9-96D8-46D6B74B8F88}"/>
    <cellStyle name="_Recon to Darrin's 5.11.05 proforma_(C) WHE Proforma with ITC cash grant 10 Yr Amort_for deferral_102809_16.07E Wild Horse Wind Expansionwrkingfile SF" xfId="4777" xr:uid="{EF498B16-47E5-4994-BC30-985242059810}"/>
    <cellStyle name="_Recon to Darrin's 5.11.05 proforma_(C) WHE Proforma with ITC cash grant 10 Yr Amort_for deferral_102809_16.07E Wild Horse Wind Expansionwrkingfile SF 2" xfId="4778" xr:uid="{E295D6FA-D176-4081-B141-CC8133048CAA}"/>
    <cellStyle name="_Recon to Darrin's 5.11.05 proforma_(C) WHE Proforma with ITC cash grant 10 Yr Amort_for deferral_102809_16.07E Wild Horse Wind Expansionwrkingfile SF 2 2" xfId="4779" xr:uid="{1403443D-16CE-4F32-8DA9-B12AAB12A069}"/>
    <cellStyle name="_Recon to Darrin's 5.11.05 proforma_(C) WHE Proforma with ITC cash grant 10 Yr Amort_for deferral_102809_16.07E Wild Horse Wind Expansionwrkingfile SF 3" xfId="4780" xr:uid="{DE529E14-1D8F-4E7A-9864-9030957F36D7}"/>
    <cellStyle name="_Recon to Darrin's 5.11.05 proforma_(C) WHE Proforma with ITC cash grant 10 Yr Amort_for deferral_102809_16.07E Wild Horse Wind Expansionwrkingfile SF 4" xfId="4781" xr:uid="{B35028DD-09F2-4C08-8344-5393456C78F2}"/>
    <cellStyle name="_Recon to Darrin's 5.11.05 proforma_(C) WHE Proforma with ITC cash grant 10 Yr Amort_for deferral_102809_16.37E Wild Horse Expansion DeferralRevwrkingfile SF" xfId="4782" xr:uid="{93D0E343-9C8A-4CED-8C46-6D2F71751680}"/>
    <cellStyle name="_Recon to Darrin's 5.11.05 proforma_(C) WHE Proforma with ITC cash grant 10 Yr Amort_for deferral_102809_16.37E Wild Horse Expansion DeferralRevwrkingfile SF 2" xfId="4783" xr:uid="{3566D0EA-FD51-41F9-8A00-EB9B1106ED68}"/>
    <cellStyle name="_Recon to Darrin's 5.11.05 proforma_(C) WHE Proforma with ITC cash grant 10 Yr Amort_for deferral_102809_16.37E Wild Horse Expansion DeferralRevwrkingfile SF 2 2" xfId="4784" xr:uid="{C4F72E02-E722-4B01-9ACE-5EFADE8B85EC}"/>
    <cellStyle name="_Recon to Darrin's 5.11.05 proforma_(C) WHE Proforma with ITC cash grant 10 Yr Amort_for deferral_102809_16.37E Wild Horse Expansion DeferralRevwrkingfile SF 3" xfId="4785" xr:uid="{1D046D60-D3A8-44EF-BC86-78E9CE7ED3B9}"/>
    <cellStyle name="_Recon to Darrin's 5.11.05 proforma_(C) WHE Proforma with ITC cash grant 10 Yr Amort_for deferral_102809_16.37E Wild Horse Expansion DeferralRevwrkingfile SF 4" xfId="4786" xr:uid="{48926A47-A0EC-4AC2-860E-F4F20827FB0B}"/>
    <cellStyle name="_Recon to Darrin's 5.11.05 proforma_(C) WHE Proforma with ITC cash grant 10 Yr Amort_for rebuttal_120709" xfId="4787" xr:uid="{73C6F8B2-0322-4833-843A-1953C4C184A4}"/>
    <cellStyle name="_Recon to Darrin's 5.11.05 proforma_(C) WHE Proforma with ITC cash grant 10 Yr Amort_for rebuttal_120709 2" xfId="4788" xr:uid="{E8E8BDC1-5863-427B-99D9-F7E3457003A7}"/>
    <cellStyle name="_Recon to Darrin's 5.11.05 proforma_(C) WHE Proforma with ITC cash grant 10 Yr Amort_for rebuttal_120709 2 2" xfId="4789" xr:uid="{673BCCD0-785C-4D3C-A4ED-C854DB331AE4}"/>
    <cellStyle name="_Recon to Darrin's 5.11.05 proforma_(C) WHE Proforma with ITC cash grant 10 Yr Amort_for rebuttal_120709 3" xfId="4790" xr:uid="{92A6225D-C7A3-4081-89EF-12238B1AFE34}"/>
    <cellStyle name="_Recon to Darrin's 5.11.05 proforma_(C) WHE Proforma with ITC cash grant 10 Yr Amort_for rebuttal_120709 4" xfId="4791" xr:uid="{8F3DB43B-990F-4CCA-A8F7-42E38F0A1A31}"/>
    <cellStyle name="_Recon to Darrin's 5.11.05 proforma_04.07E Wild Horse Wind Expansion" xfId="4792" xr:uid="{234B6913-5A56-401D-B7C3-4791BCEE9287}"/>
    <cellStyle name="_Recon to Darrin's 5.11.05 proforma_04.07E Wild Horse Wind Expansion 2" xfId="4793" xr:uid="{A36FCAC4-1487-46BE-917B-A42AF611E94F}"/>
    <cellStyle name="_Recon to Darrin's 5.11.05 proforma_04.07E Wild Horse Wind Expansion 2 2" xfId="4794" xr:uid="{F6922B4F-7CAC-465E-867B-1B2248DCB364}"/>
    <cellStyle name="_Recon to Darrin's 5.11.05 proforma_04.07E Wild Horse Wind Expansion 3" xfId="4795" xr:uid="{01B3DFBE-A1AF-423A-8A0B-3A6139E0009B}"/>
    <cellStyle name="_Recon to Darrin's 5.11.05 proforma_04.07E Wild Horse Wind Expansion 4" xfId="4796" xr:uid="{7A2BB7FE-FF5F-4283-A5C0-EFB9C2727CDA}"/>
    <cellStyle name="_Recon to Darrin's 5.11.05 proforma_04.07E Wild Horse Wind Expansion_16.07E Wild Horse Wind Expansionwrkingfile" xfId="4797" xr:uid="{C1869D1E-EC65-4094-A46F-5E742AAB6887}"/>
    <cellStyle name="_Recon to Darrin's 5.11.05 proforma_04.07E Wild Horse Wind Expansion_16.07E Wild Horse Wind Expansionwrkingfile 2" xfId="4798" xr:uid="{4E741BCC-3578-48A7-88EC-4D55D26E65B7}"/>
    <cellStyle name="_Recon to Darrin's 5.11.05 proforma_04.07E Wild Horse Wind Expansion_16.07E Wild Horse Wind Expansionwrkingfile 2 2" xfId="4799" xr:uid="{D294C928-0AD2-40E7-B83A-95332E5609A3}"/>
    <cellStyle name="_Recon to Darrin's 5.11.05 proforma_04.07E Wild Horse Wind Expansion_16.07E Wild Horse Wind Expansionwrkingfile 3" xfId="4800" xr:uid="{80650824-EAC4-46AD-B739-275232EFC5CD}"/>
    <cellStyle name="_Recon to Darrin's 5.11.05 proforma_04.07E Wild Horse Wind Expansion_16.07E Wild Horse Wind Expansionwrkingfile 4" xfId="4801" xr:uid="{64A5B60A-A383-4578-904A-188FEEB7001E}"/>
    <cellStyle name="_Recon to Darrin's 5.11.05 proforma_04.07E Wild Horse Wind Expansion_16.07E Wild Horse Wind Expansionwrkingfile SF" xfId="4802" xr:uid="{581F1513-5FBE-4934-A7EA-79CB3C1210A8}"/>
    <cellStyle name="_Recon to Darrin's 5.11.05 proforma_04.07E Wild Horse Wind Expansion_16.07E Wild Horse Wind Expansionwrkingfile SF 2" xfId="4803" xr:uid="{09410B4E-24C0-4977-A408-78E8E506359B}"/>
    <cellStyle name="_Recon to Darrin's 5.11.05 proforma_04.07E Wild Horse Wind Expansion_16.07E Wild Horse Wind Expansionwrkingfile SF 2 2" xfId="4804" xr:uid="{AB729E87-EE20-46E2-B775-9F1019ED3E53}"/>
    <cellStyle name="_Recon to Darrin's 5.11.05 proforma_04.07E Wild Horse Wind Expansion_16.07E Wild Horse Wind Expansionwrkingfile SF 3" xfId="4805" xr:uid="{B6A05A6C-A789-4354-A96E-7AED5CB58CC9}"/>
    <cellStyle name="_Recon to Darrin's 5.11.05 proforma_04.07E Wild Horse Wind Expansion_16.07E Wild Horse Wind Expansionwrkingfile SF 4" xfId="4806" xr:uid="{5620425A-D686-4807-A8D3-58E486E6C156}"/>
    <cellStyle name="_Recon to Darrin's 5.11.05 proforma_04.07E Wild Horse Wind Expansion_16.37E Wild Horse Expansion DeferralRevwrkingfile SF" xfId="4807" xr:uid="{119DC9D7-AB91-439E-872E-F87A8DDA66D5}"/>
    <cellStyle name="_Recon to Darrin's 5.11.05 proforma_04.07E Wild Horse Wind Expansion_16.37E Wild Horse Expansion DeferralRevwrkingfile SF 2" xfId="4808" xr:uid="{495DDC1B-3A22-43B1-BF82-AE2835FE6ED4}"/>
    <cellStyle name="_Recon to Darrin's 5.11.05 proforma_04.07E Wild Horse Wind Expansion_16.37E Wild Horse Expansion DeferralRevwrkingfile SF 2 2" xfId="4809" xr:uid="{642A20A8-EDE3-444E-B8BC-F3F716B39362}"/>
    <cellStyle name="_Recon to Darrin's 5.11.05 proforma_04.07E Wild Horse Wind Expansion_16.37E Wild Horse Expansion DeferralRevwrkingfile SF 3" xfId="4810" xr:uid="{535CAE75-1EA5-436F-BBF4-56F99EE2F0AD}"/>
    <cellStyle name="_Recon to Darrin's 5.11.05 proforma_04.07E Wild Horse Wind Expansion_16.37E Wild Horse Expansion DeferralRevwrkingfile SF 4" xfId="4811" xr:uid="{448E5F70-9F2B-44E5-AE9C-D78A6556CC66}"/>
    <cellStyle name="_Recon to Darrin's 5.11.05 proforma_16.07E Wild Horse Wind Expansionwrkingfile" xfId="4812" xr:uid="{96C336C2-481A-445A-A8BB-38F449AC13AD}"/>
    <cellStyle name="_Recon to Darrin's 5.11.05 proforma_16.07E Wild Horse Wind Expansionwrkingfile 2" xfId="4813" xr:uid="{AF331C35-6E5B-497E-B73A-EAC5C1C8B1E1}"/>
    <cellStyle name="_Recon to Darrin's 5.11.05 proforma_16.07E Wild Horse Wind Expansionwrkingfile 2 2" xfId="4814" xr:uid="{5834F185-F8F1-4215-8413-7879D48152F8}"/>
    <cellStyle name="_Recon to Darrin's 5.11.05 proforma_16.07E Wild Horse Wind Expansionwrkingfile 3" xfId="4815" xr:uid="{8C44A839-02ED-43DF-A49A-493FF9B31431}"/>
    <cellStyle name="_Recon to Darrin's 5.11.05 proforma_16.07E Wild Horse Wind Expansionwrkingfile 4" xfId="4816" xr:uid="{5B47ACAC-D86A-4E47-A05C-91FEED1D7D49}"/>
    <cellStyle name="_Recon to Darrin's 5.11.05 proforma_16.07E Wild Horse Wind Expansionwrkingfile SF" xfId="4817" xr:uid="{24E7BD6E-CCE7-4FAD-ABE5-F6827917957F}"/>
    <cellStyle name="_Recon to Darrin's 5.11.05 proforma_16.07E Wild Horse Wind Expansionwrkingfile SF 2" xfId="4818" xr:uid="{A3F5529B-A980-4593-B436-529F74EFF9F2}"/>
    <cellStyle name="_Recon to Darrin's 5.11.05 proforma_16.07E Wild Horse Wind Expansionwrkingfile SF 2 2" xfId="4819" xr:uid="{40296BDA-2B78-4F03-B207-79A1D1375247}"/>
    <cellStyle name="_Recon to Darrin's 5.11.05 proforma_16.07E Wild Horse Wind Expansionwrkingfile SF 3" xfId="4820" xr:uid="{471B4F5E-1B3A-40A2-B101-465801F8B771}"/>
    <cellStyle name="_Recon to Darrin's 5.11.05 proforma_16.07E Wild Horse Wind Expansionwrkingfile SF 4" xfId="4821" xr:uid="{44C71088-536B-42F9-B884-8F6FA0B06140}"/>
    <cellStyle name="_Recon to Darrin's 5.11.05 proforma_16.37E Wild Horse Expansion DeferralRevwrkingfile SF" xfId="4822" xr:uid="{49D7CD82-F9C8-46D4-AA1E-A4CE442475F7}"/>
    <cellStyle name="_Recon to Darrin's 5.11.05 proforma_16.37E Wild Horse Expansion DeferralRevwrkingfile SF 2" xfId="4823" xr:uid="{041D1FEE-AE30-43E1-91F2-AC8FA074CBB3}"/>
    <cellStyle name="_Recon to Darrin's 5.11.05 proforma_16.37E Wild Horse Expansion DeferralRevwrkingfile SF 2 2" xfId="4824" xr:uid="{1269B42B-9D01-4151-9C5C-185FEAE49D97}"/>
    <cellStyle name="_Recon to Darrin's 5.11.05 proforma_16.37E Wild Horse Expansion DeferralRevwrkingfile SF 3" xfId="4825" xr:uid="{753CD1DC-A919-48AE-8B24-BDDB1A9530AE}"/>
    <cellStyle name="_Recon to Darrin's 5.11.05 proforma_16.37E Wild Horse Expansion DeferralRevwrkingfile SF 4" xfId="4826" xr:uid="{980C5038-55E9-4DDB-8C89-665C4FABB9AA}"/>
    <cellStyle name="_Recon to Darrin's 5.11.05 proforma_2009 Compliance Filing PCA Exhibits for GRC" xfId="4827" xr:uid="{47DE7B64-5184-4490-9B83-300B21F6B008}"/>
    <cellStyle name="_Recon to Darrin's 5.11.05 proforma_2009 Compliance Filing PCA Exhibits for GRC 2" xfId="4828" xr:uid="{EE4842CB-C856-4E54-8AFE-6D00F65055A5}"/>
    <cellStyle name="_Recon to Darrin's 5.11.05 proforma_2009 GRC Compl Filing - Exhibit D" xfId="4829" xr:uid="{8F82C060-4088-406A-8760-4D086CAA0876}"/>
    <cellStyle name="_Recon to Darrin's 5.11.05 proforma_2009 GRC Compl Filing - Exhibit D 2" xfId="4830" xr:uid="{9AD6E532-952D-4486-833D-9CBB66DF15D4}"/>
    <cellStyle name="_Recon to Darrin's 5.11.05 proforma_3.01 Income Statement" xfId="4831" xr:uid="{8307B984-F1D9-434D-B0CE-0938D6D8FE80}"/>
    <cellStyle name="_Recon to Darrin's 5.11.05 proforma_4 31 Regulatory Assets and Liabilities  7 06- Exhibit D" xfId="4832" xr:uid="{8898CF63-8C8F-4A5F-A88D-837778FF18C9}"/>
    <cellStyle name="_Recon to Darrin's 5.11.05 proforma_4 31 Regulatory Assets and Liabilities  7 06- Exhibit D 2" xfId="4833" xr:uid="{0F467E60-FC9E-4DCD-9269-A3B2E8C997A9}"/>
    <cellStyle name="_Recon to Darrin's 5.11.05 proforma_4 31 Regulatory Assets and Liabilities  7 06- Exhibit D 2 2" xfId="4834" xr:uid="{6A71260B-72C0-4FE8-A6C3-A02D884FC351}"/>
    <cellStyle name="_Recon to Darrin's 5.11.05 proforma_4 31 Regulatory Assets and Liabilities  7 06- Exhibit D 3" xfId="4835" xr:uid="{CCD78C32-B09A-4EC3-8DAA-75A4D179EC65}"/>
    <cellStyle name="_Recon to Darrin's 5.11.05 proforma_4 31 Regulatory Assets and Liabilities  7 06- Exhibit D 4" xfId="4836" xr:uid="{A0054530-1B12-41BD-8ED3-136B50C9B3E9}"/>
    <cellStyle name="_Recon to Darrin's 5.11.05 proforma_4 31 Regulatory Assets and Liabilities  7 06- Exhibit D_NIM Summary" xfId="4837" xr:uid="{91A5BD96-644C-4B9C-953E-1D982850FE29}"/>
    <cellStyle name="_Recon to Darrin's 5.11.05 proforma_4 31 Regulatory Assets and Liabilities  7 06- Exhibit D_NIM Summary 2" xfId="4838" xr:uid="{75353FF9-13C2-4AD9-BB15-4F641AC99922}"/>
    <cellStyle name="_Recon to Darrin's 5.11.05 proforma_4 32 Regulatory Assets and Liabilities  7 06- Exhibit D" xfId="4839" xr:uid="{B324774D-7B23-4985-9148-E43EBD96E82C}"/>
    <cellStyle name="_Recon to Darrin's 5.11.05 proforma_4 32 Regulatory Assets and Liabilities  7 06- Exhibit D 2" xfId="4840" xr:uid="{8CC347AD-6BF2-4967-B15A-AF278C700042}"/>
    <cellStyle name="_Recon to Darrin's 5.11.05 proforma_4 32 Regulatory Assets and Liabilities  7 06- Exhibit D 2 2" xfId="4841" xr:uid="{BE375AB1-8E07-4147-86B2-D95BD415CD5F}"/>
    <cellStyle name="_Recon to Darrin's 5.11.05 proforma_4 32 Regulatory Assets and Liabilities  7 06- Exhibit D 3" xfId="4842" xr:uid="{7E79A66A-79EF-4D15-BA71-E2D525452BCB}"/>
    <cellStyle name="_Recon to Darrin's 5.11.05 proforma_4 32 Regulatory Assets and Liabilities  7 06- Exhibit D 4" xfId="4843" xr:uid="{091BFA5B-E7CF-428A-9FB6-7D3EC2B49B54}"/>
    <cellStyle name="_Recon to Darrin's 5.11.05 proforma_4 32 Regulatory Assets and Liabilities  7 06- Exhibit D_NIM Summary" xfId="4844" xr:uid="{53BA30CC-78BE-428C-AA5A-73F14C33CEBC}"/>
    <cellStyle name="_Recon to Darrin's 5.11.05 proforma_4 32 Regulatory Assets and Liabilities  7 06- Exhibit D_NIM Summary 2" xfId="4845" xr:uid="{37369BE5-2B5F-4477-84CA-EDFC18A92C78}"/>
    <cellStyle name="_Recon to Darrin's 5.11.05 proforma_ACCOUNTS" xfId="4846" xr:uid="{FA73B937-D7FC-402B-AA7C-B5AD183D3A74}"/>
    <cellStyle name="_Recon to Darrin's 5.11.05 proforma_AURORA Total New" xfId="4847" xr:uid="{4F1D8D2A-9BB4-4494-8212-54FB772B125A}"/>
    <cellStyle name="_Recon to Darrin's 5.11.05 proforma_AURORA Total New 2" xfId="4848" xr:uid="{AC7645BD-E2B3-4B56-8F4E-AB2568B273D4}"/>
    <cellStyle name="_Recon to Darrin's 5.11.05 proforma_Book2" xfId="4849" xr:uid="{88D9010F-2C2F-4112-B75B-6BAEC3DCF351}"/>
    <cellStyle name="_Recon to Darrin's 5.11.05 proforma_Book2 2" xfId="4850" xr:uid="{C80A482B-90D7-4408-BD73-CFCE62089FFE}"/>
    <cellStyle name="_Recon to Darrin's 5.11.05 proforma_Book2 2 2" xfId="4851" xr:uid="{01D2576F-6917-4275-B426-870125D1D858}"/>
    <cellStyle name="_Recon to Darrin's 5.11.05 proforma_Book2 3" xfId="4852" xr:uid="{90D64688-501F-4037-8821-9A315A89E082}"/>
    <cellStyle name="_Recon to Darrin's 5.11.05 proforma_Book2 4" xfId="4853" xr:uid="{5F7007C8-457D-41AB-9CDD-227CB2EA18D6}"/>
    <cellStyle name="_Recon to Darrin's 5.11.05 proforma_Book2_Adj Bench DR 3 for Initial Briefs (Electric)" xfId="4854" xr:uid="{31B1DBD8-DB99-4AAD-9735-3BDD9C876374}"/>
    <cellStyle name="_Recon to Darrin's 5.11.05 proforma_Book2_Adj Bench DR 3 for Initial Briefs (Electric) 2" xfId="4855" xr:uid="{14CE453C-F59A-47DF-9B5D-523B486C9A75}"/>
    <cellStyle name="_Recon to Darrin's 5.11.05 proforma_Book2_Adj Bench DR 3 for Initial Briefs (Electric) 2 2" xfId="4856" xr:uid="{C93415C5-2C3C-4A7F-AC16-7B8999DF4FA3}"/>
    <cellStyle name="_Recon to Darrin's 5.11.05 proforma_Book2_Adj Bench DR 3 for Initial Briefs (Electric) 3" xfId="4857" xr:uid="{4F7D174C-1F19-4835-8107-EF5995602138}"/>
    <cellStyle name="_Recon to Darrin's 5.11.05 proforma_Book2_Adj Bench DR 3 for Initial Briefs (Electric) 4" xfId="4858" xr:uid="{3A083389-2746-437D-9A97-BE4D42267B7B}"/>
    <cellStyle name="_Recon to Darrin's 5.11.05 proforma_Book2_Electric Rev Req Model (2009 GRC) Rebuttal" xfId="4859" xr:uid="{5CB2B650-A5DA-49C6-91A4-6F311257C8AB}"/>
    <cellStyle name="_Recon to Darrin's 5.11.05 proforma_Book2_Electric Rev Req Model (2009 GRC) Rebuttal 2" xfId="4860" xr:uid="{C04D7CF0-B0CE-4A22-8973-1524EA23B90D}"/>
    <cellStyle name="_Recon to Darrin's 5.11.05 proforma_Book2_Electric Rev Req Model (2009 GRC) Rebuttal 2 2" xfId="4861" xr:uid="{904D4D54-32D1-4B25-8699-282BD9764481}"/>
    <cellStyle name="_Recon to Darrin's 5.11.05 proforma_Book2_Electric Rev Req Model (2009 GRC) Rebuttal 3" xfId="4862" xr:uid="{9FE56E57-3677-4761-AAAF-CEFC7168AE52}"/>
    <cellStyle name="_Recon to Darrin's 5.11.05 proforma_Book2_Electric Rev Req Model (2009 GRC) Rebuttal 4" xfId="4863" xr:uid="{B9B438A3-6360-41C9-BEB6-3F517E09393C}"/>
    <cellStyle name="_Recon to Darrin's 5.11.05 proforma_Book2_Electric Rev Req Model (2009 GRC) Rebuttal REmoval of New  WH Solar AdjustMI" xfId="4864" xr:uid="{3D057C5E-5F6F-4471-9AE8-3D3313C84D64}"/>
    <cellStyle name="_Recon to Darrin's 5.11.05 proforma_Book2_Electric Rev Req Model (2009 GRC) Rebuttal REmoval of New  WH Solar AdjustMI 2" xfId="4865" xr:uid="{BBABDDD4-B199-4D91-A3E6-20C93A8FCE6B}"/>
    <cellStyle name="_Recon to Darrin's 5.11.05 proforma_Book2_Electric Rev Req Model (2009 GRC) Rebuttal REmoval of New  WH Solar AdjustMI 2 2" xfId="4866" xr:uid="{B176CEA9-542D-4BE6-9359-D4226F86C0CC}"/>
    <cellStyle name="_Recon to Darrin's 5.11.05 proforma_Book2_Electric Rev Req Model (2009 GRC) Rebuttal REmoval of New  WH Solar AdjustMI 3" xfId="4867" xr:uid="{AEF0BCCA-8695-47F8-B68E-A27BFBD6D698}"/>
    <cellStyle name="_Recon to Darrin's 5.11.05 proforma_Book2_Electric Rev Req Model (2009 GRC) Rebuttal REmoval of New  WH Solar AdjustMI 4" xfId="4868" xr:uid="{D15D17D6-AAE4-4405-8DDB-5E391007FD14}"/>
    <cellStyle name="_Recon to Darrin's 5.11.05 proforma_Book2_Electric Rev Req Model (2009 GRC) Revised 01-18-2010" xfId="4869" xr:uid="{8939C39E-4A57-48EF-A7FC-562B6013EBC2}"/>
    <cellStyle name="_Recon to Darrin's 5.11.05 proforma_Book2_Electric Rev Req Model (2009 GRC) Revised 01-18-2010 2" xfId="4870" xr:uid="{964BE8F0-8F75-4A04-A6E7-261BC29E40BB}"/>
    <cellStyle name="_Recon to Darrin's 5.11.05 proforma_Book2_Electric Rev Req Model (2009 GRC) Revised 01-18-2010 2 2" xfId="4871" xr:uid="{40360FD5-5765-4FC0-B092-9A62C3167586}"/>
    <cellStyle name="_Recon to Darrin's 5.11.05 proforma_Book2_Electric Rev Req Model (2009 GRC) Revised 01-18-2010 3" xfId="4872" xr:uid="{CC36D36A-F4E4-4E82-853D-F44E7C5B0633}"/>
    <cellStyle name="_Recon to Darrin's 5.11.05 proforma_Book2_Electric Rev Req Model (2009 GRC) Revised 01-18-2010 4" xfId="4873" xr:uid="{54445F20-7AE3-4553-B07A-891DE91C0CF6}"/>
    <cellStyle name="_Recon to Darrin's 5.11.05 proforma_Book2_Final Order Electric EXHIBIT A-1" xfId="4874" xr:uid="{4787A3D8-F2D3-44A5-AA2F-4889C2458D1F}"/>
    <cellStyle name="_Recon to Darrin's 5.11.05 proforma_Book2_Final Order Electric EXHIBIT A-1 2" xfId="4875" xr:uid="{EC7A81AE-E562-4DC7-9D23-C9A236B487D9}"/>
    <cellStyle name="_Recon to Darrin's 5.11.05 proforma_Book2_Final Order Electric EXHIBIT A-1 2 2" xfId="4876" xr:uid="{B5552A33-30BE-489A-932B-93DC1839970A}"/>
    <cellStyle name="_Recon to Darrin's 5.11.05 proforma_Book2_Final Order Electric EXHIBIT A-1 3" xfId="4877" xr:uid="{A95EE2E8-CDDB-4DB3-A691-81B50C0459C4}"/>
    <cellStyle name="_Recon to Darrin's 5.11.05 proforma_Book2_Final Order Electric EXHIBIT A-1 4" xfId="4878" xr:uid="{A6497751-0483-43D6-B2EB-DA9D8C8E8826}"/>
    <cellStyle name="_Recon to Darrin's 5.11.05 proforma_Book4" xfId="4879" xr:uid="{4000A5F5-12E6-49B3-829E-42568DAF39ED}"/>
    <cellStyle name="_Recon to Darrin's 5.11.05 proforma_Book4 2" xfId="4880" xr:uid="{CAEEA0D8-B113-4239-B03D-1AD6ABA50958}"/>
    <cellStyle name="_Recon to Darrin's 5.11.05 proforma_Book4 2 2" xfId="4881" xr:uid="{C9AD8215-F696-49E3-8A04-DD7DA99321CF}"/>
    <cellStyle name="_Recon to Darrin's 5.11.05 proforma_Book4 3" xfId="4882" xr:uid="{F0E52AA5-A108-4CC1-ABA4-1BD928BCFBD9}"/>
    <cellStyle name="_Recon to Darrin's 5.11.05 proforma_Book4 4" xfId="4883" xr:uid="{A06FCD76-E577-41D6-8787-33CE0E818CC9}"/>
    <cellStyle name="_Recon to Darrin's 5.11.05 proforma_Book9" xfId="4884" xr:uid="{5D893A52-707D-4ED3-B167-FD1D3F41D5A8}"/>
    <cellStyle name="_Recon to Darrin's 5.11.05 proforma_Book9 2" xfId="4885" xr:uid="{F76F26DE-B8C2-43B9-9204-5C1A6DDC0151}"/>
    <cellStyle name="_Recon to Darrin's 5.11.05 proforma_Book9 2 2" xfId="4886" xr:uid="{2848FA25-9B8C-4965-A155-DCED50B79840}"/>
    <cellStyle name="_Recon to Darrin's 5.11.05 proforma_Book9 3" xfId="4887" xr:uid="{C452C8BB-969D-45C6-ABE7-7866C4F3D765}"/>
    <cellStyle name="_Recon to Darrin's 5.11.05 proforma_Book9 4" xfId="4888" xr:uid="{22410DAE-4BFE-43B7-9CD8-2A00D7217BDB}"/>
    <cellStyle name="_Recon to Darrin's 5.11.05 proforma_Check the Interest Calculation" xfId="4889" xr:uid="{FD0636B7-E8C7-4C6F-9AF9-DD7FBC876DE4}"/>
    <cellStyle name="_Recon to Darrin's 5.11.05 proforma_Check the Interest Calculation_Scenario 1 REC vs PTC Offset" xfId="4890" xr:uid="{C3125C6E-EC83-4AC1-BEF6-2C10D562444E}"/>
    <cellStyle name="_Recon to Darrin's 5.11.05 proforma_Check the Interest Calculation_Scenario 3" xfId="4891" xr:uid="{B0306320-86FF-4D95-8859-A9573751346E}"/>
    <cellStyle name="_Recon to Darrin's 5.11.05 proforma_Chelan PUD Power Costs (8-10)" xfId="4892" xr:uid="{1B3521CD-9B34-44E1-AC4C-C415A666BAEE}"/>
    <cellStyle name="_Recon to Darrin's 5.11.05 proforma_Exhibit D fr R Gho 12-31-08" xfId="4893" xr:uid="{ABF7B057-E9D3-4F34-B49F-013BC2EE0259}"/>
    <cellStyle name="_Recon to Darrin's 5.11.05 proforma_Exhibit D fr R Gho 12-31-08 2" xfId="4894" xr:uid="{9A05B86F-8F66-4614-8A1D-8CBF364988C7}"/>
    <cellStyle name="_Recon to Darrin's 5.11.05 proforma_Exhibit D fr R Gho 12-31-08 3" xfId="4895" xr:uid="{F51672FA-4EEF-46F3-A460-CFBC7DC6090D}"/>
    <cellStyle name="_Recon to Darrin's 5.11.05 proforma_Exhibit D fr R Gho 12-31-08 v2" xfId="4896" xr:uid="{16D16999-67DC-486C-AA77-2409837F61EF}"/>
    <cellStyle name="_Recon to Darrin's 5.11.05 proforma_Exhibit D fr R Gho 12-31-08 v2 2" xfId="4897" xr:uid="{91B8959A-8360-441D-AEB9-865B3AB6FCA1}"/>
    <cellStyle name="_Recon to Darrin's 5.11.05 proforma_Exhibit D fr R Gho 12-31-08 v2 3" xfId="4898" xr:uid="{808A7D41-35EB-4CC3-9747-22AAB63A0C0F}"/>
    <cellStyle name="_Recon to Darrin's 5.11.05 proforma_Exhibit D fr R Gho 12-31-08 v2_NIM Summary" xfId="4899" xr:uid="{79703B5E-1D9D-4E28-AA97-354B7796A31A}"/>
    <cellStyle name="_Recon to Darrin's 5.11.05 proforma_Exhibit D fr R Gho 12-31-08 v2_NIM Summary 2" xfId="4900" xr:uid="{FFB1994E-B4DA-4EC0-AF59-35EEE5AC48B1}"/>
    <cellStyle name="_Recon to Darrin's 5.11.05 proforma_Exhibit D fr R Gho 12-31-08_NIM Summary" xfId="4901" xr:uid="{A7625FBC-7564-40A7-AE83-C12C5BAD229C}"/>
    <cellStyle name="_Recon to Darrin's 5.11.05 proforma_Exhibit D fr R Gho 12-31-08_NIM Summary 2" xfId="4902" xr:uid="{AC5BF2D0-82A8-4004-8057-4AA7C7A5EDE0}"/>
    <cellStyle name="_Recon to Darrin's 5.11.05 proforma_Gas Rev Req Model (2010 GRC)" xfId="4903" xr:uid="{B7B31B81-A2F4-43DF-B4E5-6B844B6A2934}"/>
    <cellStyle name="_Recon to Darrin's 5.11.05 proforma_Hopkins Ridge Prepaid Tran - Interest Earned RY 12ME Feb  '11" xfId="4904" xr:uid="{15AE9D2F-CEAA-428F-B875-F8917A40E09A}"/>
    <cellStyle name="_Recon to Darrin's 5.11.05 proforma_Hopkins Ridge Prepaid Tran - Interest Earned RY 12ME Feb  '11 2" xfId="4905" xr:uid="{7A872FA8-1E13-4B0E-91B6-BAE8EF4E0977}"/>
    <cellStyle name="_Recon to Darrin's 5.11.05 proforma_Hopkins Ridge Prepaid Tran - Interest Earned RY 12ME Feb  '11_NIM Summary" xfId="4906" xr:uid="{60092DA2-E636-4CFE-9584-75192AC054AD}"/>
    <cellStyle name="_Recon to Darrin's 5.11.05 proforma_Hopkins Ridge Prepaid Tran - Interest Earned RY 12ME Feb  '11_NIM Summary 2" xfId="4907" xr:uid="{B5F772FB-D9CF-4A0F-8B54-5740C491DEBE}"/>
    <cellStyle name="_Recon to Darrin's 5.11.05 proforma_Hopkins Ridge Prepaid Tran - Interest Earned RY 12ME Feb  '11_Transmission Workbook for May BOD" xfId="4908" xr:uid="{77978742-5F65-401F-84E8-697D70C158C4}"/>
    <cellStyle name="_Recon to Darrin's 5.11.05 proforma_Hopkins Ridge Prepaid Tran - Interest Earned RY 12ME Feb  '11_Transmission Workbook for May BOD 2" xfId="4909" xr:uid="{7FD030CC-681A-4BA7-A3E5-80853EFAF851}"/>
    <cellStyle name="_Recon to Darrin's 5.11.05 proforma_INPUTS" xfId="4910" xr:uid="{33832113-D57B-4431-B874-F0F43E69640F}"/>
    <cellStyle name="_Recon to Darrin's 5.11.05 proforma_INPUTS 2" xfId="4911" xr:uid="{B14547C4-D4A8-4B01-8F61-6A03E537B90E}"/>
    <cellStyle name="_Recon to Darrin's 5.11.05 proforma_INPUTS 2 2" xfId="4912" xr:uid="{597727F0-0D2D-477D-A49D-4CD274CCD6F4}"/>
    <cellStyle name="_Recon to Darrin's 5.11.05 proforma_INPUTS 3" xfId="4913" xr:uid="{40DB8933-56DC-4F49-A9AD-82DECBCDF1CF}"/>
    <cellStyle name="_Recon to Darrin's 5.11.05 proforma_NIM Summary" xfId="4914" xr:uid="{8CBFF7B5-F9B1-4547-B899-ED04833B0B28}"/>
    <cellStyle name="_Recon to Darrin's 5.11.05 proforma_NIM Summary 09GRC" xfId="4915" xr:uid="{B30E4A88-6C81-40E7-A172-AB4358DF8E26}"/>
    <cellStyle name="_Recon to Darrin's 5.11.05 proforma_NIM Summary 09GRC 2" xfId="4916" xr:uid="{5F3B995C-C091-4BA9-A700-89A0DEA96310}"/>
    <cellStyle name="_Recon to Darrin's 5.11.05 proforma_NIM Summary 2" xfId="4917" xr:uid="{D6AE9F46-39D9-43F6-9923-E6DB6E3FD796}"/>
    <cellStyle name="_Recon to Darrin's 5.11.05 proforma_NIM Summary 3" xfId="4918" xr:uid="{4FA335A5-39FC-4C2D-BE4F-CD2560A5E7FB}"/>
    <cellStyle name="_Recon to Darrin's 5.11.05 proforma_NIM Summary 4" xfId="4919" xr:uid="{0E004B5D-1D3D-4799-A571-CB91238CCBD9}"/>
    <cellStyle name="_Recon to Darrin's 5.11.05 proforma_NIM Summary 5" xfId="4920" xr:uid="{E98FE15D-3CC1-4A1B-8B56-300D34BEF902}"/>
    <cellStyle name="_Recon to Darrin's 5.11.05 proforma_NIM Summary 6" xfId="4921" xr:uid="{009E38F4-7A5D-40C4-A65D-F8AF2391C204}"/>
    <cellStyle name="_Recon to Darrin's 5.11.05 proforma_NIM Summary 7" xfId="4922" xr:uid="{86273598-C657-48B6-B39B-D70099896B50}"/>
    <cellStyle name="_Recon to Darrin's 5.11.05 proforma_NIM Summary 8" xfId="4923" xr:uid="{96559D65-B133-4ED0-9436-9E992FDF497C}"/>
    <cellStyle name="_Recon to Darrin's 5.11.05 proforma_NIM Summary 9" xfId="4924" xr:uid="{198D3EA6-416C-483A-94F6-63D19227BAFA}"/>
    <cellStyle name="_Recon to Darrin's 5.11.05 proforma_PCA 10 -  Exhibit D from A Kellogg Jan 2011" xfId="4925" xr:uid="{DD4DAA96-C057-4E79-A100-406F3AD24072}"/>
    <cellStyle name="_Recon to Darrin's 5.11.05 proforma_PCA 10 -  Exhibit D from A Kellogg July 2011" xfId="4926" xr:uid="{93EA5D5A-C724-4FB9-9140-7A368248AC21}"/>
    <cellStyle name="_Recon to Darrin's 5.11.05 proforma_PCA 10 -  Exhibit D from S Free Rcv'd 12-11" xfId="4927" xr:uid="{1C8F307D-D959-4432-B64D-0C5DBA4FD972}"/>
    <cellStyle name="_Recon to Darrin's 5.11.05 proforma_PCA 7 - Exhibit D update 11_30_08 (2)" xfId="4928" xr:uid="{9462711C-AF0B-422C-A755-2C95446EF3A9}"/>
    <cellStyle name="_Recon to Darrin's 5.11.05 proforma_PCA 7 - Exhibit D update 11_30_08 (2) 2" xfId="4929" xr:uid="{DC66DFA1-B23E-4BA9-8378-B13198D897D3}"/>
    <cellStyle name="_Recon to Darrin's 5.11.05 proforma_PCA 7 - Exhibit D update 11_30_08 (2) 2 2" xfId="4930" xr:uid="{45B7BDC9-B07B-4E55-83E2-07C14B5BCBE6}"/>
    <cellStyle name="_Recon to Darrin's 5.11.05 proforma_PCA 7 - Exhibit D update 11_30_08 (2) 3" xfId="4931" xr:uid="{E1EFFE2D-1369-4896-9881-D9EAE92953B1}"/>
    <cellStyle name="_Recon to Darrin's 5.11.05 proforma_PCA 7 - Exhibit D update 11_30_08 (2) 4" xfId="4932" xr:uid="{F86A3ED0-72EB-4022-A11A-D4829C0C17CC}"/>
    <cellStyle name="_Recon to Darrin's 5.11.05 proforma_PCA 7 - Exhibit D update 11_30_08 (2)_NIM Summary" xfId="4933" xr:uid="{44941992-ECD0-4258-B89E-0E8B5C62207E}"/>
    <cellStyle name="_Recon to Darrin's 5.11.05 proforma_PCA 7 - Exhibit D update 11_30_08 (2)_NIM Summary 2" xfId="4934" xr:uid="{95AA1A3F-9679-4606-8D0B-A0C17A547EB1}"/>
    <cellStyle name="_Recon to Darrin's 5.11.05 proforma_PCA 8 - Exhibit D update 12_31_09" xfId="4935" xr:uid="{B745E19D-DDEC-46A3-A205-6486824478B2}"/>
    <cellStyle name="_Recon to Darrin's 5.11.05 proforma_PCA 8 - Exhibit D update 12_31_09 2" xfId="4936" xr:uid="{A6F672DA-3F41-4F35-8A0E-CF7D202E40A2}"/>
    <cellStyle name="_Recon to Darrin's 5.11.05 proforma_PCA 9 -  Exhibit D April 2010" xfId="4937" xr:uid="{DA66C383-93FA-4CE1-9A2E-3473BF6CC949}"/>
    <cellStyle name="_Recon to Darrin's 5.11.05 proforma_PCA 9 -  Exhibit D April 2010 (3)" xfId="4938" xr:uid="{571D3EE0-6E21-47C9-B921-903FE26693DB}"/>
    <cellStyle name="_Recon to Darrin's 5.11.05 proforma_PCA 9 -  Exhibit D April 2010 (3) 2" xfId="4939" xr:uid="{D5A05BD3-55FA-443C-80C8-81886E53E976}"/>
    <cellStyle name="_Recon to Darrin's 5.11.05 proforma_PCA 9 -  Exhibit D April 2010 2" xfId="4940" xr:uid="{C1E147AA-DAED-4BC6-8311-89A31CB0C620}"/>
    <cellStyle name="_Recon to Darrin's 5.11.05 proforma_PCA 9 -  Exhibit D April 2010 3" xfId="4941" xr:uid="{1BB3E06E-127B-4919-98A1-FA5EE6636BCA}"/>
    <cellStyle name="_Recon to Darrin's 5.11.05 proforma_PCA 9 -  Exhibit D Feb 2010" xfId="4942" xr:uid="{837B77BD-92AB-446C-B53C-1F192BD7962F}"/>
    <cellStyle name="_Recon to Darrin's 5.11.05 proforma_PCA 9 -  Exhibit D Feb 2010 2" xfId="4943" xr:uid="{56031D7E-4976-4266-8DD5-BAE0C9136A8F}"/>
    <cellStyle name="_Recon to Darrin's 5.11.05 proforma_PCA 9 -  Exhibit D Feb 2010 v2" xfId="4944" xr:uid="{BD08C41A-799B-46BE-A823-A7E47578AE2B}"/>
    <cellStyle name="_Recon to Darrin's 5.11.05 proforma_PCA 9 -  Exhibit D Feb 2010 v2 2" xfId="4945" xr:uid="{145F355B-42A1-400C-803D-1A387F516606}"/>
    <cellStyle name="_Recon to Darrin's 5.11.05 proforma_PCA 9 -  Exhibit D Feb 2010 WF" xfId="4946" xr:uid="{772F96D5-5932-49D1-8759-12550A1C6FFB}"/>
    <cellStyle name="_Recon to Darrin's 5.11.05 proforma_PCA 9 -  Exhibit D Feb 2010 WF 2" xfId="4947" xr:uid="{9761835A-A8F1-4FA2-A8AB-B3A65EC4DBF7}"/>
    <cellStyle name="_Recon to Darrin's 5.11.05 proforma_PCA 9 -  Exhibit D Jan 2010" xfId="4948" xr:uid="{B2B9F295-CC0B-4FD7-882B-73BA3BC06C42}"/>
    <cellStyle name="_Recon to Darrin's 5.11.05 proforma_PCA 9 -  Exhibit D Jan 2010 2" xfId="4949" xr:uid="{40E2F629-5091-4E9E-914F-CC2F46B276E6}"/>
    <cellStyle name="_Recon to Darrin's 5.11.05 proforma_PCA 9 -  Exhibit D March 2010 (2)" xfId="4950" xr:uid="{FBF68F0A-F2F0-46BE-903C-97013E60F58F}"/>
    <cellStyle name="_Recon to Darrin's 5.11.05 proforma_PCA 9 -  Exhibit D March 2010 (2) 2" xfId="4951" xr:uid="{F36B884C-4AAD-4B2B-8E36-64B1FC57C1B6}"/>
    <cellStyle name="_Recon to Darrin's 5.11.05 proforma_PCA 9 -  Exhibit D Nov 2010" xfId="4952" xr:uid="{27A24547-CBE1-412F-AD66-76E0BE1BCFB7}"/>
    <cellStyle name="_Recon to Darrin's 5.11.05 proforma_PCA 9 -  Exhibit D Nov 2010 2" xfId="4953" xr:uid="{C8504B28-58C2-45A1-B92F-C6B308ADA1EB}"/>
    <cellStyle name="_Recon to Darrin's 5.11.05 proforma_PCA 9 - Exhibit D at August 2010" xfId="4954" xr:uid="{FC338D30-24E0-42E3-99E6-EE6049212D3A}"/>
    <cellStyle name="_Recon to Darrin's 5.11.05 proforma_PCA 9 - Exhibit D at August 2010 2" xfId="4955" xr:uid="{D5DAE108-BB25-4D55-BB9D-D2C263C56724}"/>
    <cellStyle name="_Recon to Darrin's 5.11.05 proforma_PCA 9 - Exhibit D June 2010 GRC" xfId="4956" xr:uid="{160F1A9C-8253-4E19-8A6E-1C6C49624E58}"/>
    <cellStyle name="_Recon to Darrin's 5.11.05 proforma_PCA 9 - Exhibit D June 2010 GRC 2" xfId="4957" xr:uid="{91C7CABF-4C96-4EA0-BA40-C0A05711CE0F}"/>
    <cellStyle name="_Recon to Darrin's 5.11.05 proforma_Power Costs - Comparison bx Rbtl-Staff-Jt-PC" xfId="4958" xr:uid="{78325923-1E2F-4BD5-BB5B-8B62A9D3ECD2}"/>
    <cellStyle name="_Recon to Darrin's 5.11.05 proforma_Power Costs - Comparison bx Rbtl-Staff-Jt-PC 2" xfId="4959" xr:uid="{80C3D01C-E4BE-443F-AFE5-D084CB072A23}"/>
    <cellStyle name="_Recon to Darrin's 5.11.05 proforma_Power Costs - Comparison bx Rbtl-Staff-Jt-PC 2 2" xfId="4960" xr:uid="{36243938-87CC-4EBB-8253-09142ED633A5}"/>
    <cellStyle name="_Recon to Darrin's 5.11.05 proforma_Power Costs - Comparison bx Rbtl-Staff-Jt-PC 3" xfId="4961" xr:uid="{4C7B1960-A376-4712-BB10-ACEB4C2675A6}"/>
    <cellStyle name="_Recon to Darrin's 5.11.05 proforma_Power Costs - Comparison bx Rbtl-Staff-Jt-PC 4" xfId="4962" xr:uid="{9974E55E-99C3-4A34-BB91-4798CB0B39F7}"/>
    <cellStyle name="_Recon to Darrin's 5.11.05 proforma_Power Costs - Comparison bx Rbtl-Staff-Jt-PC_Adj Bench DR 3 for Initial Briefs (Electric)" xfId="4963" xr:uid="{D0E8BE72-4603-4851-89F1-DD370E780DF8}"/>
    <cellStyle name="_Recon to Darrin's 5.11.05 proforma_Power Costs - Comparison bx Rbtl-Staff-Jt-PC_Adj Bench DR 3 for Initial Briefs (Electric) 2" xfId="4964" xr:uid="{672907E1-22E1-4040-8DCE-9C6243A74B23}"/>
    <cellStyle name="_Recon to Darrin's 5.11.05 proforma_Power Costs - Comparison bx Rbtl-Staff-Jt-PC_Adj Bench DR 3 for Initial Briefs (Electric) 2 2" xfId="4965" xr:uid="{09250BD1-2ABA-4569-A59B-757C44B6ED87}"/>
    <cellStyle name="_Recon to Darrin's 5.11.05 proforma_Power Costs - Comparison bx Rbtl-Staff-Jt-PC_Adj Bench DR 3 for Initial Briefs (Electric) 3" xfId="4966" xr:uid="{08EE6D24-F975-4079-836E-1F1B764F6416}"/>
    <cellStyle name="_Recon to Darrin's 5.11.05 proforma_Power Costs - Comparison bx Rbtl-Staff-Jt-PC_Adj Bench DR 3 for Initial Briefs (Electric) 4" xfId="4967" xr:uid="{CEE7567A-482C-4234-B302-A487F5327429}"/>
    <cellStyle name="_Recon to Darrin's 5.11.05 proforma_Power Costs - Comparison bx Rbtl-Staff-Jt-PC_Electric Rev Req Model (2009 GRC) Rebuttal" xfId="4968" xr:uid="{9AB64897-E679-4AC3-AAE2-1B465410D78C}"/>
    <cellStyle name="_Recon to Darrin's 5.11.05 proforma_Power Costs - Comparison bx Rbtl-Staff-Jt-PC_Electric Rev Req Model (2009 GRC) Rebuttal 2" xfId="4969" xr:uid="{8ED6257C-433A-4113-A57D-4580522BB717}"/>
    <cellStyle name="_Recon to Darrin's 5.11.05 proforma_Power Costs - Comparison bx Rbtl-Staff-Jt-PC_Electric Rev Req Model (2009 GRC) Rebuttal 2 2" xfId="4970" xr:uid="{512DDB03-1B73-4F8B-BBF2-9529FA0AC5BE}"/>
    <cellStyle name="_Recon to Darrin's 5.11.05 proforma_Power Costs - Comparison bx Rbtl-Staff-Jt-PC_Electric Rev Req Model (2009 GRC) Rebuttal 3" xfId="4971" xr:uid="{757F001A-FB59-4E68-9A00-44AABAD25766}"/>
    <cellStyle name="_Recon to Darrin's 5.11.05 proforma_Power Costs - Comparison bx Rbtl-Staff-Jt-PC_Electric Rev Req Model (2009 GRC) Rebuttal 4" xfId="4972" xr:uid="{CBE9A506-615A-4817-B5B2-33649B2D9CBE}"/>
    <cellStyle name="_Recon to Darrin's 5.11.05 proforma_Power Costs - Comparison bx Rbtl-Staff-Jt-PC_Electric Rev Req Model (2009 GRC) Rebuttal REmoval of New  WH Solar AdjustMI" xfId="4973" xr:uid="{F9000589-AB9E-45C0-947B-99F3AB3D1EF2}"/>
    <cellStyle name="_Recon to Darrin's 5.11.05 proforma_Power Costs - Comparison bx Rbtl-Staff-Jt-PC_Electric Rev Req Model (2009 GRC) Rebuttal REmoval of New  WH Solar AdjustMI 2" xfId="4974" xr:uid="{4892D1CD-6962-4A28-8DC4-1E7558427089}"/>
    <cellStyle name="_Recon to Darrin's 5.11.05 proforma_Power Costs - Comparison bx Rbtl-Staff-Jt-PC_Electric Rev Req Model (2009 GRC) Rebuttal REmoval of New  WH Solar AdjustMI 2 2" xfId="4975" xr:uid="{63B5FF25-AF92-4C09-82B0-6E32B6CE9003}"/>
    <cellStyle name="_Recon to Darrin's 5.11.05 proforma_Power Costs - Comparison bx Rbtl-Staff-Jt-PC_Electric Rev Req Model (2009 GRC) Rebuttal REmoval of New  WH Solar AdjustMI 3" xfId="4976" xr:uid="{C2E0A3CE-0716-496D-82AD-6AA15687176E}"/>
    <cellStyle name="_Recon to Darrin's 5.11.05 proforma_Power Costs - Comparison bx Rbtl-Staff-Jt-PC_Electric Rev Req Model (2009 GRC) Rebuttal REmoval of New  WH Solar AdjustMI 4" xfId="4977" xr:uid="{1A9D453A-7F73-49AB-A0E5-BA3DB46D8168}"/>
    <cellStyle name="_Recon to Darrin's 5.11.05 proforma_Power Costs - Comparison bx Rbtl-Staff-Jt-PC_Electric Rev Req Model (2009 GRC) Revised 01-18-2010" xfId="4978" xr:uid="{1D48A7F0-BB10-416A-A7DD-349B28B5AD9E}"/>
    <cellStyle name="_Recon to Darrin's 5.11.05 proforma_Power Costs - Comparison bx Rbtl-Staff-Jt-PC_Electric Rev Req Model (2009 GRC) Revised 01-18-2010 2" xfId="4979" xr:uid="{B50BEF5E-DA17-472E-B35F-BE2B49AAE68F}"/>
    <cellStyle name="_Recon to Darrin's 5.11.05 proforma_Power Costs - Comparison bx Rbtl-Staff-Jt-PC_Electric Rev Req Model (2009 GRC) Revised 01-18-2010 2 2" xfId="4980" xr:uid="{5231181B-C0BE-4019-B979-CC7D7CE7B4A3}"/>
    <cellStyle name="_Recon to Darrin's 5.11.05 proforma_Power Costs - Comparison bx Rbtl-Staff-Jt-PC_Electric Rev Req Model (2009 GRC) Revised 01-18-2010 3" xfId="4981" xr:uid="{3FA132D0-559F-4B99-BDE2-79A1E7C40DF2}"/>
    <cellStyle name="_Recon to Darrin's 5.11.05 proforma_Power Costs - Comparison bx Rbtl-Staff-Jt-PC_Electric Rev Req Model (2009 GRC) Revised 01-18-2010 4" xfId="4982" xr:uid="{01B5A810-2280-4421-872D-5FAC87F066C6}"/>
    <cellStyle name="_Recon to Darrin's 5.11.05 proforma_Power Costs - Comparison bx Rbtl-Staff-Jt-PC_Final Order Electric EXHIBIT A-1" xfId="4983" xr:uid="{C8E92101-6F7E-4EB9-BC37-FD49B49FA727}"/>
    <cellStyle name="_Recon to Darrin's 5.11.05 proforma_Power Costs - Comparison bx Rbtl-Staff-Jt-PC_Final Order Electric EXHIBIT A-1 2" xfId="4984" xr:uid="{5B8B0894-C454-4608-8452-E0C895424BE1}"/>
    <cellStyle name="_Recon to Darrin's 5.11.05 proforma_Power Costs - Comparison bx Rbtl-Staff-Jt-PC_Final Order Electric EXHIBIT A-1 2 2" xfId="4985" xr:uid="{3A46FFAE-00F3-4B15-A422-E632195C76C5}"/>
    <cellStyle name="_Recon to Darrin's 5.11.05 proforma_Power Costs - Comparison bx Rbtl-Staff-Jt-PC_Final Order Electric EXHIBIT A-1 3" xfId="4986" xr:uid="{E25AB994-7E52-42D4-9C2B-35B60F9258DC}"/>
    <cellStyle name="_Recon to Darrin's 5.11.05 proforma_Power Costs - Comparison bx Rbtl-Staff-Jt-PC_Final Order Electric EXHIBIT A-1 4" xfId="4987" xr:uid="{247C5490-2177-44F6-942A-0A54E2AFA4EA}"/>
    <cellStyle name="_Recon to Darrin's 5.11.05 proforma_Production Adj 4.37" xfId="4988" xr:uid="{8D1A0D20-6257-4F82-8115-C78AFE331F27}"/>
    <cellStyle name="_Recon to Darrin's 5.11.05 proforma_Production Adj 4.37 2" xfId="4989" xr:uid="{82EA9DE7-863C-4709-BFAB-F65F8E6F15ED}"/>
    <cellStyle name="_Recon to Darrin's 5.11.05 proforma_Production Adj 4.37 2 2" xfId="4990" xr:uid="{B6850170-3C77-485B-84BE-67B16756182B}"/>
    <cellStyle name="_Recon to Darrin's 5.11.05 proforma_Production Adj 4.37 3" xfId="4991" xr:uid="{60779038-7E22-4ECD-A441-C3EAF0A3472C}"/>
    <cellStyle name="_Recon to Darrin's 5.11.05 proforma_Purchased Power Adj 4.03" xfId="4992" xr:uid="{66CBEC11-E7AA-4B09-B06D-EFA4724FF3D9}"/>
    <cellStyle name="_Recon to Darrin's 5.11.05 proforma_Purchased Power Adj 4.03 2" xfId="4993" xr:uid="{A2DA7D73-89F2-4042-9C5D-441E4B503E22}"/>
    <cellStyle name="_Recon to Darrin's 5.11.05 proforma_Purchased Power Adj 4.03 2 2" xfId="4994" xr:uid="{49DA2F7A-0509-4CC8-9973-2D34B0311625}"/>
    <cellStyle name="_Recon to Darrin's 5.11.05 proforma_Purchased Power Adj 4.03 3" xfId="4995" xr:uid="{11B32CA8-3A51-4D46-B4FA-DA541D3A1A39}"/>
    <cellStyle name="_Recon to Darrin's 5.11.05 proforma_Rebuttal Power Costs" xfId="4996" xr:uid="{1C3A39CE-7DA5-4A79-A239-E47C8260C5E8}"/>
    <cellStyle name="_Recon to Darrin's 5.11.05 proforma_Rebuttal Power Costs 2" xfId="4997" xr:uid="{C2A0D59B-C1DD-4B76-875C-D738C708F7C9}"/>
    <cellStyle name="_Recon to Darrin's 5.11.05 proforma_Rebuttal Power Costs 2 2" xfId="4998" xr:uid="{3EB75D79-876E-48C0-B956-5CD4DC0D2719}"/>
    <cellStyle name="_Recon to Darrin's 5.11.05 proforma_Rebuttal Power Costs 3" xfId="4999" xr:uid="{23B11E5A-DF0F-476C-932E-1B83D0353ED6}"/>
    <cellStyle name="_Recon to Darrin's 5.11.05 proforma_Rebuttal Power Costs 4" xfId="5000" xr:uid="{952F8D2A-D23A-4431-B7CD-D1548C2D0CCE}"/>
    <cellStyle name="_Recon to Darrin's 5.11.05 proforma_Rebuttal Power Costs_Adj Bench DR 3 for Initial Briefs (Electric)" xfId="5001" xr:uid="{43712A77-407F-4D58-9ECE-FBC8C9EDB7E4}"/>
    <cellStyle name="_Recon to Darrin's 5.11.05 proforma_Rebuttal Power Costs_Adj Bench DR 3 for Initial Briefs (Electric) 2" xfId="5002" xr:uid="{C59596A7-05CA-484D-830F-19C7CD9EEDC1}"/>
    <cellStyle name="_Recon to Darrin's 5.11.05 proforma_Rebuttal Power Costs_Adj Bench DR 3 for Initial Briefs (Electric) 2 2" xfId="5003" xr:uid="{33FF3DF1-0E78-4126-ADB0-FB5E9E357CE5}"/>
    <cellStyle name="_Recon to Darrin's 5.11.05 proforma_Rebuttal Power Costs_Adj Bench DR 3 for Initial Briefs (Electric) 3" xfId="5004" xr:uid="{CD367F29-22B9-4118-8AFF-C4A5C8B3831E}"/>
    <cellStyle name="_Recon to Darrin's 5.11.05 proforma_Rebuttal Power Costs_Adj Bench DR 3 for Initial Briefs (Electric) 4" xfId="5005" xr:uid="{7A7DEE36-D9D8-44EA-8889-E2040C0B651B}"/>
    <cellStyle name="_Recon to Darrin's 5.11.05 proforma_Rebuttal Power Costs_Electric Rev Req Model (2009 GRC) Rebuttal" xfId="5006" xr:uid="{1A3D5E94-053E-4DD0-9F99-C32EE734D588}"/>
    <cellStyle name="_Recon to Darrin's 5.11.05 proforma_Rebuttal Power Costs_Electric Rev Req Model (2009 GRC) Rebuttal 2" xfId="5007" xr:uid="{27BED215-84C3-450A-8ED2-69FC618EE36E}"/>
    <cellStyle name="_Recon to Darrin's 5.11.05 proforma_Rebuttal Power Costs_Electric Rev Req Model (2009 GRC) Rebuttal 2 2" xfId="5008" xr:uid="{E55AB324-DE36-482E-B746-46CB573EA9EB}"/>
    <cellStyle name="_Recon to Darrin's 5.11.05 proforma_Rebuttal Power Costs_Electric Rev Req Model (2009 GRC) Rebuttal 3" xfId="5009" xr:uid="{C2DE7A10-F7E6-499F-912E-D57622AE05E2}"/>
    <cellStyle name="_Recon to Darrin's 5.11.05 proforma_Rebuttal Power Costs_Electric Rev Req Model (2009 GRC) Rebuttal 4" xfId="5010" xr:uid="{6C377F97-448C-435C-A1BB-5E98176830F3}"/>
    <cellStyle name="_Recon to Darrin's 5.11.05 proforma_Rebuttal Power Costs_Electric Rev Req Model (2009 GRC) Rebuttal REmoval of New  WH Solar AdjustMI" xfId="5011" xr:uid="{A2008700-C3D0-4AB7-8431-9FE26F7A8EFF}"/>
    <cellStyle name="_Recon to Darrin's 5.11.05 proforma_Rebuttal Power Costs_Electric Rev Req Model (2009 GRC) Rebuttal REmoval of New  WH Solar AdjustMI 2" xfId="5012" xr:uid="{3421D2E0-5DD7-42B2-A84E-89C08C2DF5BE}"/>
    <cellStyle name="_Recon to Darrin's 5.11.05 proforma_Rebuttal Power Costs_Electric Rev Req Model (2009 GRC) Rebuttal REmoval of New  WH Solar AdjustMI 2 2" xfId="5013" xr:uid="{918F8612-5AF1-4F2B-9EB6-F217FE0105ED}"/>
    <cellStyle name="_Recon to Darrin's 5.11.05 proforma_Rebuttal Power Costs_Electric Rev Req Model (2009 GRC) Rebuttal REmoval of New  WH Solar AdjustMI 3" xfId="5014" xr:uid="{E4B30383-D980-4E7E-A62E-8712527D8EA6}"/>
    <cellStyle name="_Recon to Darrin's 5.11.05 proforma_Rebuttal Power Costs_Electric Rev Req Model (2009 GRC) Rebuttal REmoval of New  WH Solar AdjustMI 4" xfId="5015" xr:uid="{E7260463-0FBE-438D-91F0-600DFCF81174}"/>
    <cellStyle name="_Recon to Darrin's 5.11.05 proforma_Rebuttal Power Costs_Electric Rev Req Model (2009 GRC) Revised 01-18-2010" xfId="5016" xr:uid="{F5A3E4E1-5D31-41D1-BBBE-9E51004F44C9}"/>
    <cellStyle name="_Recon to Darrin's 5.11.05 proforma_Rebuttal Power Costs_Electric Rev Req Model (2009 GRC) Revised 01-18-2010 2" xfId="5017" xr:uid="{332D304A-423F-4C8B-969A-62BF86FED1D3}"/>
    <cellStyle name="_Recon to Darrin's 5.11.05 proforma_Rebuttal Power Costs_Electric Rev Req Model (2009 GRC) Revised 01-18-2010 2 2" xfId="5018" xr:uid="{030E7F8B-D4BA-47A2-B9EC-1106549E1C3B}"/>
    <cellStyle name="_Recon to Darrin's 5.11.05 proforma_Rebuttal Power Costs_Electric Rev Req Model (2009 GRC) Revised 01-18-2010 3" xfId="5019" xr:uid="{44E6A8C9-4518-4266-AD59-87285E93DF2D}"/>
    <cellStyle name="_Recon to Darrin's 5.11.05 proforma_Rebuttal Power Costs_Electric Rev Req Model (2009 GRC) Revised 01-18-2010 4" xfId="5020" xr:uid="{1EB0E77B-C9AE-4B02-9EBD-074BFC097464}"/>
    <cellStyle name="_Recon to Darrin's 5.11.05 proforma_Rebuttal Power Costs_Final Order Electric EXHIBIT A-1" xfId="5021" xr:uid="{BC66AF7B-EAEE-4FDB-AC95-43D8BA4ECB91}"/>
    <cellStyle name="_Recon to Darrin's 5.11.05 proforma_Rebuttal Power Costs_Final Order Electric EXHIBIT A-1 2" xfId="5022" xr:uid="{B444B8AD-EC83-444A-A230-70F7ABD9AB90}"/>
    <cellStyle name="_Recon to Darrin's 5.11.05 proforma_Rebuttal Power Costs_Final Order Electric EXHIBIT A-1 2 2" xfId="5023" xr:uid="{1A1DD893-E06C-4F1C-95B7-C57B7315C20E}"/>
    <cellStyle name="_Recon to Darrin's 5.11.05 proforma_Rebuttal Power Costs_Final Order Electric EXHIBIT A-1 3" xfId="5024" xr:uid="{EE4E034E-B40E-4B12-A9D4-5CB3028C835E}"/>
    <cellStyle name="_Recon to Darrin's 5.11.05 proforma_Rebuttal Power Costs_Final Order Electric EXHIBIT A-1 4" xfId="5025" xr:uid="{F085C67D-DE54-4904-9ACB-9787445517E5}"/>
    <cellStyle name="_Recon to Darrin's 5.11.05 proforma_ROR &amp; CONV FACTOR" xfId="5026" xr:uid="{70BC09E8-F507-4946-B685-3DE4129C9C6A}"/>
    <cellStyle name="_Recon to Darrin's 5.11.05 proforma_ROR &amp; CONV FACTOR 2" xfId="5027" xr:uid="{5FEE1196-1B74-4C18-837F-B9B2F081BC68}"/>
    <cellStyle name="_Recon to Darrin's 5.11.05 proforma_ROR &amp; CONV FACTOR 2 2" xfId="5028" xr:uid="{F20E9F25-5C01-44FA-9696-D7C51E2E1CA0}"/>
    <cellStyle name="_Recon to Darrin's 5.11.05 proforma_ROR &amp; CONV FACTOR 3" xfId="5029" xr:uid="{D98A8247-D55A-45E0-8913-C73322716A07}"/>
    <cellStyle name="_Recon to Darrin's 5.11.05 proforma_ROR 5.02" xfId="5030" xr:uid="{1BBAE3CE-2900-4810-9611-1436676F07B0}"/>
    <cellStyle name="_Recon to Darrin's 5.11.05 proforma_ROR 5.02 2" xfId="5031" xr:uid="{13E058EF-48EB-4BFC-8911-E26B4873F15F}"/>
    <cellStyle name="_Recon to Darrin's 5.11.05 proforma_ROR 5.02 2 2" xfId="5032" xr:uid="{C1C67E7A-68D2-4FB9-9DE5-54F9C5419F84}"/>
    <cellStyle name="_Recon to Darrin's 5.11.05 proforma_ROR 5.02 3" xfId="5033" xr:uid="{23E0E2EB-BA70-4722-86F8-BFD49291B653}"/>
    <cellStyle name="_Recon to Darrin's 5.11.05 proforma_Transmission Workbook for May BOD" xfId="5034" xr:uid="{8BCD2EA6-C56A-4839-B65D-39ECCF10AB79}"/>
    <cellStyle name="_Recon to Darrin's 5.11.05 proforma_Transmission Workbook for May BOD 2" xfId="5035" xr:uid="{34BE4A4F-C165-45BD-AA8F-82694069F197}"/>
    <cellStyle name="_Recon to Darrin's 5.11.05 proforma_Wind Integration 10GRC" xfId="5036" xr:uid="{AA453FE2-CF80-4ED8-8CEC-8D554CB8AAD7}"/>
    <cellStyle name="_Recon to Darrin's 5.11.05 proforma_Wind Integration 10GRC 2" xfId="5037" xr:uid="{CFAA3A28-211D-41A9-99FB-07B129DE2EDB}"/>
    <cellStyle name="_Revenue" xfId="5038" xr:uid="{398244A4-3E9A-4E06-B8A6-44C86DD202E7}"/>
    <cellStyle name="_Revenue_2.01G Temp Normalization(C) NEW WAY DM" xfId="5039" xr:uid="{32B7D77E-3276-4481-B881-FB81584DF1C4}"/>
    <cellStyle name="_Revenue_2.02G Revenues and Expenses NEW WAY DM" xfId="5040" xr:uid="{3F529CE0-CE36-4F39-81EA-3D9C8E8C2BFA}"/>
    <cellStyle name="_Revenue_4.01G Temp Normalization (C)" xfId="5041" xr:uid="{01DE7C75-2501-48A2-99F0-4DE5C87E85E9}"/>
    <cellStyle name="_Revenue_4.01G Temp Normalization(HC)" xfId="5042" xr:uid="{E37B2087-0DDC-4BBD-8160-699831EA4281}"/>
    <cellStyle name="_Revenue_4.01G Temp Normalization(HC)new" xfId="5043" xr:uid="{188BE053-1BDC-4162-968A-61BC717974FB}"/>
    <cellStyle name="_Revenue_4.01G Temp Normalization(not used)" xfId="5044" xr:uid="{938CDBFC-3657-43D8-A26E-E6E6BD32332F}"/>
    <cellStyle name="_Revenue_Book1" xfId="5045" xr:uid="{D55258C8-5B7C-446B-9EED-3B830624A293}"/>
    <cellStyle name="_Revenue_Data" xfId="5046" xr:uid="{257E562C-311D-4118-B279-898120E09E43}"/>
    <cellStyle name="_Revenue_Data_1" xfId="5047" xr:uid="{207904FF-C0CB-4756-B619-0D7B21EAF5C0}"/>
    <cellStyle name="_Revenue_Data_Pro Forma Rev 09 GRC" xfId="5048" xr:uid="{F77E6AEC-D0D6-41E4-A420-CF271A3A5481}"/>
    <cellStyle name="_Revenue_Data_Pro Forma Rev 2010 GRC" xfId="5049" xr:uid="{CA944111-8291-468F-82E9-1247DCCD8000}"/>
    <cellStyle name="_Revenue_Data_Pro Forma Rev 2010 GRC_Preliminary" xfId="5050" xr:uid="{DE24A363-D67B-4DE4-AB53-6A9FC5563225}"/>
    <cellStyle name="_Revenue_Data_Revenue (Feb 09 - Jan 10)" xfId="5051" xr:uid="{454D1752-F570-4975-B1AC-ABFB5E63ABE4}"/>
    <cellStyle name="_Revenue_Data_Revenue (Jan 09 - Dec 09)" xfId="5052" xr:uid="{7737EFCE-4E4E-4CC8-85A9-0BF9EF312145}"/>
    <cellStyle name="_Revenue_Data_Revenue (Mar 09 - Feb 10)" xfId="5053" xr:uid="{08AE1FB6-118E-471B-99FE-10AB64B9DC8B}"/>
    <cellStyle name="_Revenue_Data_Volume Exhibit (Jan09 - Dec09)" xfId="5054" xr:uid="{21A3F044-ACBD-47EB-85FD-DD2D4750110D}"/>
    <cellStyle name="_Revenue_Mins" xfId="5055" xr:uid="{5989F419-846F-472F-8AD6-A956540E6FAA}"/>
    <cellStyle name="_Revenue_Pro Forma Rev 07 GRC" xfId="5056" xr:uid="{6C4B7569-C4E8-415A-8524-C586EBEE7F1B}"/>
    <cellStyle name="_Revenue_Pro Forma Rev 08 GRC" xfId="5057" xr:uid="{8F44A73C-0F3B-4817-8EA7-DA22FCC7FC89}"/>
    <cellStyle name="_Revenue_Pro Forma Rev 09 GRC" xfId="5058" xr:uid="{075B447C-238A-4C34-9FB9-6267A087827D}"/>
    <cellStyle name="_Revenue_Pro Forma Rev 2010 GRC" xfId="5059" xr:uid="{71F872F1-C2BA-4C6E-ABD2-4094A6550DDF}"/>
    <cellStyle name="_Revenue_Pro Forma Rev 2010 GRC_Preliminary" xfId="5060" xr:uid="{B8F8B41F-CDE6-40F6-A401-E4141860BE5A}"/>
    <cellStyle name="_Revenue_Revenue (Feb 09 - Jan 10)" xfId="5061" xr:uid="{090756E0-4226-4F42-8C51-64BD71FBFC6A}"/>
    <cellStyle name="_Revenue_Revenue (Jan 09 - Dec 09)" xfId="5062" xr:uid="{3538BF1B-9D60-4458-905C-E08352136B5F}"/>
    <cellStyle name="_Revenue_Revenue (Mar 09 - Feb 10)" xfId="5063" xr:uid="{2D3BB96F-6356-42E4-9533-67D44B5EC223}"/>
    <cellStyle name="_Revenue_Revenue Proforma_Restating Gas 11-16-07" xfId="5064" xr:uid="{F7D6A1C2-EB99-408E-82E9-0F2E63D4D10C}"/>
    <cellStyle name="_Revenue_Sheet2" xfId="5065" xr:uid="{930CB2C0-2579-48CF-9691-6355FC03728F}"/>
    <cellStyle name="_Revenue_Therms Data" xfId="5066" xr:uid="{55683ABC-E21A-43B6-9F37-87FEA7CB5807}"/>
    <cellStyle name="_Revenue_Therms Data Rerun" xfId="5067" xr:uid="{9C4EEB34-DE50-4527-8A40-8B257B822421}"/>
    <cellStyle name="_Revenue_Volume Exhibit (Jan09 - Dec09)" xfId="5068" xr:uid="{5C2F0DD0-4FDA-4751-AA84-35D3AB6F434E}"/>
    <cellStyle name="_x0013__Scenario 1 REC vs PTC Offset" xfId="5069" xr:uid="{28A1BDD4-611B-49DF-82F3-E60AE9CA1753}"/>
    <cellStyle name="_x0013__Scenario 3" xfId="5070" xr:uid="{B7B1845D-D268-4954-BBC8-EE05D82DEABD}"/>
    <cellStyle name="_Sumas Proforma - 11-09-07" xfId="5071" xr:uid="{EC9553A0-6BD2-4F60-AB21-FD6509090A2C}"/>
    <cellStyle name="_Sumas Proforma - 11-09-07 2" xfId="5072" xr:uid="{8686662B-A888-44A3-B0D2-346A2B15C40B}"/>
    <cellStyle name="_Sumas Property Taxes v1" xfId="5073" xr:uid="{CEF080EE-CCCD-4089-B7EF-9438CD4EC93F}"/>
    <cellStyle name="_Sumas Property Taxes v1 2" xfId="5074" xr:uid="{826B5AE7-236C-4BFA-BEDA-039CC5002E3F}"/>
    <cellStyle name="_Tenaska Comparison" xfId="5075" xr:uid="{0F5F586A-12E0-4C35-8BE2-9AA801DBF5AC}"/>
    <cellStyle name="_Tenaska Comparison 2" xfId="5076" xr:uid="{3FB4BADF-A192-4750-8E3B-2735365C1D73}"/>
    <cellStyle name="_Tenaska Comparison 2 2" xfId="5077" xr:uid="{869FBED4-0FD4-4AAA-9FDC-8A8883B70AB0}"/>
    <cellStyle name="_Tenaska Comparison 2 2 2" xfId="5078" xr:uid="{781C8CB9-0BAF-43C1-9674-ABD67F1A7C9D}"/>
    <cellStyle name="_Tenaska Comparison 2 3" xfId="5079" xr:uid="{15AEAADE-ADC8-45FD-9427-282759010EDA}"/>
    <cellStyle name="_Tenaska Comparison 3" xfId="5080" xr:uid="{4761DFC5-176E-43E9-9F9A-F5E5BE8DAC83}"/>
    <cellStyle name="_Tenaska Comparison 3 2" xfId="5081" xr:uid="{A72D8733-FD9C-4125-9FEF-2F02AE782D40}"/>
    <cellStyle name="_Tenaska Comparison 4" xfId="5082" xr:uid="{E1374C58-8F16-4A15-B152-BD5D733CF8A1}"/>
    <cellStyle name="_Tenaska Comparison 4 2" xfId="5083" xr:uid="{AD216E68-EAA5-4C5C-ABB3-7915F8294EF7}"/>
    <cellStyle name="_Tenaska Comparison 5" xfId="5084" xr:uid="{9E635608-D1D9-4902-944C-6CA19821B4D2}"/>
    <cellStyle name="_Tenaska Comparison_(C) WHE Proforma with ITC cash grant 10 Yr Amort_for deferral_102809" xfId="5085" xr:uid="{CF2C58E5-721B-4AE1-994E-AC0A28DA004E}"/>
    <cellStyle name="_Tenaska Comparison_(C) WHE Proforma with ITC cash grant 10 Yr Amort_for deferral_102809 2" xfId="5086" xr:uid="{74D31184-1A25-45E0-A762-CB950D62A1D1}"/>
    <cellStyle name="_Tenaska Comparison_(C) WHE Proforma with ITC cash grant 10 Yr Amort_for deferral_102809 2 2" xfId="5087" xr:uid="{029DCEC9-17EB-47B9-829E-81D421D421B8}"/>
    <cellStyle name="_Tenaska Comparison_(C) WHE Proforma with ITC cash grant 10 Yr Amort_for deferral_102809 3" xfId="5088" xr:uid="{CCC5AFD1-E526-4DB9-957E-839A88CC6818}"/>
    <cellStyle name="_Tenaska Comparison_(C) WHE Proforma with ITC cash grant 10 Yr Amort_for deferral_102809 4" xfId="5089" xr:uid="{42F06553-82DC-43E7-ABB8-365C89E86BD4}"/>
    <cellStyle name="_Tenaska Comparison_(C) WHE Proforma with ITC cash grant 10 Yr Amort_for deferral_102809_16.07E Wild Horse Wind Expansionwrkingfile" xfId="5090" xr:uid="{FDAF6DEA-55F4-4CC3-B3D5-DF59B84BA819}"/>
    <cellStyle name="_Tenaska Comparison_(C) WHE Proforma with ITC cash grant 10 Yr Amort_for deferral_102809_16.07E Wild Horse Wind Expansionwrkingfile 2" xfId="5091" xr:uid="{55A61689-23CB-4EF4-895A-730C05A6E92B}"/>
    <cellStyle name="_Tenaska Comparison_(C) WHE Proforma with ITC cash grant 10 Yr Amort_for deferral_102809_16.07E Wild Horse Wind Expansionwrkingfile 2 2" xfId="5092" xr:uid="{112DE1C0-DCE1-46B7-AE4E-CC57AA55DA7A}"/>
    <cellStyle name="_Tenaska Comparison_(C) WHE Proforma with ITC cash grant 10 Yr Amort_for deferral_102809_16.07E Wild Horse Wind Expansionwrkingfile 3" xfId="5093" xr:uid="{254E60E6-4A44-4125-BB19-D779E81D894A}"/>
    <cellStyle name="_Tenaska Comparison_(C) WHE Proforma with ITC cash grant 10 Yr Amort_for deferral_102809_16.07E Wild Horse Wind Expansionwrkingfile 4" xfId="5094" xr:uid="{05FD6CD7-A694-4322-A6BF-385E07A0ECF4}"/>
    <cellStyle name="_Tenaska Comparison_(C) WHE Proforma with ITC cash grant 10 Yr Amort_for deferral_102809_16.07E Wild Horse Wind Expansionwrkingfile SF" xfId="5095" xr:uid="{6435F25E-0D6F-4BCF-B019-63AA46459473}"/>
    <cellStyle name="_Tenaska Comparison_(C) WHE Proforma with ITC cash grant 10 Yr Amort_for deferral_102809_16.07E Wild Horse Wind Expansionwrkingfile SF 2" xfId="5096" xr:uid="{205FA13C-ED3D-4698-A899-5278540F2036}"/>
    <cellStyle name="_Tenaska Comparison_(C) WHE Proforma with ITC cash grant 10 Yr Amort_for deferral_102809_16.07E Wild Horse Wind Expansionwrkingfile SF 2 2" xfId="5097" xr:uid="{2367053D-D0A8-4067-858A-4ECA44F98E7E}"/>
    <cellStyle name="_Tenaska Comparison_(C) WHE Proforma with ITC cash grant 10 Yr Amort_for deferral_102809_16.07E Wild Horse Wind Expansionwrkingfile SF 3" xfId="5098" xr:uid="{5C4BEB43-4DC7-401F-BAAE-B21714A99FDC}"/>
    <cellStyle name="_Tenaska Comparison_(C) WHE Proforma with ITC cash grant 10 Yr Amort_for deferral_102809_16.07E Wild Horse Wind Expansionwrkingfile SF 4" xfId="5099" xr:uid="{6F4AB924-C2F7-48ED-A669-3D392FA1E3EB}"/>
    <cellStyle name="_Tenaska Comparison_(C) WHE Proforma with ITC cash grant 10 Yr Amort_for deferral_102809_16.37E Wild Horse Expansion DeferralRevwrkingfile SF" xfId="5100" xr:uid="{37C5DE5D-2DD4-47AC-9D20-41AE14C13BE0}"/>
    <cellStyle name="_Tenaska Comparison_(C) WHE Proforma with ITC cash grant 10 Yr Amort_for deferral_102809_16.37E Wild Horse Expansion DeferralRevwrkingfile SF 2" xfId="5101" xr:uid="{FFF4A0BE-70B8-4B14-B893-F5A7B922FD12}"/>
    <cellStyle name="_Tenaska Comparison_(C) WHE Proforma with ITC cash grant 10 Yr Amort_for deferral_102809_16.37E Wild Horse Expansion DeferralRevwrkingfile SF 2 2" xfId="5102" xr:uid="{21C73CE4-8ACB-4A08-9488-9DFEC5463F16}"/>
    <cellStyle name="_Tenaska Comparison_(C) WHE Proforma with ITC cash grant 10 Yr Amort_for deferral_102809_16.37E Wild Horse Expansion DeferralRevwrkingfile SF 3" xfId="5103" xr:uid="{AA0790C2-EDD1-44BD-8977-C875058A0AB0}"/>
    <cellStyle name="_Tenaska Comparison_(C) WHE Proforma with ITC cash grant 10 Yr Amort_for deferral_102809_16.37E Wild Horse Expansion DeferralRevwrkingfile SF 4" xfId="5104" xr:uid="{8C3E2F38-66A6-4DC3-8EE3-C0A3EC42D3EB}"/>
    <cellStyle name="_Tenaska Comparison_(C) WHE Proforma with ITC cash grant 10 Yr Amort_for rebuttal_120709" xfId="5105" xr:uid="{1CBAA404-1355-437E-BE61-DC83948D9444}"/>
    <cellStyle name="_Tenaska Comparison_(C) WHE Proforma with ITC cash grant 10 Yr Amort_for rebuttal_120709 2" xfId="5106" xr:uid="{048B1CB6-B733-42C6-80E0-75E5C788F7FA}"/>
    <cellStyle name="_Tenaska Comparison_(C) WHE Proforma with ITC cash grant 10 Yr Amort_for rebuttal_120709 2 2" xfId="5107" xr:uid="{28C15EAE-4A8A-4BAA-895E-579FDC77AA95}"/>
    <cellStyle name="_Tenaska Comparison_(C) WHE Proforma with ITC cash grant 10 Yr Amort_for rebuttal_120709 3" xfId="5108" xr:uid="{3AA3EE94-50DF-4EA4-9016-053A31C83E9D}"/>
    <cellStyle name="_Tenaska Comparison_(C) WHE Proforma with ITC cash grant 10 Yr Amort_for rebuttal_120709 4" xfId="5109" xr:uid="{783A7CFE-BCBA-4F9B-BE2A-D3AD312F9AC4}"/>
    <cellStyle name="_Tenaska Comparison_04.07E Wild Horse Wind Expansion" xfId="5110" xr:uid="{807BA3AB-FDB4-418C-A686-3DF3CBF2EAC0}"/>
    <cellStyle name="_Tenaska Comparison_04.07E Wild Horse Wind Expansion 2" xfId="5111" xr:uid="{3FA1D8D1-C8CB-42EC-AEB4-6349210029C1}"/>
    <cellStyle name="_Tenaska Comparison_04.07E Wild Horse Wind Expansion 2 2" xfId="5112" xr:uid="{9BB653BB-8CCD-4391-8743-C6DE73103ECC}"/>
    <cellStyle name="_Tenaska Comparison_04.07E Wild Horse Wind Expansion 3" xfId="5113" xr:uid="{9612DB18-4BDA-4F1F-96B9-737443BA9D41}"/>
    <cellStyle name="_Tenaska Comparison_04.07E Wild Horse Wind Expansion 4" xfId="5114" xr:uid="{3178AD26-DF84-4350-9DFD-E0C3D5049534}"/>
    <cellStyle name="_Tenaska Comparison_04.07E Wild Horse Wind Expansion_16.07E Wild Horse Wind Expansionwrkingfile" xfId="5115" xr:uid="{092EC5E3-51CF-4E5A-8083-50D9091D417B}"/>
    <cellStyle name="_Tenaska Comparison_04.07E Wild Horse Wind Expansion_16.07E Wild Horse Wind Expansionwrkingfile 2" xfId="5116" xr:uid="{56EA32DF-7961-483E-A95E-9F54F625CCDC}"/>
    <cellStyle name="_Tenaska Comparison_04.07E Wild Horse Wind Expansion_16.07E Wild Horse Wind Expansionwrkingfile 2 2" xfId="5117" xr:uid="{7A10B0FE-0BFF-4C8C-9B1C-600B03CD83F9}"/>
    <cellStyle name="_Tenaska Comparison_04.07E Wild Horse Wind Expansion_16.07E Wild Horse Wind Expansionwrkingfile 3" xfId="5118" xr:uid="{22B908FA-C698-4D49-B05D-8921E45EB0FF}"/>
    <cellStyle name="_Tenaska Comparison_04.07E Wild Horse Wind Expansion_16.07E Wild Horse Wind Expansionwrkingfile 4" xfId="5119" xr:uid="{E9B3AAA3-ED0C-4124-95D2-BBE750DE14B3}"/>
    <cellStyle name="_Tenaska Comparison_04.07E Wild Horse Wind Expansion_16.07E Wild Horse Wind Expansionwrkingfile SF" xfId="5120" xr:uid="{67E03EED-F0F9-46DD-A0EF-2958A523549F}"/>
    <cellStyle name="_Tenaska Comparison_04.07E Wild Horse Wind Expansion_16.07E Wild Horse Wind Expansionwrkingfile SF 2" xfId="5121" xr:uid="{5EC0B332-4BDC-4EE2-B7B8-A726CB47CC0A}"/>
    <cellStyle name="_Tenaska Comparison_04.07E Wild Horse Wind Expansion_16.07E Wild Horse Wind Expansionwrkingfile SF 2 2" xfId="5122" xr:uid="{D2F5383E-1C3F-437A-BE86-2E7C96702765}"/>
    <cellStyle name="_Tenaska Comparison_04.07E Wild Horse Wind Expansion_16.07E Wild Horse Wind Expansionwrkingfile SF 3" xfId="5123" xr:uid="{D1E42558-8520-4642-A9B3-75A0A2F758C8}"/>
    <cellStyle name="_Tenaska Comparison_04.07E Wild Horse Wind Expansion_16.07E Wild Horse Wind Expansionwrkingfile SF 4" xfId="5124" xr:uid="{1446185A-8AA2-4CFC-8D43-579164A73CEB}"/>
    <cellStyle name="_Tenaska Comparison_04.07E Wild Horse Wind Expansion_16.37E Wild Horse Expansion DeferralRevwrkingfile SF" xfId="5125" xr:uid="{9E892122-338A-42D4-95BF-A03F3D580831}"/>
    <cellStyle name="_Tenaska Comparison_04.07E Wild Horse Wind Expansion_16.37E Wild Horse Expansion DeferralRevwrkingfile SF 2" xfId="5126" xr:uid="{2F0244F4-3365-4EEB-8F23-43290A30182A}"/>
    <cellStyle name="_Tenaska Comparison_04.07E Wild Horse Wind Expansion_16.37E Wild Horse Expansion DeferralRevwrkingfile SF 2 2" xfId="5127" xr:uid="{6FF46195-FD53-4391-A589-6A1E0FC86EA6}"/>
    <cellStyle name="_Tenaska Comparison_04.07E Wild Horse Wind Expansion_16.37E Wild Horse Expansion DeferralRevwrkingfile SF 3" xfId="5128" xr:uid="{840A338B-3A8E-463E-8CCC-8983C282DD1D}"/>
    <cellStyle name="_Tenaska Comparison_04.07E Wild Horse Wind Expansion_16.37E Wild Horse Expansion DeferralRevwrkingfile SF 4" xfId="5129" xr:uid="{9433E8CE-7090-4AEF-8E61-CF1138312007}"/>
    <cellStyle name="_Tenaska Comparison_16.07E Wild Horse Wind Expansionwrkingfile" xfId="5130" xr:uid="{AFB00470-102F-403A-A15F-AF0AA6218CC2}"/>
    <cellStyle name="_Tenaska Comparison_16.07E Wild Horse Wind Expansionwrkingfile 2" xfId="5131" xr:uid="{956E47A3-6CEA-4C51-B9C2-09D427F88B99}"/>
    <cellStyle name="_Tenaska Comparison_16.07E Wild Horse Wind Expansionwrkingfile 2 2" xfId="5132" xr:uid="{4F111ACE-54B9-4034-9CD4-409471C848F8}"/>
    <cellStyle name="_Tenaska Comparison_16.07E Wild Horse Wind Expansionwrkingfile 3" xfId="5133" xr:uid="{42D4C8E7-EF70-4EF5-9C4A-80C078435DDC}"/>
    <cellStyle name="_Tenaska Comparison_16.07E Wild Horse Wind Expansionwrkingfile 4" xfId="5134" xr:uid="{C688AA50-D45C-460D-B11E-FEC34DFB2371}"/>
    <cellStyle name="_Tenaska Comparison_16.07E Wild Horse Wind Expansionwrkingfile SF" xfId="5135" xr:uid="{B26BBE95-37C7-46AF-A625-E8C2FBEB0B55}"/>
    <cellStyle name="_Tenaska Comparison_16.07E Wild Horse Wind Expansionwrkingfile SF 2" xfId="5136" xr:uid="{72949895-2B50-414B-8011-7173C0DCA733}"/>
    <cellStyle name="_Tenaska Comparison_16.07E Wild Horse Wind Expansionwrkingfile SF 2 2" xfId="5137" xr:uid="{A8CE0382-E5AF-43E4-A8A9-8FCBE0FE27F5}"/>
    <cellStyle name="_Tenaska Comparison_16.07E Wild Horse Wind Expansionwrkingfile SF 3" xfId="5138" xr:uid="{6E746B41-2C3D-46ED-B3E7-5FFBDA2EBE9C}"/>
    <cellStyle name="_Tenaska Comparison_16.07E Wild Horse Wind Expansionwrkingfile SF 4" xfId="5139" xr:uid="{B0C3BEF9-07A3-46BA-85F7-B06A458A4FAE}"/>
    <cellStyle name="_Tenaska Comparison_16.37E Wild Horse Expansion DeferralRevwrkingfile SF" xfId="5140" xr:uid="{AAF85AF9-3E38-4F16-8CE5-6D74930E0581}"/>
    <cellStyle name="_Tenaska Comparison_16.37E Wild Horse Expansion DeferralRevwrkingfile SF 2" xfId="5141" xr:uid="{4F6B2DFD-100C-4A42-BA3F-78F31DE123D3}"/>
    <cellStyle name="_Tenaska Comparison_16.37E Wild Horse Expansion DeferralRevwrkingfile SF 2 2" xfId="5142" xr:uid="{525AF383-E8E6-47F6-9AD9-52C8DC996769}"/>
    <cellStyle name="_Tenaska Comparison_16.37E Wild Horse Expansion DeferralRevwrkingfile SF 3" xfId="5143" xr:uid="{1D68E2ED-A597-43DE-AFCB-1B1388CCC679}"/>
    <cellStyle name="_Tenaska Comparison_16.37E Wild Horse Expansion DeferralRevwrkingfile SF 4" xfId="5144" xr:uid="{61A5FF52-FF22-4778-910C-212B8179DEEF}"/>
    <cellStyle name="_Tenaska Comparison_2009 Compliance Filing PCA Exhibits for GRC" xfId="5145" xr:uid="{A40BA091-53F3-444D-8BCF-A6A05B208788}"/>
    <cellStyle name="_Tenaska Comparison_2009 Compliance Filing PCA Exhibits for GRC 2" xfId="5146" xr:uid="{FF67FADE-C4A7-4842-879E-334D33CB2281}"/>
    <cellStyle name="_Tenaska Comparison_2009 GRC Compl Filing - Exhibit D" xfId="5147" xr:uid="{6C4FD5B9-41E0-4462-ACBF-CC8A25E5E530}"/>
    <cellStyle name="_Tenaska Comparison_2009 GRC Compl Filing - Exhibit D 2" xfId="5148" xr:uid="{4121BC68-1529-48BF-93AD-EC5624860076}"/>
    <cellStyle name="_Tenaska Comparison_2009 GRC Compl Filing - Exhibit D 3" xfId="5149" xr:uid="{66DD9370-8A57-46B9-9C00-A22BBF114E9E}"/>
    <cellStyle name="_Tenaska Comparison_3.01 Income Statement" xfId="5150" xr:uid="{3955B20A-ECE3-4634-86C8-92314E00AD22}"/>
    <cellStyle name="_Tenaska Comparison_4 31 Regulatory Assets and Liabilities  7 06- Exhibit D" xfId="5151" xr:uid="{E53EAF4F-9BB8-4208-BB39-C66BF02D46C9}"/>
    <cellStyle name="_Tenaska Comparison_4 31 Regulatory Assets and Liabilities  7 06- Exhibit D 2" xfId="5152" xr:uid="{740E2C52-0EF5-448E-8E81-D421B0FB953C}"/>
    <cellStyle name="_Tenaska Comparison_4 31 Regulatory Assets and Liabilities  7 06- Exhibit D 2 2" xfId="5153" xr:uid="{A16396D7-CD06-4CE4-B179-23A7514E8696}"/>
    <cellStyle name="_Tenaska Comparison_4 31 Regulatory Assets and Liabilities  7 06- Exhibit D 3" xfId="5154" xr:uid="{C1814449-236B-4D13-8649-9873A5A98A11}"/>
    <cellStyle name="_Tenaska Comparison_4 31 Regulatory Assets and Liabilities  7 06- Exhibit D 4" xfId="5155" xr:uid="{7F63954D-56C1-4CB8-8359-BA75A8C91E07}"/>
    <cellStyle name="_Tenaska Comparison_4 31 Regulatory Assets and Liabilities  7 06- Exhibit D_NIM Summary" xfId="5156" xr:uid="{91AD01BE-3342-4490-A07C-6D062908D9D8}"/>
    <cellStyle name="_Tenaska Comparison_4 31 Regulatory Assets and Liabilities  7 06- Exhibit D_NIM Summary 2" xfId="5157" xr:uid="{726CA222-1ABA-4788-A884-D018C1FCEFF1}"/>
    <cellStyle name="_Tenaska Comparison_4 32 Regulatory Assets and Liabilities  7 06- Exhibit D" xfId="5158" xr:uid="{3974AA83-79F9-4DEA-A91F-69AA2FAEA491}"/>
    <cellStyle name="_Tenaska Comparison_4 32 Regulatory Assets and Liabilities  7 06- Exhibit D 2" xfId="5159" xr:uid="{9271B1A6-16C2-4FC4-8785-3A69444D8F61}"/>
    <cellStyle name="_Tenaska Comparison_4 32 Regulatory Assets and Liabilities  7 06- Exhibit D 2 2" xfId="5160" xr:uid="{76AEF565-EE2B-4909-A810-839C615204ED}"/>
    <cellStyle name="_Tenaska Comparison_4 32 Regulatory Assets and Liabilities  7 06- Exhibit D 3" xfId="5161" xr:uid="{B0DC3724-B2A0-432D-85F6-386B43EE9B80}"/>
    <cellStyle name="_Tenaska Comparison_4 32 Regulatory Assets and Liabilities  7 06- Exhibit D 4" xfId="5162" xr:uid="{BD697660-22A9-4F8E-9D79-2033E9B7436E}"/>
    <cellStyle name="_Tenaska Comparison_4 32 Regulatory Assets and Liabilities  7 06- Exhibit D_NIM Summary" xfId="5163" xr:uid="{85FA35F5-FAC7-4B00-A1E8-2B4FC16AD8C1}"/>
    <cellStyle name="_Tenaska Comparison_4 32 Regulatory Assets and Liabilities  7 06- Exhibit D_NIM Summary 2" xfId="5164" xr:uid="{C5943BD1-5BDD-426A-95B5-CE928E822833}"/>
    <cellStyle name="_Tenaska Comparison_AURORA Total New" xfId="5165" xr:uid="{A7A1939D-DE9E-4D05-88E1-36AF4B7160D9}"/>
    <cellStyle name="_Tenaska Comparison_AURORA Total New 2" xfId="5166" xr:uid="{581E6F43-85B7-4378-A9F5-D97D11E7A34B}"/>
    <cellStyle name="_Tenaska Comparison_Book2" xfId="5167" xr:uid="{D3AEBD03-D011-4355-B4BE-BAA4935D2196}"/>
    <cellStyle name="_Tenaska Comparison_Book2 2" xfId="5168" xr:uid="{5F954656-52D2-487A-8F78-384E7C74BBDE}"/>
    <cellStyle name="_Tenaska Comparison_Book2 2 2" xfId="5169" xr:uid="{5D2E1F28-FFDF-42FF-A268-F20A23EF45B3}"/>
    <cellStyle name="_Tenaska Comparison_Book2 3" xfId="5170" xr:uid="{20138441-5F60-45BE-9957-E8E5CAD40DC7}"/>
    <cellStyle name="_Tenaska Comparison_Book2 4" xfId="5171" xr:uid="{D0C2D925-2882-48B6-8FBC-D821D048C16C}"/>
    <cellStyle name="_Tenaska Comparison_Book2_Adj Bench DR 3 for Initial Briefs (Electric)" xfId="5172" xr:uid="{11C0D745-2D17-41FF-9B11-A57D836F7942}"/>
    <cellStyle name="_Tenaska Comparison_Book2_Adj Bench DR 3 for Initial Briefs (Electric) 2" xfId="5173" xr:uid="{81F9FC3C-74FA-4745-B1C8-161364711FA5}"/>
    <cellStyle name="_Tenaska Comparison_Book2_Adj Bench DR 3 for Initial Briefs (Electric) 2 2" xfId="5174" xr:uid="{BB6C4CF6-C44C-4223-B3C9-6035E10ADCBA}"/>
    <cellStyle name="_Tenaska Comparison_Book2_Adj Bench DR 3 for Initial Briefs (Electric) 3" xfId="5175" xr:uid="{29396154-E6AB-4477-B719-20DCC6C4EC29}"/>
    <cellStyle name="_Tenaska Comparison_Book2_Adj Bench DR 3 for Initial Briefs (Electric) 4" xfId="5176" xr:uid="{DF7FBFF3-7375-4C10-892E-5A6A751AFB87}"/>
    <cellStyle name="_Tenaska Comparison_Book2_Electric Rev Req Model (2009 GRC) Rebuttal" xfId="5177" xr:uid="{E671E9B1-8BAD-495D-8B82-D19649FA24CF}"/>
    <cellStyle name="_Tenaska Comparison_Book2_Electric Rev Req Model (2009 GRC) Rebuttal 2" xfId="5178" xr:uid="{2B634B58-5CDE-45D1-A23D-DD868582126E}"/>
    <cellStyle name="_Tenaska Comparison_Book2_Electric Rev Req Model (2009 GRC) Rebuttal 2 2" xfId="5179" xr:uid="{F3DFEAA5-52D9-4F88-9489-D407E586702E}"/>
    <cellStyle name="_Tenaska Comparison_Book2_Electric Rev Req Model (2009 GRC) Rebuttal 3" xfId="5180" xr:uid="{AD3A9AF0-B074-4741-ABD6-35B111F8CC7B}"/>
    <cellStyle name="_Tenaska Comparison_Book2_Electric Rev Req Model (2009 GRC) Rebuttal 4" xfId="5181" xr:uid="{219F50AF-2D0B-47AA-8E65-BEE085245AC9}"/>
    <cellStyle name="_Tenaska Comparison_Book2_Electric Rev Req Model (2009 GRC) Rebuttal REmoval of New  WH Solar AdjustMI" xfId="5182" xr:uid="{C5E0BCE9-2F8B-4880-AEEC-7C1DEE1079CC}"/>
    <cellStyle name="_Tenaska Comparison_Book2_Electric Rev Req Model (2009 GRC) Rebuttal REmoval of New  WH Solar AdjustMI 2" xfId="5183" xr:uid="{501C6B36-5860-47BC-AEC5-D0FFD6A65CAD}"/>
    <cellStyle name="_Tenaska Comparison_Book2_Electric Rev Req Model (2009 GRC) Rebuttal REmoval of New  WH Solar AdjustMI 2 2" xfId="5184" xr:uid="{AAC43A3D-7FD5-43A2-8467-3230DDEC2D03}"/>
    <cellStyle name="_Tenaska Comparison_Book2_Electric Rev Req Model (2009 GRC) Rebuttal REmoval of New  WH Solar AdjustMI 3" xfId="5185" xr:uid="{8E589B57-CC69-4105-843F-4453F82229DC}"/>
    <cellStyle name="_Tenaska Comparison_Book2_Electric Rev Req Model (2009 GRC) Rebuttal REmoval of New  WH Solar AdjustMI 4" xfId="5186" xr:uid="{973FCC9D-0249-4795-B6FF-D1E3393B8C73}"/>
    <cellStyle name="_Tenaska Comparison_Book2_Electric Rev Req Model (2009 GRC) Revised 01-18-2010" xfId="5187" xr:uid="{29F863B2-844F-4C60-BA2E-045F65F130A6}"/>
    <cellStyle name="_Tenaska Comparison_Book2_Electric Rev Req Model (2009 GRC) Revised 01-18-2010 2" xfId="5188" xr:uid="{E6213E41-9B59-43A9-A97B-EF010ACFC9D2}"/>
    <cellStyle name="_Tenaska Comparison_Book2_Electric Rev Req Model (2009 GRC) Revised 01-18-2010 2 2" xfId="5189" xr:uid="{30201C02-9FBB-4480-81CE-FAB33B5F49BF}"/>
    <cellStyle name="_Tenaska Comparison_Book2_Electric Rev Req Model (2009 GRC) Revised 01-18-2010 3" xfId="5190" xr:uid="{0F9E80F3-01D3-4EC9-BBBF-E976137EAD7C}"/>
    <cellStyle name="_Tenaska Comparison_Book2_Electric Rev Req Model (2009 GRC) Revised 01-18-2010 4" xfId="5191" xr:uid="{4D670A3B-FF6D-495B-9419-3CB2BAABF2EA}"/>
    <cellStyle name="_Tenaska Comparison_Book2_Final Order Electric EXHIBIT A-1" xfId="5192" xr:uid="{FE3451A7-2B44-40F8-BC27-C760AF447B02}"/>
    <cellStyle name="_Tenaska Comparison_Book2_Final Order Electric EXHIBIT A-1 2" xfId="5193" xr:uid="{C8A7288E-AC4D-4468-B181-AA986D8446B8}"/>
    <cellStyle name="_Tenaska Comparison_Book2_Final Order Electric EXHIBIT A-1 2 2" xfId="5194" xr:uid="{F3990BBF-7AED-4E13-8F53-940E8F8862C2}"/>
    <cellStyle name="_Tenaska Comparison_Book2_Final Order Electric EXHIBIT A-1 3" xfId="5195" xr:uid="{F48FD4C6-A976-4E43-A0D1-FD3DCAE96517}"/>
    <cellStyle name="_Tenaska Comparison_Book2_Final Order Electric EXHIBIT A-1 4" xfId="5196" xr:uid="{5D388366-8FD8-44F9-9DA0-2D24051658EB}"/>
    <cellStyle name="_Tenaska Comparison_Book4" xfId="5197" xr:uid="{36C73B31-692C-4425-BEE9-405B9D870C58}"/>
    <cellStyle name="_Tenaska Comparison_Book4 2" xfId="5198" xr:uid="{0D25EE23-B9EF-4839-8114-2800252901E7}"/>
    <cellStyle name="_Tenaska Comparison_Book4 2 2" xfId="5199" xr:uid="{7487FA9F-FE35-45F1-92C3-7876FA785535}"/>
    <cellStyle name="_Tenaska Comparison_Book4 3" xfId="5200" xr:uid="{E38A9193-5B50-4967-A774-95E2653C7A87}"/>
    <cellStyle name="_Tenaska Comparison_Book4 4" xfId="5201" xr:uid="{F4F00D56-83C1-4C14-BA88-50AEF94356EE}"/>
    <cellStyle name="_Tenaska Comparison_Book9" xfId="5202" xr:uid="{984C2524-AA4A-4D99-889B-628650542842}"/>
    <cellStyle name="_Tenaska Comparison_Book9 2" xfId="5203" xr:uid="{179DFBBF-7950-4190-950F-1549099A5CD9}"/>
    <cellStyle name="_Tenaska Comparison_Book9 2 2" xfId="5204" xr:uid="{71148235-19E4-4517-8EA2-30A5FB0F735B}"/>
    <cellStyle name="_Tenaska Comparison_Book9 3" xfId="5205" xr:uid="{DD898CE6-5B15-49A8-8196-C7E7C02EFBD6}"/>
    <cellStyle name="_Tenaska Comparison_Book9 4" xfId="5206" xr:uid="{B93C9E3E-0356-4B35-9875-56F17DDE3EC2}"/>
    <cellStyle name="_Tenaska Comparison_Chelan PUD Power Costs (8-10)" xfId="5207" xr:uid="{F10E07C2-A742-4DA5-B2B7-66D41FA76239}"/>
    <cellStyle name="_Tenaska Comparison_Electric COS Inputs" xfId="5208" xr:uid="{E7C30363-38F4-4506-949D-FA3389A393D2}"/>
    <cellStyle name="_Tenaska Comparison_Electric COS Inputs 2" xfId="5209" xr:uid="{24686169-67DF-4B60-BEFB-6EBFB80D4066}"/>
    <cellStyle name="_Tenaska Comparison_Electric COS Inputs 2 2" xfId="5210" xr:uid="{36D7F143-FBDA-489B-BF00-583FBC0FB7DD}"/>
    <cellStyle name="_Tenaska Comparison_Electric COS Inputs 2 2 2" xfId="5211" xr:uid="{74B0D972-2AAC-4A0D-B97E-42FEA4A87E2D}"/>
    <cellStyle name="_Tenaska Comparison_Electric COS Inputs 2 3" xfId="5212" xr:uid="{839DA446-CDF9-47E9-ACBE-834BBA1F56B6}"/>
    <cellStyle name="_Tenaska Comparison_Electric COS Inputs 2 3 2" xfId="5213" xr:uid="{7A8794AA-565F-405E-8B55-014B7151C09F}"/>
    <cellStyle name="_Tenaska Comparison_Electric COS Inputs 2 4" xfId="5214" xr:uid="{A243A901-141D-4568-B2D2-2CE76E521CE8}"/>
    <cellStyle name="_Tenaska Comparison_Electric COS Inputs 2 4 2" xfId="5215" xr:uid="{CFC9E147-4A7E-45F6-8950-3555D2AF8986}"/>
    <cellStyle name="_Tenaska Comparison_Electric COS Inputs 3" xfId="5216" xr:uid="{BAB57B59-3B14-4077-8EFC-CC30840FE911}"/>
    <cellStyle name="_Tenaska Comparison_Electric COS Inputs 3 2" xfId="5217" xr:uid="{04C134A7-D3E6-4C96-83DF-C99C3F6D0B57}"/>
    <cellStyle name="_Tenaska Comparison_Electric COS Inputs 4" xfId="5218" xr:uid="{73308F3D-7DE2-4AF9-A17F-FBD23BCA0D22}"/>
    <cellStyle name="_Tenaska Comparison_Electric COS Inputs 4 2" xfId="5219" xr:uid="{6582B653-4798-4B92-AEAC-CCEACF5AE362}"/>
    <cellStyle name="_Tenaska Comparison_Electric COS Inputs 5" xfId="5220" xr:uid="{0BF18956-913C-4C6E-AFE6-021999762277}"/>
    <cellStyle name="_Tenaska Comparison_Electric COS Inputs 6" xfId="5221" xr:uid="{38522EAA-F33C-4444-AEC3-8AA8ADCE3673}"/>
    <cellStyle name="_Tenaska Comparison_NIM Summary" xfId="5222" xr:uid="{3F09DE3C-D238-4A2A-BDE2-EC05909DE9D5}"/>
    <cellStyle name="_Tenaska Comparison_NIM Summary 09GRC" xfId="5223" xr:uid="{D72BA0B0-BCD6-4F5E-ACCE-09179CADB0C4}"/>
    <cellStyle name="_Tenaska Comparison_NIM Summary 09GRC 2" xfId="5224" xr:uid="{53D45C8F-7CA8-442E-9DB5-E17323E365C7}"/>
    <cellStyle name="_Tenaska Comparison_NIM Summary 2" xfId="5225" xr:uid="{8F506C54-808D-4063-8437-F8B350382DF9}"/>
    <cellStyle name="_Tenaska Comparison_NIM Summary 3" xfId="5226" xr:uid="{6934DFE4-DF51-41D0-B22C-5BFE85BEF3C2}"/>
    <cellStyle name="_Tenaska Comparison_NIM Summary 4" xfId="5227" xr:uid="{6E53678C-C07D-435C-BE2E-923AA5646A3D}"/>
    <cellStyle name="_Tenaska Comparison_NIM Summary 5" xfId="5228" xr:uid="{BDEF2D3B-1432-4945-B8FB-146E01DDF312}"/>
    <cellStyle name="_Tenaska Comparison_NIM Summary 6" xfId="5229" xr:uid="{64271484-9CDD-46DA-88F9-D06562C7346C}"/>
    <cellStyle name="_Tenaska Comparison_NIM Summary 7" xfId="5230" xr:uid="{97E4334B-3D8C-4F18-A3BF-519E080D1BA2}"/>
    <cellStyle name="_Tenaska Comparison_NIM Summary 8" xfId="5231" xr:uid="{D5442754-96C3-46C5-9377-F442824B1039}"/>
    <cellStyle name="_Tenaska Comparison_NIM Summary 9" xfId="5232" xr:uid="{62E4FFD4-5169-4D05-8EBA-F50E0B6AA431}"/>
    <cellStyle name="_Tenaska Comparison_PCA 10 -  Exhibit D from A Kellogg Jan 2011" xfId="5233" xr:uid="{0D0A743D-A765-4E68-AC68-931FC65637AF}"/>
    <cellStyle name="_Tenaska Comparison_PCA 10 -  Exhibit D from A Kellogg July 2011" xfId="5234" xr:uid="{738FD276-F5F1-45D6-ACBF-D7B4A164913B}"/>
    <cellStyle name="_Tenaska Comparison_PCA 10 -  Exhibit D from S Free Rcv'd 12-11" xfId="5235" xr:uid="{01ED23D5-7F01-41EC-B0D5-668E6A96DD65}"/>
    <cellStyle name="_Tenaska Comparison_PCA 9 -  Exhibit D April 2010" xfId="5236" xr:uid="{78CAC5BF-7131-4F14-837A-7B6B747C500B}"/>
    <cellStyle name="_Tenaska Comparison_PCA 9 -  Exhibit D April 2010 (3)" xfId="5237" xr:uid="{03CA276B-D2C2-4BB8-8842-BB20F653C2A7}"/>
    <cellStyle name="_Tenaska Comparison_PCA 9 -  Exhibit D April 2010 (3) 2" xfId="5238" xr:uid="{84D65C19-780A-40EE-A286-1A4F1EFBFF28}"/>
    <cellStyle name="_Tenaska Comparison_PCA 9 -  Exhibit D April 2010 2" xfId="5239" xr:uid="{17935B7D-38E8-4F8C-BAC0-AE269A4FA5A4}"/>
    <cellStyle name="_Tenaska Comparison_PCA 9 -  Exhibit D April 2010 3" xfId="5240" xr:uid="{190E3F2B-A394-4155-8B34-847E7CF5E9BF}"/>
    <cellStyle name="_Tenaska Comparison_PCA 9 -  Exhibit D Nov 2010" xfId="5241" xr:uid="{316EA782-EAE6-4188-BC09-4A0C94F48BCB}"/>
    <cellStyle name="_Tenaska Comparison_PCA 9 -  Exhibit D Nov 2010 2" xfId="5242" xr:uid="{368AF0FE-FEB5-4732-82AD-484D6866516A}"/>
    <cellStyle name="_Tenaska Comparison_PCA 9 - Exhibit D at August 2010" xfId="5243" xr:uid="{34ED8C58-E24A-4E8F-B72D-7435283CA32F}"/>
    <cellStyle name="_Tenaska Comparison_PCA 9 - Exhibit D at August 2010 2" xfId="5244" xr:uid="{EB1497E2-1413-4FFB-AE68-6086FB4F2BB6}"/>
    <cellStyle name="_Tenaska Comparison_PCA 9 - Exhibit D June 2010 GRC" xfId="5245" xr:uid="{A917CC3A-7A31-4629-B327-6656EE6A7C1A}"/>
    <cellStyle name="_Tenaska Comparison_PCA 9 - Exhibit D June 2010 GRC 2" xfId="5246" xr:uid="{7BC18CE2-BDC4-4BAD-943A-EC4E23B4098C}"/>
    <cellStyle name="_Tenaska Comparison_Power Costs - Comparison bx Rbtl-Staff-Jt-PC" xfId="5247" xr:uid="{0AD74411-9E0E-4DA2-A5F6-92FF7EA1549D}"/>
    <cellStyle name="_Tenaska Comparison_Power Costs - Comparison bx Rbtl-Staff-Jt-PC 2" xfId="5248" xr:uid="{390A8C2A-CDFA-4242-9CCF-1F1A75D40F96}"/>
    <cellStyle name="_Tenaska Comparison_Power Costs - Comparison bx Rbtl-Staff-Jt-PC 2 2" xfId="5249" xr:uid="{4F6E8DCD-FC47-48E6-B30C-1A586C6D5B32}"/>
    <cellStyle name="_Tenaska Comparison_Power Costs - Comparison bx Rbtl-Staff-Jt-PC 3" xfId="5250" xr:uid="{4DD01E57-9899-4541-A3C9-570968969682}"/>
    <cellStyle name="_Tenaska Comparison_Power Costs - Comparison bx Rbtl-Staff-Jt-PC 4" xfId="5251" xr:uid="{AD62B8DB-C856-40E0-8CA7-7D11D5DECECD}"/>
    <cellStyle name="_Tenaska Comparison_Power Costs - Comparison bx Rbtl-Staff-Jt-PC_Adj Bench DR 3 for Initial Briefs (Electric)" xfId="5252" xr:uid="{6640A310-76B0-4FCD-947D-610CE31C857C}"/>
    <cellStyle name="_Tenaska Comparison_Power Costs - Comparison bx Rbtl-Staff-Jt-PC_Adj Bench DR 3 for Initial Briefs (Electric) 2" xfId="5253" xr:uid="{89A92DAF-50DB-4C9B-8B0E-F6A1E4433CD9}"/>
    <cellStyle name="_Tenaska Comparison_Power Costs - Comparison bx Rbtl-Staff-Jt-PC_Adj Bench DR 3 for Initial Briefs (Electric) 2 2" xfId="5254" xr:uid="{793A1391-FE10-43D5-ABCE-5248FD7F2E29}"/>
    <cellStyle name="_Tenaska Comparison_Power Costs - Comparison bx Rbtl-Staff-Jt-PC_Adj Bench DR 3 for Initial Briefs (Electric) 3" xfId="5255" xr:uid="{24E3CE9F-2DE6-4ABE-AA5F-3F74BDBE02A5}"/>
    <cellStyle name="_Tenaska Comparison_Power Costs - Comparison bx Rbtl-Staff-Jt-PC_Adj Bench DR 3 for Initial Briefs (Electric) 4" xfId="5256" xr:uid="{6F5FBF68-7EF2-4636-8A8A-53DD69BB31B7}"/>
    <cellStyle name="_Tenaska Comparison_Power Costs - Comparison bx Rbtl-Staff-Jt-PC_Electric Rev Req Model (2009 GRC) Rebuttal" xfId="5257" xr:uid="{3C0AFEA7-3986-4550-8BF7-F6A32D0CDBEE}"/>
    <cellStyle name="_Tenaska Comparison_Power Costs - Comparison bx Rbtl-Staff-Jt-PC_Electric Rev Req Model (2009 GRC) Rebuttal 2" xfId="5258" xr:uid="{6D30F24C-5B2F-4232-9B22-4F40BD878D49}"/>
    <cellStyle name="_Tenaska Comparison_Power Costs - Comparison bx Rbtl-Staff-Jt-PC_Electric Rev Req Model (2009 GRC) Rebuttal 2 2" xfId="5259" xr:uid="{3A603FCD-F9D1-4F51-80BE-1A58B4CBA632}"/>
    <cellStyle name="_Tenaska Comparison_Power Costs - Comparison bx Rbtl-Staff-Jt-PC_Electric Rev Req Model (2009 GRC) Rebuttal 3" xfId="5260" xr:uid="{DC9B78E5-EE85-4AC2-95C3-B61A554AB97A}"/>
    <cellStyle name="_Tenaska Comparison_Power Costs - Comparison bx Rbtl-Staff-Jt-PC_Electric Rev Req Model (2009 GRC) Rebuttal 4" xfId="5261" xr:uid="{AD1EA4FC-A50C-48A2-A466-A284B2CE42C1}"/>
    <cellStyle name="_Tenaska Comparison_Power Costs - Comparison bx Rbtl-Staff-Jt-PC_Electric Rev Req Model (2009 GRC) Rebuttal REmoval of New  WH Solar AdjustMI" xfId="5262" xr:uid="{8435DAB8-D4B1-40EF-82C5-F98C67332D46}"/>
    <cellStyle name="_Tenaska Comparison_Power Costs - Comparison bx Rbtl-Staff-Jt-PC_Electric Rev Req Model (2009 GRC) Rebuttal REmoval of New  WH Solar AdjustMI 2" xfId="5263" xr:uid="{AAFC5B49-A71D-479E-9A28-1EB13F533866}"/>
    <cellStyle name="_Tenaska Comparison_Power Costs - Comparison bx Rbtl-Staff-Jt-PC_Electric Rev Req Model (2009 GRC) Rebuttal REmoval of New  WH Solar AdjustMI 2 2" xfId="5264" xr:uid="{CD14F512-44FC-4205-9D7D-817061AF6C95}"/>
    <cellStyle name="_Tenaska Comparison_Power Costs - Comparison bx Rbtl-Staff-Jt-PC_Electric Rev Req Model (2009 GRC) Rebuttal REmoval of New  WH Solar AdjustMI 3" xfId="5265" xr:uid="{21FA75BC-EE05-4BFE-8474-69D86BD175D5}"/>
    <cellStyle name="_Tenaska Comparison_Power Costs - Comparison bx Rbtl-Staff-Jt-PC_Electric Rev Req Model (2009 GRC) Rebuttal REmoval of New  WH Solar AdjustMI 4" xfId="5266" xr:uid="{2D43E7BE-08CB-4900-B1B8-82AAC5C2F935}"/>
    <cellStyle name="_Tenaska Comparison_Power Costs - Comparison bx Rbtl-Staff-Jt-PC_Electric Rev Req Model (2009 GRC) Revised 01-18-2010" xfId="5267" xr:uid="{17338376-78AA-4488-9A7B-6F887C153D12}"/>
    <cellStyle name="_Tenaska Comparison_Power Costs - Comparison bx Rbtl-Staff-Jt-PC_Electric Rev Req Model (2009 GRC) Revised 01-18-2010 2" xfId="5268" xr:uid="{D1908B5A-8C60-40AC-94EE-B965C90D216D}"/>
    <cellStyle name="_Tenaska Comparison_Power Costs - Comparison bx Rbtl-Staff-Jt-PC_Electric Rev Req Model (2009 GRC) Revised 01-18-2010 2 2" xfId="5269" xr:uid="{CC9C43F5-D367-49EF-9523-958B35F0DFC8}"/>
    <cellStyle name="_Tenaska Comparison_Power Costs - Comparison bx Rbtl-Staff-Jt-PC_Electric Rev Req Model (2009 GRC) Revised 01-18-2010 3" xfId="5270" xr:uid="{0F5F79B0-0935-43BA-95B4-33EC361A4FC3}"/>
    <cellStyle name="_Tenaska Comparison_Power Costs - Comparison bx Rbtl-Staff-Jt-PC_Electric Rev Req Model (2009 GRC) Revised 01-18-2010 4" xfId="5271" xr:uid="{F3161065-59C4-468E-818A-0EE566C85AA9}"/>
    <cellStyle name="_Tenaska Comparison_Power Costs - Comparison bx Rbtl-Staff-Jt-PC_Final Order Electric EXHIBIT A-1" xfId="5272" xr:uid="{B74E6539-2A25-482A-A176-20C0E8B63F77}"/>
    <cellStyle name="_Tenaska Comparison_Power Costs - Comparison bx Rbtl-Staff-Jt-PC_Final Order Electric EXHIBIT A-1 2" xfId="5273" xr:uid="{4D80D2FB-CE8A-4400-AF75-256433F74421}"/>
    <cellStyle name="_Tenaska Comparison_Power Costs - Comparison bx Rbtl-Staff-Jt-PC_Final Order Electric EXHIBIT A-1 2 2" xfId="5274" xr:uid="{0E9D65FB-5C0B-4628-99B7-CE34768A9E4A}"/>
    <cellStyle name="_Tenaska Comparison_Power Costs - Comparison bx Rbtl-Staff-Jt-PC_Final Order Electric EXHIBIT A-1 3" xfId="5275" xr:uid="{8D9A4028-29AF-45BA-BD39-53FE782C902D}"/>
    <cellStyle name="_Tenaska Comparison_Power Costs - Comparison bx Rbtl-Staff-Jt-PC_Final Order Electric EXHIBIT A-1 4" xfId="5276" xr:uid="{DED6CBC5-8A23-4166-B27D-AA674EAE1D36}"/>
    <cellStyle name="_Tenaska Comparison_Production Adj 4.37" xfId="5277" xr:uid="{20572559-C9EC-4C0E-B7DD-9D49022E3628}"/>
    <cellStyle name="_Tenaska Comparison_Production Adj 4.37 2" xfId="5278" xr:uid="{0677B512-BF52-4BD5-99E7-6885C7F43EE4}"/>
    <cellStyle name="_Tenaska Comparison_Production Adj 4.37 2 2" xfId="5279" xr:uid="{F636BBEC-D4C9-4B3B-9D2E-08A7A4B3DC00}"/>
    <cellStyle name="_Tenaska Comparison_Production Adj 4.37 3" xfId="5280" xr:uid="{F6E4B08E-392C-47AF-B9D2-169D7FABD441}"/>
    <cellStyle name="_Tenaska Comparison_Purchased Power Adj 4.03" xfId="5281" xr:uid="{EB67CF6C-8113-4B81-9434-04847F91DEE2}"/>
    <cellStyle name="_Tenaska Comparison_Purchased Power Adj 4.03 2" xfId="5282" xr:uid="{DB0A4087-A8CC-4AA9-82FE-9A6A5F6FD076}"/>
    <cellStyle name="_Tenaska Comparison_Purchased Power Adj 4.03 2 2" xfId="5283" xr:uid="{AE8ABEEE-A23C-4F44-845C-5CBCB455EB02}"/>
    <cellStyle name="_Tenaska Comparison_Purchased Power Adj 4.03 3" xfId="5284" xr:uid="{CEE2AB7F-2525-4D78-8BF3-EED1E443AF69}"/>
    <cellStyle name="_Tenaska Comparison_Rebuttal Power Costs" xfId="5285" xr:uid="{39CBDA75-23CA-4AE9-8C1B-43966E5B2BF8}"/>
    <cellStyle name="_Tenaska Comparison_Rebuttal Power Costs 2" xfId="5286" xr:uid="{2C4386B4-CD98-492F-A30B-B3B8D45EEB17}"/>
    <cellStyle name="_Tenaska Comparison_Rebuttal Power Costs 2 2" xfId="5287" xr:uid="{CC997992-809F-4C1F-A038-89C255E90121}"/>
    <cellStyle name="_Tenaska Comparison_Rebuttal Power Costs 3" xfId="5288" xr:uid="{DE0935CF-4A72-4974-AB6E-22BD58F39BE0}"/>
    <cellStyle name="_Tenaska Comparison_Rebuttal Power Costs 4" xfId="5289" xr:uid="{7D0F6D41-4424-47CE-8571-A6DF714A12A8}"/>
    <cellStyle name="_Tenaska Comparison_Rebuttal Power Costs_Adj Bench DR 3 for Initial Briefs (Electric)" xfId="5290" xr:uid="{108FC489-65B9-4461-9254-2EB4AD586A46}"/>
    <cellStyle name="_Tenaska Comparison_Rebuttal Power Costs_Adj Bench DR 3 for Initial Briefs (Electric) 2" xfId="5291" xr:uid="{13ADB8C9-3067-48F8-AFEF-938A55D8B46B}"/>
    <cellStyle name="_Tenaska Comparison_Rebuttal Power Costs_Adj Bench DR 3 for Initial Briefs (Electric) 2 2" xfId="5292" xr:uid="{85FCF67B-1F84-4020-A3F6-7751013C6AB8}"/>
    <cellStyle name="_Tenaska Comparison_Rebuttal Power Costs_Adj Bench DR 3 for Initial Briefs (Electric) 3" xfId="5293" xr:uid="{5A6E73D6-62F8-4792-81E5-F3E6165E9354}"/>
    <cellStyle name="_Tenaska Comparison_Rebuttal Power Costs_Adj Bench DR 3 for Initial Briefs (Electric) 4" xfId="5294" xr:uid="{0048F3CD-1A3F-4827-8CBA-B87E405DDA75}"/>
    <cellStyle name="_Tenaska Comparison_Rebuttal Power Costs_Electric Rev Req Model (2009 GRC) Rebuttal" xfId="5295" xr:uid="{36C6F96F-27D0-4F2B-B343-B0B958E57957}"/>
    <cellStyle name="_Tenaska Comparison_Rebuttal Power Costs_Electric Rev Req Model (2009 GRC) Rebuttal 2" xfId="5296" xr:uid="{F60BC0BC-4CCF-4B82-9A90-DFA693CE5AE7}"/>
    <cellStyle name="_Tenaska Comparison_Rebuttal Power Costs_Electric Rev Req Model (2009 GRC) Rebuttal 2 2" xfId="5297" xr:uid="{35D21A94-1B04-40C0-9FF7-79C44A522201}"/>
    <cellStyle name="_Tenaska Comparison_Rebuttal Power Costs_Electric Rev Req Model (2009 GRC) Rebuttal 3" xfId="5298" xr:uid="{8314C742-935C-402F-8B1F-08695E73DD43}"/>
    <cellStyle name="_Tenaska Comparison_Rebuttal Power Costs_Electric Rev Req Model (2009 GRC) Rebuttal 4" xfId="5299" xr:uid="{2DAE139C-F444-4117-89B9-A895194DA0C4}"/>
    <cellStyle name="_Tenaska Comparison_Rebuttal Power Costs_Electric Rev Req Model (2009 GRC) Rebuttal REmoval of New  WH Solar AdjustMI" xfId="5300" xr:uid="{77861F47-A8EF-41E9-8BEE-88FB512CAA8D}"/>
    <cellStyle name="_Tenaska Comparison_Rebuttal Power Costs_Electric Rev Req Model (2009 GRC) Rebuttal REmoval of New  WH Solar AdjustMI 2" xfId="5301" xr:uid="{56E1F312-0669-4B38-8870-E03F1BD307EF}"/>
    <cellStyle name="_Tenaska Comparison_Rebuttal Power Costs_Electric Rev Req Model (2009 GRC) Rebuttal REmoval of New  WH Solar AdjustMI 2 2" xfId="5302" xr:uid="{17000FDA-AE3F-4DBB-B98A-95837E5E0354}"/>
    <cellStyle name="_Tenaska Comparison_Rebuttal Power Costs_Electric Rev Req Model (2009 GRC) Rebuttal REmoval of New  WH Solar AdjustMI 3" xfId="5303" xr:uid="{A2C69684-59EB-4551-87C6-D443C29F1E00}"/>
    <cellStyle name="_Tenaska Comparison_Rebuttal Power Costs_Electric Rev Req Model (2009 GRC) Rebuttal REmoval of New  WH Solar AdjustMI 4" xfId="5304" xr:uid="{992D2AB6-DE62-4788-9AC5-546710384B9E}"/>
    <cellStyle name="_Tenaska Comparison_Rebuttal Power Costs_Electric Rev Req Model (2009 GRC) Revised 01-18-2010" xfId="5305" xr:uid="{984CB98F-01C5-4B37-9167-37FDA74E7FEF}"/>
    <cellStyle name="_Tenaska Comparison_Rebuttal Power Costs_Electric Rev Req Model (2009 GRC) Revised 01-18-2010 2" xfId="5306" xr:uid="{DA87C201-763C-48C1-8056-EB69AC1CF3F3}"/>
    <cellStyle name="_Tenaska Comparison_Rebuttal Power Costs_Electric Rev Req Model (2009 GRC) Revised 01-18-2010 2 2" xfId="5307" xr:uid="{7C0E795D-5E03-4477-860A-28CB47815F40}"/>
    <cellStyle name="_Tenaska Comparison_Rebuttal Power Costs_Electric Rev Req Model (2009 GRC) Revised 01-18-2010 3" xfId="5308" xr:uid="{834CB892-F7F6-48AE-BA65-F2FC318215A1}"/>
    <cellStyle name="_Tenaska Comparison_Rebuttal Power Costs_Electric Rev Req Model (2009 GRC) Revised 01-18-2010 4" xfId="5309" xr:uid="{1E725C10-406C-4717-A747-002E99DB87AD}"/>
    <cellStyle name="_Tenaska Comparison_Rebuttal Power Costs_Final Order Electric EXHIBIT A-1" xfId="5310" xr:uid="{C2021758-6C0F-4BD7-A248-3616AA5BE79A}"/>
    <cellStyle name="_Tenaska Comparison_Rebuttal Power Costs_Final Order Electric EXHIBIT A-1 2" xfId="5311" xr:uid="{C087CAA8-241C-4373-8276-19025746B78F}"/>
    <cellStyle name="_Tenaska Comparison_Rebuttal Power Costs_Final Order Electric EXHIBIT A-1 2 2" xfId="5312" xr:uid="{E039921B-61DF-4F1D-A598-782891D36013}"/>
    <cellStyle name="_Tenaska Comparison_Rebuttal Power Costs_Final Order Electric EXHIBIT A-1 3" xfId="5313" xr:uid="{CDA21276-D680-486E-B73A-CF477AA5F98C}"/>
    <cellStyle name="_Tenaska Comparison_Rebuttal Power Costs_Final Order Electric EXHIBIT A-1 4" xfId="5314" xr:uid="{DAD6C67C-EDC1-4864-A265-E29931F9670C}"/>
    <cellStyle name="_Tenaska Comparison_ROR 5.02" xfId="5315" xr:uid="{6A2A0E5B-7910-40AB-8E6F-8BA6B945135D}"/>
    <cellStyle name="_Tenaska Comparison_ROR 5.02 2" xfId="5316" xr:uid="{4E96F86F-EF31-405E-9605-A00E37505926}"/>
    <cellStyle name="_Tenaska Comparison_ROR 5.02 2 2" xfId="5317" xr:uid="{B451266F-8DDF-44D3-9CD7-50B15A617705}"/>
    <cellStyle name="_Tenaska Comparison_ROR 5.02 3" xfId="5318" xr:uid="{ADC143F1-368E-4E1D-AEF8-E4F73BC994A2}"/>
    <cellStyle name="_Tenaska Comparison_Transmission Workbook for May BOD" xfId="5319" xr:uid="{4E57F90E-F6D1-41F7-88EF-3E27E69B78FE}"/>
    <cellStyle name="_Tenaska Comparison_Transmission Workbook for May BOD 2" xfId="5320" xr:uid="{19E4EB3C-3272-443A-9F32-B33B1B5F2993}"/>
    <cellStyle name="_Tenaska Comparison_Wind Integration 10GRC" xfId="5321" xr:uid="{6C7A8A55-F05F-4E5D-802D-55460DE2C812}"/>
    <cellStyle name="_Tenaska Comparison_Wind Integration 10GRC 2" xfId="5322" xr:uid="{EF1486F3-48E4-4603-BC7E-316F6E97134B}"/>
    <cellStyle name="_x0013__TENASKA REGULATORY ASSET" xfId="5323" xr:uid="{5ABD912D-9516-47B3-9BF6-9A4FB8DD0681}"/>
    <cellStyle name="_x0013__TENASKA REGULATORY ASSET 2" xfId="5324" xr:uid="{0EC21723-755F-489C-891B-2F600A88F5E3}"/>
    <cellStyle name="_x0013__TENASKA REGULATORY ASSET 2 2" xfId="5325" xr:uid="{E8305983-3E59-44D7-95DD-B046AA653E7A}"/>
    <cellStyle name="_x0013__TENASKA REGULATORY ASSET 3" xfId="5326" xr:uid="{59E61745-FA7E-4A19-9A58-24690800372F}"/>
    <cellStyle name="_x0013__TENASKA REGULATORY ASSET 4" xfId="5327" xr:uid="{4500CBDF-5C4C-46F8-B193-3676FDD438D4}"/>
    <cellStyle name="_Therms Data" xfId="5328" xr:uid="{85BF9551-D814-416C-910A-3F06CF9C717E}"/>
    <cellStyle name="_Therms Data_Pro Forma Rev 09 GRC" xfId="5329" xr:uid="{A6E56C27-8A6E-4095-AD9D-52917E609E6B}"/>
    <cellStyle name="_Therms Data_Pro Forma Rev 2010 GRC" xfId="5330" xr:uid="{6398A6C9-85B5-41DB-B404-3765F5FDF14C}"/>
    <cellStyle name="_Therms Data_Pro Forma Rev 2010 GRC_Preliminary" xfId="5331" xr:uid="{0BC4F867-63A6-4D15-B735-B68A8E4ECE84}"/>
    <cellStyle name="_Therms Data_Revenue (Feb 09 - Jan 10)" xfId="5332" xr:uid="{D1A8B6F6-4DFD-4D92-B4B4-AE9EF1A83F50}"/>
    <cellStyle name="_Therms Data_Revenue (Jan 09 - Dec 09)" xfId="5333" xr:uid="{E0388CF1-1B0F-47BD-BE50-E3B282B53962}"/>
    <cellStyle name="_Therms Data_Revenue (Mar 09 - Feb 10)" xfId="5334" xr:uid="{4DB97670-DE01-4E5C-AD21-FD576638C9E5}"/>
    <cellStyle name="_Therms Data_Volume Exhibit (Jan09 - Dec09)" xfId="5335" xr:uid="{AF8F96B6-FA37-406E-B6C5-90EC9B8C30E7}"/>
    <cellStyle name="_Value Copy 11 30 05 gas 12 09 05 AURORA at 12 14 05" xfId="5336" xr:uid="{AC429E04-7F7B-4B7A-8C55-609EEA186122}"/>
    <cellStyle name="_Value Copy 11 30 05 gas 12 09 05 AURORA at 12 14 05 2" xfId="5337" xr:uid="{759043AC-1FB1-41BC-B1DE-0B4C9E254297}"/>
    <cellStyle name="_Value Copy 11 30 05 gas 12 09 05 AURORA at 12 14 05 2 2" xfId="5338" xr:uid="{7C2C2698-2787-4298-A479-A13D2C385D39}"/>
    <cellStyle name="_Value Copy 11 30 05 gas 12 09 05 AURORA at 12 14 05 2 2 2" xfId="5339" xr:uid="{7269ACA1-8C2D-48A2-B099-697783AF9093}"/>
    <cellStyle name="_Value Copy 11 30 05 gas 12 09 05 AURORA at 12 14 05 2 3" xfId="5340" xr:uid="{924700A4-BCC0-49FC-97E0-5B11FE3832C4}"/>
    <cellStyle name="_Value Copy 11 30 05 gas 12 09 05 AURORA at 12 14 05 3" xfId="5341" xr:uid="{E628E46E-C129-46F4-B258-3005187CEEB4}"/>
    <cellStyle name="_Value Copy 11 30 05 gas 12 09 05 AURORA at 12 14 05 3 2" xfId="5342" xr:uid="{AB05EBCE-2A6E-4C6C-8A03-0D5EDE652372}"/>
    <cellStyle name="_Value Copy 11 30 05 gas 12 09 05 AURORA at 12 14 05 4" xfId="5343" xr:uid="{778FE200-5C31-47F9-BE90-67C1FE61AC0E}"/>
    <cellStyle name="_Value Copy 11 30 05 gas 12 09 05 AURORA at 12 14 05 4 2" xfId="5344" xr:uid="{B911D611-C530-4FA8-BDD1-8AA1767F559B}"/>
    <cellStyle name="_Value Copy 11 30 05 gas 12 09 05 AURORA at 12 14 05 5" xfId="5345" xr:uid="{DE61DA44-169A-416E-84DB-23998D631851}"/>
    <cellStyle name="_Value Copy 11 30 05 gas 12 09 05 AURORA at 12 14 05_04 07E Wild Horse Wind Expansion (C) (2)" xfId="5346" xr:uid="{A46541CD-3E4F-418D-A7A3-10F3C040B8B0}"/>
    <cellStyle name="_Value Copy 11 30 05 gas 12 09 05 AURORA at 12 14 05_04 07E Wild Horse Wind Expansion (C) (2) 2" xfId="5347" xr:uid="{F4608CAF-D5C2-4057-B850-3A2B6DEA6D75}"/>
    <cellStyle name="_Value Copy 11 30 05 gas 12 09 05 AURORA at 12 14 05_04 07E Wild Horse Wind Expansion (C) (2) 2 2" xfId="5348" xr:uid="{796895E8-A536-41DE-B6DE-FA34BB299D93}"/>
    <cellStyle name="_Value Copy 11 30 05 gas 12 09 05 AURORA at 12 14 05_04 07E Wild Horse Wind Expansion (C) (2) 3" xfId="5349" xr:uid="{17899C0A-B75E-4884-90FA-40B8C70546EC}"/>
    <cellStyle name="_Value Copy 11 30 05 gas 12 09 05 AURORA at 12 14 05_04 07E Wild Horse Wind Expansion (C) (2) 4" xfId="5350" xr:uid="{DD142A97-8DD8-407E-AB79-B847FADC599D}"/>
    <cellStyle name="_Value Copy 11 30 05 gas 12 09 05 AURORA at 12 14 05_04 07E Wild Horse Wind Expansion (C) (2)_Adj Bench DR 3 for Initial Briefs (Electric)" xfId="5351" xr:uid="{73FF2164-D26E-4DFF-B3BD-2BD7E5A0C308}"/>
    <cellStyle name="_Value Copy 11 30 05 gas 12 09 05 AURORA at 12 14 05_04 07E Wild Horse Wind Expansion (C) (2)_Adj Bench DR 3 for Initial Briefs (Electric) 2" xfId="5352" xr:uid="{4C37B899-F170-43EC-9471-27796CA3D288}"/>
    <cellStyle name="_Value Copy 11 30 05 gas 12 09 05 AURORA at 12 14 05_04 07E Wild Horse Wind Expansion (C) (2)_Adj Bench DR 3 for Initial Briefs (Electric) 2 2" xfId="5353" xr:uid="{D7E3F285-9ED2-47C4-9B7F-33D09792FC0E}"/>
    <cellStyle name="_Value Copy 11 30 05 gas 12 09 05 AURORA at 12 14 05_04 07E Wild Horse Wind Expansion (C) (2)_Adj Bench DR 3 for Initial Briefs (Electric) 3" xfId="5354" xr:uid="{7C32D347-0D72-4879-AFFB-0AE16A619819}"/>
    <cellStyle name="_Value Copy 11 30 05 gas 12 09 05 AURORA at 12 14 05_04 07E Wild Horse Wind Expansion (C) (2)_Adj Bench DR 3 for Initial Briefs (Electric) 4" xfId="5355" xr:uid="{AA6A4274-6578-4C87-B8AD-E753D44C97E8}"/>
    <cellStyle name="_Value Copy 11 30 05 gas 12 09 05 AURORA at 12 14 05_04 07E Wild Horse Wind Expansion (C) (2)_Book1" xfId="5356" xr:uid="{3A36412B-B3A3-4364-BAC3-54E4D04AE881}"/>
    <cellStyle name="_Value Copy 11 30 05 gas 12 09 05 AURORA at 12 14 05_04 07E Wild Horse Wind Expansion (C) (2)_Electric Rev Req Model (2009 GRC) " xfId="5357" xr:uid="{A154E924-286E-422A-83E8-6F7AC06A1C72}"/>
    <cellStyle name="_Value Copy 11 30 05 gas 12 09 05 AURORA at 12 14 05_04 07E Wild Horse Wind Expansion (C) (2)_Electric Rev Req Model (2009 GRC)  2" xfId="5358" xr:uid="{A0D5D10A-C2F2-482E-94E2-BA40658FD891}"/>
    <cellStyle name="_Value Copy 11 30 05 gas 12 09 05 AURORA at 12 14 05_04 07E Wild Horse Wind Expansion (C) (2)_Electric Rev Req Model (2009 GRC)  2 2" xfId="5359" xr:uid="{B0BD043C-F7B9-4409-99ED-F63D44463B59}"/>
    <cellStyle name="_Value Copy 11 30 05 gas 12 09 05 AURORA at 12 14 05_04 07E Wild Horse Wind Expansion (C) (2)_Electric Rev Req Model (2009 GRC)  3" xfId="5360" xr:uid="{8A711CD2-91D2-4662-A4B0-7F5722E8597C}"/>
    <cellStyle name="_Value Copy 11 30 05 gas 12 09 05 AURORA at 12 14 05_04 07E Wild Horse Wind Expansion (C) (2)_Electric Rev Req Model (2009 GRC)  4" xfId="5361" xr:uid="{52C0E4E3-5AE6-486D-99ED-A2DB7078A8CE}"/>
    <cellStyle name="_Value Copy 11 30 05 gas 12 09 05 AURORA at 12 14 05_04 07E Wild Horse Wind Expansion (C) (2)_Electric Rev Req Model (2009 GRC) Rebuttal" xfId="5362" xr:uid="{983A4065-DEB8-4DC8-A6FE-B3E37D9C6A06}"/>
    <cellStyle name="_Value Copy 11 30 05 gas 12 09 05 AURORA at 12 14 05_04 07E Wild Horse Wind Expansion (C) (2)_Electric Rev Req Model (2009 GRC) Rebuttal 2" xfId="5363" xr:uid="{D2D7B1F5-9B59-4D59-91D0-BE660DD701E4}"/>
    <cellStyle name="_Value Copy 11 30 05 gas 12 09 05 AURORA at 12 14 05_04 07E Wild Horse Wind Expansion (C) (2)_Electric Rev Req Model (2009 GRC) Rebuttal 2 2" xfId="5364" xr:uid="{8327E201-391D-4152-8609-93BD1C03845D}"/>
    <cellStyle name="_Value Copy 11 30 05 gas 12 09 05 AURORA at 12 14 05_04 07E Wild Horse Wind Expansion (C) (2)_Electric Rev Req Model (2009 GRC) Rebuttal 3" xfId="5365" xr:uid="{9D9FB27B-7B64-4773-955E-83AC94EB10E1}"/>
    <cellStyle name="_Value Copy 11 30 05 gas 12 09 05 AURORA at 12 14 05_04 07E Wild Horse Wind Expansion (C) (2)_Electric Rev Req Model (2009 GRC) Rebuttal 4" xfId="5366" xr:uid="{BD39E550-A104-48D6-A62F-06608C8FD77E}"/>
    <cellStyle name="_Value Copy 11 30 05 gas 12 09 05 AURORA at 12 14 05_04 07E Wild Horse Wind Expansion (C) (2)_Electric Rev Req Model (2009 GRC) Rebuttal REmoval of New  WH Solar AdjustMI" xfId="5367" xr:uid="{0C1CB901-0C43-4AE2-B853-8B7F02EB63A1}"/>
    <cellStyle name="_Value Copy 11 30 05 gas 12 09 05 AURORA at 12 14 05_04 07E Wild Horse Wind Expansion (C) (2)_Electric Rev Req Model (2009 GRC) Rebuttal REmoval of New  WH Solar AdjustMI 2" xfId="5368" xr:uid="{7955910F-B1BD-4D31-ACDC-31CD0609870C}"/>
    <cellStyle name="_Value Copy 11 30 05 gas 12 09 05 AURORA at 12 14 05_04 07E Wild Horse Wind Expansion (C) (2)_Electric Rev Req Model (2009 GRC) Rebuttal REmoval of New  WH Solar AdjustMI 2 2" xfId="5369" xr:uid="{D4196307-4D90-4BBD-BD65-59B880BF8905}"/>
    <cellStyle name="_Value Copy 11 30 05 gas 12 09 05 AURORA at 12 14 05_04 07E Wild Horse Wind Expansion (C) (2)_Electric Rev Req Model (2009 GRC) Rebuttal REmoval of New  WH Solar AdjustMI 3" xfId="5370" xr:uid="{47A7CA2F-13EB-4841-8C0C-E1B78E5BB475}"/>
    <cellStyle name="_Value Copy 11 30 05 gas 12 09 05 AURORA at 12 14 05_04 07E Wild Horse Wind Expansion (C) (2)_Electric Rev Req Model (2009 GRC) Rebuttal REmoval of New  WH Solar AdjustMI 4" xfId="5371" xr:uid="{3E7268C9-CC3E-4CB1-8C95-28722AAED30F}"/>
    <cellStyle name="_Value Copy 11 30 05 gas 12 09 05 AURORA at 12 14 05_04 07E Wild Horse Wind Expansion (C) (2)_Electric Rev Req Model (2009 GRC) Revised 01-18-2010" xfId="5372" xr:uid="{6EB5E4F6-D6FF-4FD0-B312-CCB146713366}"/>
    <cellStyle name="_Value Copy 11 30 05 gas 12 09 05 AURORA at 12 14 05_04 07E Wild Horse Wind Expansion (C) (2)_Electric Rev Req Model (2009 GRC) Revised 01-18-2010 2" xfId="5373" xr:uid="{13701235-4EE5-492E-BD7D-606A98CA62E4}"/>
    <cellStyle name="_Value Copy 11 30 05 gas 12 09 05 AURORA at 12 14 05_04 07E Wild Horse Wind Expansion (C) (2)_Electric Rev Req Model (2009 GRC) Revised 01-18-2010 2 2" xfId="5374" xr:uid="{6CD03E8C-8103-4FE4-AD2A-B3CD891E2401}"/>
    <cellStyle name="_Value Copy 11 30 05 gas 12 09 05 AURORA at 12 14 05_04 07E Wild Horse Wind Expansion (C) (2)_Electric Rev Req Model (2009 GRC) Revised 01-18-2010 3" xfId="5375" xr:uid="{E3B24287-1638-48B7-88FF-729A7ABBF3B2}"/>
    <cellStyle name="_Value Copy 11 30 05 gas 12 09 05 AURORA at 12 14 05_04 07E Wild Horse Wind Expansion (C) (2)_Electric Rev Req Model (2009 GRC) Revised 01-18-2010 4" xfId="5376" xr:uid="{36C20EBA-5512-4535-B7F8-571B37586660}"/>
    <cellStyle name="_Value Copy 11 30 05 gas 12 09 05 AURORA at 12 14 05_04 07E Wild Horse Wind Expansion (C) (2)_Electric Rev Req Model (2010 GRC)" xfId="5377" xr:uid="{CF38E70C-5271-4B1D-AA67-DC9021D09A94}"/>
    <cellStyle name="_Value Copy 11 30 05 gas 12 09 05 AURORA at 12 14 05_04 07E Wild Horse Wind Expansion (C) (2)_Electric Rev Req Model (2010 GRC) SF" xfId="5378" xr:uid="{20ECEEF5-395E-4B4A-823C-46871412925E}"/>
    <cellStyle name="_Value Copy 11 30 05 gas 12 09 05 AURORA at 12 14 05_04 07E Wild Horse Wind Expansion (C) (2)_Final Order Electric EXHIBIT A-1" xfId="5379" xr:uid="{86A54EDE-1BAA-4B02-8925-8D39543C23A8}"/>
    <cellStyle name="_Value Copy 11 30 05 gas 12 09 05 AURORA at 12 14 05_04 07E Wild Horse Wind Expansion (C) (2)_Final Order Electric EXHIBIT A-1 2" xfId="5380" xr:uid="{37FAEDD9-2210-4724-AA81-A4E650E49A1A}"/>
    <cellStyle name="_Value Copy 11 30 05 gas 12 09 05 AURORA at 12 14 05_04 07E Wild Horse Wind Expansion (C) (2)_Final Order Electric EXHIBIT A-1 2 2" xfId="5381" xr:uid="{EC0D9D76-CFCA-4DCE-A44B-A333615476BA}"/>
    <cellStyle name="_Value Copy 11 30 05 gas 12 09 05 AURORA at 12 14 05_04 07E Wild Horse Wind Expansion (C) (2)_Final Order Electric EXHIBIT A-1 3" xfId="5382" xr:uid="{F3E0DA1C-A8EE-45CC-A810-D0BED1DCFA6F}"/>
    <cellStyle name="_Value Copy 11 30 05 gas 12 09 05 AURORA at 12 14 05_04 07E Wild Horse Wind Expansion (C) (2)_Final Order Electric EXHIBIT A-1 4" xfId="5383" xr:uid="{C1DDBD02-4448-49EC-9E2E-ACBBD01DFA01}"/>
    <cellStyle name="_Value Copy 11 30 05 gas 12 09 05 AURORA at 12 14 05_04 07E Wild Horse Wind Expansion (C) (2)_TENASKA REGULATORY ASSET" xfId="5384" xr:uid="{E60F7A82-B5F1-4FDC-AD2A-89631699EEE1}"/>
    <cellStyle name="_Value Copy 11 30 05 gas 12 09 05 AURORA at 12 14 05_04 07E Wild Horse Wind Expansion (C) (2)_TENASKA REGULATORY ASSET 2" xfId="5385" xr:uid="{4C3544A9-B9D5-46CE-A2FE-BDE5E1B151F9}"/>
    <cellStyle name="_Value Copy 11 30 05 gas 12 09 05 AURORA at 12 14 05_04 07E Wild Horse Wind Expansion (C) (2)_TENASKA REGULATORY ASSET 2 2" xfId="5386" xr:uid="{4772443D-B445-47B9-8643-7AD992BE1459}"/>
    <cellStyle name="_Value Copy 11 30 05 gas 12 09 05 AURORA at 12 14 05_04 07E Wild Horse Wind Expansion (C) (2)_TENASKA REGULATORY ASSET 3" xfId="5387" xr:uid="{0CDE2599-5B34-4D7A-A7DA-71A900BC5284}"/>
    <cellStyle name="_Value Copy 11 30 05 gas 12 09 05 AURORA at 12 14 05_04 07E Wild Horse Wind Expansion (C) (2)_TENASKA REGULATORY ASSET 4" xfId="5388" xr:uid="{2DCF4107-C9EE-4F09-B684-B0E42B759BE8}"/>
    <cellStyle name="_Value Copy 11 30 05 gas 12 09 05 AURORA at 12 14 05_16.37E Wild Horse Expansion DeferralRevwrkingfile SF" xfId="5389" xr:uid="{79ADE2C4-F28B-4E00-84C2-FB906159D975}"/>
    <cellStyle name="_Value Copy 11 30 05 gas 12 09 05 AURORA at 12 14 05_16.37E Wild Horse Expansion DeferralRevwrkingfile SF 2" xfId="5390" xr:uid="{8C1BE0FA-DB43-4DDC-A8E6-7C3DF0D61A49}"/>
    <cellStyle name="_Value Copy 11 30 05 gas 12 09 05 AURORA at 12 14 05_16.37E Wild Horse Expansion DeferralRevwrkingfile SF 2 2" xfId="5391" xr:uid="{6EA665EB-6673-40B7-9647-7174B9DA0F92}"/>
    <cellStyle name="_Value Copy 11 30 05 gas 12 09 05 AURORA at 12 14 05_16.37E Wild Horse Expansion DeferralRevwrkingfile SF 3" xfId="5392" xr:uid="{F2AED439-66AF-478D-9CE0-776C2C634254}"/>
    <cellStyle name="_Value Copy 11 30 05 gas 12 09 05 AURORA at 12 14 05_16.37E Wild Horse Expansion DeferralRevwrkingfile SF 4" xfId="5393" xr:uid="{107685E7-6BE6-43E4-A886-AC1AB3588358}"/>
    <cellStyle name="_Value Copy 11 30 05 gas 12 09 05 AURORA at 12 14 05_2009 Compliance Filing PCA Exhibits for GRC" xfId="5394" xr:uid="{C71671DE-52B6-4C0C-9AED-6719AC094898}"/>
    <cellStyle name="_Value Copy 11 30 05 gas 12 09 05 AURORA at 12 14 05_2009 Compliance Filing PCA Exhibits for GRC 2" xfId="5395" xr:uid="{572EE29E-30D2-4E8C-B0E4-4A91502318B2}"/>
    <cellStyle name="_Value Copy 11 30 05 gas 12 09 05 AURORA at 12 14 05_2009 GRC Compl Filing - Exhibit D" xfId="5396" xr:uid="{899B8237-A70F-4443-957E-B64BE553F99F}"/>
    <cellStyle name="_Value Copy 11 30 05 gas 12 09 05 AURORA at 12 14 05_2009 GRC Compl Filing - Exhibit D 2" xfId="5397" xr:uid="{20CB389C-8EA8-44F1-ABAC-C7521683C952}"/>
    <cellStyle name="_Value Copy 11 30 05 gas 12 09 05 AURORA at 12 14 05_3.01 Income Statement" xfId="5398" xr:uid="{3E1514F7-F0DF-450A-A436-171131276C42}"/>
    <cellStyle name="_Value Copy 11 30 05 gas 12 09 05 AURORA at 12 14 05_4 31 Regulatory Assets and Liabilities  7 06- Exhibit D" xfId="5399" xr:uid="{49FEA09E-0682-4EE4-93F5-0222B17AFE5A}"/>
    <cellStyle name="_Value Copy 11 30 05 gas 12 09 05 AURORA at 12 14 05_4 31 Regulatory Assets and Liabilities  7 06- Exhibit D 2" xfId="5400" xr:uid="{C55EE98C-DA38-43EE-92C0-445CD79E0D9F}"/>
    <cellStyle name="_Value Copy 11 30 05 gas 12 09 05 AURORA at 12 14 05_4 31 Regulatory Assets and Liabilities  7 06- Exhibit D 2 2" xfId="5401" xr:uid="{6EC7045E-1217-4DBC-9E5D-EE8A63230335}"/>
    <cellStyle name="_Value Copy 11 30 05 gas 12 09 05 AURORA at 12 14 05_4 31 Regulatory Assets and Liabilities  7 06- Exhibit D 3" xfId="5402" xr:uid="{D3A5409D-8F5C-421E-B510-1A7894A35820}"/>
    <cellStyle name="_Value Copy 11 30 05 gas 12 09 05 AURORA at 12 14 05_4 31 Regulatory Assets and Liabilities  7 06- Exhibit D 4" xfId="5403" xr:uid="{C8B8F928-25CB-4442-BB99-F1990ECBE965}"/>
    <cellStyle name="_Value Copy 11 30 05 gas 12 09 05 AURORA at 12 14 05_4 31 Regulatory Assets and Liabilities  7 06- Exhibit D_NIM Summary" xfId="5404" xr:uid="{48432BA4-EB5B-44C1-9EF4-2F318F804117}"/>
    <cellStyle name="_Value Copy 11 30 05 gas 12 09 05 AURORA at 12 14 05_4 31 Regulatory Assets and Liabilities  7 06- Exhibit D_NIM Summary 2" xfId="5405" xr:uid="{04F01723-C7F6-4202-84D3-7670F66E9197}"/>
    <cellStyle name="_Value Copy 11 30 05 gas 12 09 05 AURORA at 12 14 05_4 32 Regulatory Assets and Liabilities  7 06- Exhibit D" xfId="5406" xr:uid="{BFF0EB45-9456-4E00-BF9F-20DD3778178A}"/>
    <cellStyle name="_Value Copy 11 30 05 gas 12 09 05 AURORA at 12 14 05_4 32 Regulatory Assets and Liabilities  7 06- Exhibit D 2" xfId="5407" xr:uid="{12DBD628-4189-4297-B391-8D3A3CC2E8CA}"/>
    <cellStyle name="_Value Copy 11 30 05 gas 12 09 05 AURORA at 12 14 05_4 32 Regulatory Assets and Liabilities  7 06- Exhibit D 2 2" xfId="5408" xr:uid="{F55A3900-95F6-4547-8290-2F36507A0821}"/>
    <cellStyle name="_Value Copy 11 30 05 gas 12 09 05 AURORA at 12 14 05_4 32 Regulatory Assets and Liabilities  7 06- Exhibit D 3" xfId="5409" xr:uid="{809E37F5-03B4-4D67-A996-02803D82280D}"/>
    <cellStyle name="_Value Copy 11 30 05 gas 12 09 05 AURORA at 12 14 05_4 32 Regulatory Assets and Liabilities  7 06- Exhibit D 4" xfId="5410" xr:uid="{FA914BE1-44E5-4FB1-8FE8-CBB3D1334A8C}"/>
    <cellStyle name="_Value Copy 11 30 05 gas 12 09 05 AURORA at 12 14 05_4 32 Regulatory Assets and Liabilities  7 06- Exhibit D_NIM Summary" xfId="5411" xr:uid="{A6E22C73-E767-4316-8511-18FC769FF3C1}"/>
    <cellStyle name="_Value Copy 11 30 05 gas 12 09 05 AURORA at 12 14 05_4 32 Regulatory Assets and Liabilities  7 06- Exhibit D_NIM Summary 2" xfId="5412" xr:uid="{3733DBF8-31B2-49AC-B5AC-CB86BAE739E5}"/>
    <cellStyle name="_Value Copy 11 30 05 gas 12 09 05 AURORA at 12 14 05_ACCOUNTS" xfId="5413" xr:uid="{56D0D089-6EA2-4402-8456-CD04710D32B4}"/>
    <cellStyle name="_Value Copy 11 30 05 gas 12 09 05 AURORA at 12 14 05_AURORA Total New" xfId="5414" xr:uid="{2763BE80-260C-4F86-9D4B-72B6AA129EBB}"/>
    <cellStyle name="_Value Copy 11 30 05 gas 12 09 05 AURORA at 12 14 05_AURORA Total New 2" xfId="5415" xr:uid="{7E1DADDD-FE2D-436A-99DF-DEEB15C2E375}"/>
    <cellStyle name="_Value Copy 11 30 05 gas 12 09 05 AURORA at 12 14 05_Book2" xfId="5416" xr:uid="{57452CE0-0298-445E-B277-0BE1C2B9D183}"/>
    <cellStyle name="_Value Copy 11 30 05 gas 12 09 05 AURORA at 12 14 05_Book2 2" xfId="5417" xr:uid="{AC70534A-E6A7-4296-A497-C7C0C791E6AE}"/>
    <cellStyle name="_Value Copy 11 30 05 gas 12 09 05 AURORA at 12 14 05_Book2 2 2" xfId="5418" xr:uid="{7FF3BD42-42CC-479F-BC3C-A27BD51D8EC8}"/>
    <cellStyle name="_Value Copy 11 30 05 gas 12 09 05 AURORA at 12 14 05_Book2 3" xfId="5419" xr:uid="{4DAEDCCF-E14B-4DD3-AE37-3CE7AC48937B}"/>
    <cellStyle name="_Value Copy 11 30 05 gas 12 09 05 AURORA at 12 14 05_Book2 4" xfId="5420" xr:uid="{69DDBA81-00B6-46B1-B974-ABACE6990D27}"/>
    <cellStyle name="_Value Copy 11 30 05 gas 12 09 05 AURORA at 12 14 05_Book2_Adj Bench DR 3 for Initial Briefs (Electric)" xfId="5421" xr:uid="{7C2FD6CA-1A3C-40B5-812E-8E1C4B0BD8F3}"/>
    <cellStyle name="_Value Copy 11 30 05 gas 12 09 05 AURORA at 12 14 05_Book2_Adj Bench DR 3 for Initial Briefs (Electric) 2" xfId="5422" xr:uid="{40C4B046-A2AE-410D-836D-F1FA40154AA6}"/>
    <cellStyle name="_Value Copy 11 30 05 gas 12 09 05 AURORA at 12 14 05_Book2_Adj Bench DR 3 for Initial Briefs (Electric) 2 2" xfId="5423" xr:uid="{FFF7CEE1-A9BA-47D5-A9DD-8F745E9481F5}"/>
    <cellStyle name="_Value Copy 11 30 05 gas 12 09 05 AURORA at 12 14 05_Book2_Adj Bench DR 3 for Initial Briefs (Electric) 3" xfId="5424" xr:uid="{CDA260DD-3A6A-4649-BEA8-1066ABFFED78}"/>
    <cellStyle name="_Value Copy 11 30 05 gas 12 09 05 AURORA at 12 14 05_Book2_Adj Bench DR 3 for Initial Briefs (Electric) 4" xfId="5425" xr:uid="{D9A2F813-3893-4998-9BE8-3B6E62578229}"/>
    <cellStyle name="_Value Copy 11 30 05 gas 12 09 05 AURORA at 12 14 05_Book2_Electric Rev Req Model (2009 GRC) Rebuttal" xfId="5426" xr:uid="{74FF7B1C-7551-43AE-882F-F1326DD43665}"/>
    <cellStyle name="_Value Copy 11 30 05 gas 12 09 05 AURORA at 12 14 05_Book2_Electric Rev Req Model (2009 GRC) Rebuttal 2" xfId="5427" xr:uid="{8193CDA5-8F3B-433F-A194-7DF9A5DDED1B}"/>
    <cellStyle name="_Value Copy 11 30 05 gas 12 09 05 AURORA at 12 14 05_Book2_Electric Rev Req Model (2009 GRC) Rebuttal 2 2" xfId="5428" xr:uid="{9DEB18DB-CF21-4653-A912-0C5164262A54}"/>
    <cellStyle name="_Value Copy 11 30 05 gas 12 09 05 AURORA at 12 14 05_Book2_Electric Rev Req Model (2009 GRC) Rebuttal 3" xfId="5429" xr:uid="{0B78F3B4-583B-4CF5-9A17-C40A5D2165E2}"/>
    <cellStyle name="_Value Copy 11 30 05 gas 12 09 05 AURORA at 12 14 05_Book2_Electric Rev Req Model (2009 GRC) Rebuttal 4" xfId="5430" xr:uid="{167EED53-97AD-48E7-BF50-61C6D78ED188}"/>
    <cellStyle name="_Value Copy 11 30 05 gas 12 09 05 AURORA at 12 14 05_Book2_Electric Rev Req Model (2009 GRC) Rebuttal REmoval of New  WH Solar AdjustMI" xfId="5431" xr:uid="{2E354B67-B002-4B02-A748-EF0BE912A608}"/>
    <cellStyle name="_Value Copy 11 30 05 gas 12 09 05 AURORA at 12 14 05_Book2_Electric Rev Req Model (2009 GRC) Rebuttal REmoval of New  WH Solar AdjustMI 2" xfId="5432" xr:uid="{8FA528AB-9CDD-4177-AF66-3EE2856CEF0F}"/>
    <cellStyle name="_Value Copy 11 30 05 gas 12 09 05 AURORA at 12 14 05_Book2_Electric Rev Req Model (2009 GRC) Rebuttal REmoval of New  WH Solar AdjustMI 2 2" xfId="5433" xr:uid="{92C7BFC1-CAF8-4C25-A933-4E379B840D5F}"/>
    <cellStyle name="_Value Copy 11 30 05 gas 12 09 05 AURORA at 12 14 05_Book2_Electric Rev Req Model (2009 GRC) Rebuttal REmoval of New  WH Solar AdjustMI 3" xfId="5434" xr:uid="{AEFC63C6-2ABC-49F6-8496-172D96EB8DDA}"/>
    <cellStyle name="_Value Copy 11 30 05 gas 12 09 05 AURORA at 12 14 05_Book2_Electric Rev Req Model (2009 GRC) Rebuttal REmoval of New  WH Solar AdjustMI 4" xfId="5435" xr:uid="{5495FCAF-95CE-4AA4-AB0B-9CFDDDD3449D}"/>
    <cellStyle name="_Value Copy 11 30 05 gas 12 09 05 AURORA at 12 14 05_Book2_Electric Rev Req Model (2009 GRC) Revised 01-18-2010" xfId="5436" xr:uid="{B2231755-7647-4F14-B7D9-FEB661A1F72F}"/>
    <cellStyle name="_Value Copy 11 30 05 gas 12 09 05 AURORA at 12 14 05_Book2_Electric Rev Req Model (2009 GRC) Revised 01-18-2010 2" xfId="5437" xr:uid="{E638AE91-B387-42F2-A397-28C4AB9CC504}"/>
    <cellStyle name="_Value Copy 11 30 05 gas 12 09 05 AURORA at 12 14 05_Book2_Electric Rev Req Model (2009 GRC) Revised 01-18-2010 2 2" xfId="5438" xr:uid="{EB873EA5-9DE2-4811-9B5E-FC4C75C5F75F}"/>
    <cellStyle name="_Value Copy 11 30 05 gas 12 09 05 AURORA at 12 14 05_Book2_Electric Rev Req Model (2009 GRC) Revised 01-18-2010 3" xfId="5439" xr:uid="{D1FF8385-8058-493B-96EC-ECAE392361EE}"/>
    <cellStyle name="_Value Copy 11 30 05 gas 12 09 05 AURORA at 12 14 05_Book2_Electric Rev Req Model (2009 GRC) Revised 01-18-2010 4" xfId="5440" xr:uid="{5DD7D03C-1FD0-4202-AB0B-CB5F9FA59AE9}"/>
    <cellStyle name="_Value Copy 11 30 05 gas 12 09 05 AURORA at 12 14 05_Book2_Final Order Electric EXHIBIT A-1" xfId="5441" xr:uid="{C7129DAA-95D6-440A-A884-CCC33A144FE1}"/>
    <cellStyle name="_Value Copy 11 30 05 gas 12 09 05 AURORA at 12 14 05_Book2_Final Order Electric EXHIBIT A-1 2" xfId="5442" xr:uid="{54663AB0-A192-40C9-A7CE-DC85BECA6695}"/>
    <cellStyle name="_Value Copy 11 30 05 gas 12 09 05 AURORA at 12 14 05_Book2_Final Order Electric EXHIBIT A-1 2 2" xfId="5443" xr:uid="{A7E6454D-1D44-492A-AD9E-6B995C744AC2}"/>
    <cellStyle name="_Value Copy 11 30 05 gas 12 09 05 AURORA at 12 14 05_Book2_Final Order Electric EXHIBIT A-1 3" xfId="5444" xr:uid="{09BFBAB9-304A-4879-982F-89A2303B17BD}"/>
    <cellStyle name="_Value Copy 11 30 05 gas 12 09 05 AURORA at 12 14 05_Book2_Final Order Electric EXHIBIT A-1 4" xfId="5445" xr:uid="{E0EFB21C-E331-49FE-9D53-701B6FA2DA3B}"/>
    <cellStyle name="_Value Copy 11 30 05 gas 12 09 05 AURORA at 12 14 05_Book4" xfId="5446" xr:uid="{BFED1A9F-7013-4E0A-9744-E0289CB4C158}"/>
    <cellStyle name="_Value Copy 11 30 05 gas 12 09 05 AURORA at 12 14 05_Book4 2" xfId="5447" xr:uid="{1B811544-2551-41AE-9A58-536861348375}"/>
    <cellStyle name="_Value Copy 11 30 05 gas 12 09 05 AURORA at 12 14 05_Book4 2 2" xfId="5448" xr:uid="{863C5961-31A2-4890-A68C-6584A6BB7AEB}"/>
    <cellStyle name="_Value Copy 11 30 05 gas 12 09 05 AURORA at 12 14 05_Book4 3" xfId="5449" xr:uid="{CBBC6975-3AC0-4D37-9208-57312E7FEE86}"/>
    <cellStyle name="_Value Copy 11 30 05 gas 12 09 05 AURORA at 12 14 05_Book4 4" xfId="5450" xr:uid="{9867E009-8BD3-4C45-BB17-04E1EA06884E}"/>
    <cellStyle name="_Value Copy 11 30 05 gas 12 09 05 AURORA at 12 14 05_Book9" xfId="5451" xr:uid="{CB82D5EA-977F-4ABC-8AC5-4E079B8D4A26}"/>
    <cellStyle name="_Value Copy 11 30 05 gas 12 09 05 AURORA at 12 14 05_Book9 2" xfId="5452" xr:uid="{914BD10D-8A22-48C6-83AE-C007E0A48D96}"/>
    <cellStyle name="_Value Copy 11 30 05 gas 12 09 05 AURORA at 12 14 05_Book9 2 2" xfId="5453" xr:uid="{3A1B9156-9115-409F-8D15-38CED7925350}"/>
    <cellStyle name="_Value Copy 11 30 05 gas 12 09 05 AURORA at 12 14 05_Book9 3" xfId="5454" xr:uid="{2CB7B353-94D8-4640-9ECB-6234B56DF768}"/>
    <cellStyle name="_Value Copy 11 30 05 gas 12 09 05 AURORA at 12 14 05_Book9 4" xfId="5455" xr:uid="{F4E2B6F1-E354-4B80-9C68-ABF435BBBF1D}"/>
    <cellStyle name="_Value Copy 11 30 05 gas 12 09 05 AURORA at 12 14 05_Check the Interest Calculation" xfId="5456" xr:uid="{74874781-3175-4B23-A1E7-3C6CFA30BCE7}"/>
    <cellStyle name="_Value Copy 11 30 05 gas 12 09 05 AURORA at 12 14 05_Check the Interest Calculation_Scenario 1 REC vs PTC Offset" xfId="5457" xr:uid="{D73E617F-0B5D-4309-91A6-D87A2C7AF930}"/>
    <cellStyle name="_Value Copy 11 30 05 gas 12 09 05 AURORA at 12 14 05_Check the Interest Calculation_Scenario 3" xfId="5458" xr:uid="{54F7B712-637A-4BE1-8E94-5090F42ED66E}"/>
    <cellStyle name="_Value Copy 11 30 05 gas 12 09 05 AURORA at 12 14 05_Chelan PUD Power Costs (8-10)" xfId="5459" xr:uid="{336811C4-D4FD-4308-A143-CFAE3375FD86}"/>
    <cellStyle name="_Value Copy 11 30 05 gas 12 09 05 AURORA at 12 14 05_Direct Assignment Distribution Plant 2008" xfId="5460" xr:uid="{49B8766C-035F-49B9-9D32-8FBF3E5ECF2D}"/>
    <cellStyle name="_Value Copy 11 30 05 gas 12 09 05 AURORA at 12 14 05_Direct Assignment Distribution Plant 2008 2" xfId="5461" xr:uid="{9C94356B-3973-41E9-83B0-40D2A5EED87A}"/>
    <cellStyle name="_Value Copy 11 30 05 gas 12 09 05 AURORA at 12 14 05_Direct Assignment Distribution Plant 2008 2 2" xfId="5462" xr:uid="{8B89B233-6834-4A0E-A63C-B08942C67BDF}"/>
    <cellStyle name="_Value Copy 11 30 05 gas 12 09 05 AURORA at 12 14 05_Direct Assignment Distribution Plant 2008 2 2 2" xfId="5463" xr:uid="{848B013A-D4BE-4B8F-A8D6-4ABC8A4DD496}"/>
    <cellStyle name="_Value Copy 11 30 05 gas 12 09 05 AURORA at 12 14 05_Direct Assignment Distribution Plant 2008 2 3" xfId="5464" xr:uid="{42522AE8-95F0-4B70-B2CD-B9F3F647A465}"/>
    <cellStyle name="_Value Copy 11 30 05 gas 12 09 05 AURORA at 12 14 05_Direct Assignment Distribution Plant 2008 2 3 2" xfId="5465" xr:uid="{22E526B9-606D-4C10-9999-C389572191DB}"/>
    <cellStyle name="_Value Copy 11 30 05 gas 12 09 05 AURORA at 12 14 05_Direct Assignment Distribution Plant 2008 2 4" xfId="5466" xr:uid="{9C3FC126-C426-4338-8C7A-F82AD809D4BC}"/>
    <cellStyle name="_Value Copy 11 30 05 gas 12 09 05 AURORA at 12 14 05_Direct Assignment Distribution Plant 2008 2 4 2" xfId="5467" xr:uid="{DA93858C-EDF8-49A4-B342-1AABCCE1556D}"/>
    <cellStyle name="_Value Copy 11 30 05 gas 12 09 05 AURORA at 12 14 05_Direct Assignment Distribution Plant 2008 3" xfId="5468" xr:uid="{6262BB9B-0C50-4D89-8FE9-755BF8A7878A}"/>
    <cellStyle name="_Value Copy 11 30 05 gas 12 09 05 AURORA at 12 14 05_Direct Assignment Distribution Plant 2008 3 2" xfId="5469" xr:uid="{378E4AC2-AEA5-45BF-9393-0497B95CD94C}"/>
    <cellStyle name="_Value Copy 11 30 05 gas 12 09 05 AURORA at 12 14 05_Direct Assignment Distribution Plant 2008 4" xfId="5470" xr:uid="{3C47A605-6FA2-4349-8592-3C5090696060}"/>
    <cellStyle name="_Value Copy 11 30 05 gas 12 09 05 AURORA at 12 14 05_Direct Assignment Distribution Plant 2008 4 2" xfId="5471" xr:uid="{ABFC3939-2104-424E-A0D6-0310369EB2FF}"/>
    <cellStyle name="_Value Copy 11 30 05 gas 12 09 05 AURORA at 12 14 05_Direct Assignment Distribution Plant 2008 5" xfId="5472" xr:uid="{8A5FFB23-DE36-45D5-B4F3-34E3D127D412}"/>
    <cellStyle name="_Value Copy 11 30 05 gas 12 09 05 AURORA at 12 14 05_Direct Assignment Distribution Plant 2008 6" xfId="5473" xr:uid="{C411FFE4-FAC9-4509-830D-2AC7E486FE96}"/>
    <cellStyle name="_Value Copy 11 30 05 gas 12 09 05 AURORA at 12 14 05_Electric COS Inputs" xfId="5474" xr:uid="{7AE83F64-93A0-46AA-A659-55F6A1EC538D}"/>
    <cellStyle name="_Value Copy 11 30 05 gas 12 09 05 AURORA at 12 14 05_Electric COS Inputs 2" xfId="5475" xr:uid="{4CA148BA-945F-4B55-BF28-143EAC1928F4}"/>
    <cellStyle name="_Value Copy 11 30 05 gas 12 09 05 AURORA at 12 14 05_Electric COS Inputs 2 2" xfId="5476" xr:uid="{EF15F426-34D0-4A7C-9ED7-EAB47BFA9A1B}"/>
    <cellStyle name="_Value Copy 11 30 05 gas 12 09 05 AURORA at 12 14 05_Electric COS Inputs 2 2 2" xfId="5477" xr:uid="{432AF6A0-3F0F-4891-88D3-7665B06FB744}"/>
    <cellStyle name="_Value Copy 11 30 05 gas 12 09 05 AURORA at 12 14 05_Electric COS Inputs 2 3" xfId="5478" xr:uid="{95C06BF0-9973-48EC-8DBC-5A427624F1C6}"/>
    <cellStyle name="_Value Copy 11 30 05 gas 12 09 05 AURORA at 12 14 05_Electric COS Inputs 2 3 2" xfId="5479" xr:uid="{294904E3-7517-48F2-95A3-D193714BABEF}"/>
    <cellStyle name="_Value Copy 11 30 05 gas 12 09 05 AURORA at 12 14 05_Electric COS Inputs 2 4" xfId="5480" xr:uid="{18B24BF3-7CE0-4F6D-997A-5F187F291E93}"/>
    <cellStyle name="_Value Copy 11 30 05 gas 12 09 05 AURORA at 12 14 05_Electric COS Inputs 2 4 2" xfId="5481" xr:uid="{30F4F30E-0790-4AF8-ABFC-AC083FD71BE7}"/>
    <cellStyle name="_Value Copy 11 30 05 gas 12 09 05 AURORA at 12 14 05_Electric COS Inputs 3" xfId="5482" xr:uid="{0340EC8D-D706-460E-AC5C-ECA9DE704EC6}"/>
    <cellStyle name="_Value Copy 11 30 05 gas 12 09 05 AURORA at 12 14 05_Electric COS Inputs 3 2" xfId="5483" xr:uid="{A0724703-3AAE-4450-B92F-751D91CB6354}"/>
    <cellStyle name="_Value Copy 11 30 05 gas 12 09 05 AURORA at 12 14 05_Electric COS Inputs 4" xfId="5484" xr:uid="{EF44C98B-7031-45E8-87F2-E87D05AD578A}"/>
    <cellStyle name="_Value Copy 11 30 05 gas 12 09 05 AURORA at 12 14 05_Electric COS Inputs 4 2" xfId="5485" xr:uid="{3E80DC8B-9092-4AEB-93DD-423FFFDA676F}"/>
    <cellStyle name="_Value Copy 11 30 05 gas 12 09 05 AURORA at 12 14 05_Electric COS Inputs 5" xfId="5486" xr:uid="{9C0DD9A2-E882-4593-A680-1B4C9B137E27}"/>
    <cellStyle name="_Value Copy 11 30 05 gas 12 09 05 AURORA at 12 14 05_Electric COS Inputs 6" xfId="5487" xr:uid="{0267B50D-AB76-4C36-90A0-CFDB6EF59309}"/>
    <cellStyle name="_Value Copy 11 30 05 gas 12 09 05 AURORA at 12 14 05_Electric Rate Spread and Rate Design 3.23.09" xfId="5488" xr:uid="{CB953ADF-AB5C-40D5-B8B9-25E9C4DE9533}"/>
    <cellStyle name="_Value Copy 11 30 05 gas 12 09 05 AURORA at 12 14 05_Electric Rate Spread and Rate Design 3.23.09 2" xfId="5489" xr:uid="{F4B6C463-031A-47C9-8D98-A072AE797B87}"/>
    <cellStyle name="_Value Copy 11 30 05 gas 12 09 05 AURORA at 12 14 05_Electric Rate Spread and Rate Design 3.23.09 2 2" xfId="5490" xr:uid="{C7EECF52-00F3-4A06-9671-EF84D437F5BC}"/>
    <cellStyle name="_Value Copy 11 30 05 gas 12 09 05 AURORA at 12 14 05_Electric Rate Spread and Rate Design 3.23.09 2 2 2" xfId="5491" xr:uid="{2BDE3A5F-BEC7-4A21-8DA7-323B89894F85}"/>
    <cellStyle name="_Value Copy 11 30 05 gas 12 09 05 AURORA at 12 14 05_Electric Rate Spread and Rate Design 3.23.09 2 3" xfId="5492" xr:uid="{3D294416-83E1-494C-A03E-AA81BA5381B1}"/>
    <cellStyle name="_Value Copy 11 30 05 gas 12 09 05 AURORA at 12 14 05_Electric Rate Spread and Rate Design 3.23.09 2 3 2" xfId="5493" xr:uid="{38258254-DA00-4349-AC9F-ABC213E4B79D}"/>
    <cellStyle name="_Value Copy 11 30 05 gas 12 09 05 AURORA at 12 14 05_Electric Rate Spread and Rate Design 3.23.09 2 4" xfId="5494" xr:uid="{0AEF4D48-0BAF-4408-B442-8B6F58A298D1}"/>
    <cellStyle name="_Value Copy 11 30 05 gas 12 09 05 AURORA at 12 14 05_Electric Rate Spread and Rate Design 3.23.09 2 4 2" xfId="5495" xr:uid="{A950D3C2-60EE-4312-8B9E-3F80DBF18398}"/>
    <cellStyle name="_Value Copy 11 30 05 gas 12 09 05 AURORA at 12 14 05_Electric Rate Spread and Rate Design 3.23.09 3" xfId="5496" xr:uid="{BDC847F0-EE8A-411B-A557-86ABE77FCE96}"/>
    <cellStyle name="_Value Copy 11 30 05 gas 12 09 05 AURORA at 12 14 05_Electric Rate Spread and Rate Design 3.23.09 3 2" xfId="5497" xr:uid="{0946A3FC-5BA6-4DAE-A4F7-42B28AF37146}"/>
    <cellStyle name="_Value Copy 11 30 05 gas 12 09 05 AURORA at 12 14 05_Electric Rate Spread and Rate Design 3.23.09 4" xfId="5498" xr:uid="{95E03D96-08DA-4920-A3CA-D514B4564067}"/>
    <cellStyle name="_Value Copy 11 30 05 gas 12 09 05 AURORA at 12 14 05_Electric Rate Spread and Rate Design 3.23.09 4 2" xfId="5499" xr:uid="{FCCC5FA0-63B8-4AD3-AC7A-B31190C40B9C}"/>
    <cellStyle name="_Value Copy 11 30 05 gas 12 09 05 AURORA at 12 14 05_Electric Rate Spread and Rate Design 3.23.09 5" xfId="5500" xr:uid="{71F1CDD8-E2C8-40A1-B1C7-111FEB920227}"/>
    <cellStyle name="_Value Copy 11 30 05 gas 12 09 05 AURORA at 12 14 05_Electric Rate Spread and Rate Design 3.23.09 6" xfId="5501" xr:uid="{245A94BA-D938-4228-A10E-83324442ED93}"/>
    <cellStyle name="_Value Copy 11 30 05 gas 12 09 05 AURORA at 12 14 05_Exhibit D fr R Gho 12-31-08" xfId="5502" xr:uid="{6BBEAEB4-F59F-4CFC-8FDF-3878F7B2FE15}"/>
    <cellStyle name="_Value Copy 11 30 05 gas 12 09 05 AURORA at 12 14 05_Exhibit D fr R Gho 12-31-08 2" xfId="5503" xr:uid="{C0725488-FED5-42F8-9236-779D740823B3}"/>
    <cellStyle name="_Value Copy 11 30 05 gas 12 09 05 AURORA at 12 14 05_Exhibit D fr R Gho 12-31-08 3" xfId="5504" xr:uid="{E39ED5A0-9EA9-4B9D-8A4C-2D637392A33E}"/>
    <cellStyle name="_Value Copy 11 30 05 gas 12 09 05 AURORA at 12 14 05_Exhibit D fr R Gho 12-31-08 v2" xfId="5505" xr:uid="{3E518946-96CE-4C35-B724-288839BADF97}"/>
    <cellStyle name="_Value Copy 11 30 05 gas 12 09 05 AURORA at 12 14 05_Exhibit D fr R Gho 12-31-08 v2 2" xfId="5506" xr:uid="{2A99CF38-2AD1-42BF-A030-248DAE3908BA}"/>
    <cellStyle name="_Value Copy 11 30 05 gas 12 09 05 AURORA at 12 14 05_Exhibit D fr R Gho 12-31-08 v2 3" xfId="5507" xr:uid="{F9A7A80E-E218-4441-84B3-47E8A22F388D}"/>
    <cellStyle name="_Value Copy 11 30 05 gas 12 09 05 AURORA at 12 14 05_Exhibit D fr R Gho 12-31-08 v2_NIM Summary" xfId="5508" xr:uid="{AB0E408C-9D70-461E-BE6A-72E410FFE5F6}"/>
    <cellStyle name="_Value Copy 11 30 05 gas 12 09 05 AURORA at 12 14 05_Exhibit D fr R Gho 12-31-08 v2_NIM Summary 2" xfId="5509" xr:uid="{F7ACA750-C59A-4D71-B3DD-B895350191BA}"/>
    <cellStyle name="_Value Copy 11 30 05 gas 12 09 05 AURORA at 12 14 05_Exhibit D fr R Gho 12-31-08_NIM Summary" xfId="5510" xr:uid="{EFBA8C3B-1977-4364-839D-C01DD3CB7B99}"/>
    <cellStyle name="_Value Copy 11 30 05 gas 12 09 05 AURORA at 12 14 05_Exhibit D fr R Gho 12-31-08_NIM Summary 2" xfId="5511" xr:uid="{F4E4FC94-A10F-490B-B39F-CD9765776418}"/>
    <cellStyle name="_Value Copy 11 30 05 gas 12 09 05 AURORA at 12 14 05_Gas Rev Req Model (2010 GRC)" xfId="5512" xr:uid="{74D8210C-DA58-4FA5-BA3B-EA33A77B6E55}"/>
    <cellStyle name="_Value Copy 11 30 05 gas 12 09 05 AURORA at 12 14 05_Hopkins Ridge Prepaid Tran - Interest Earned RY 12ME Feb  '11" xfId="5513" xr:uid="{71080DDE-40AF-42EF-AB3A-67B611DB0E20}"/>
    <cellStyle name="_Value Copy 11 30 05 gas 12 09 05 AURORA at 12 14 05_Hopkins Ridge Prepaid Tran - Interest Earned RY 12ME Feb  '11 2" xfId="5514" xr:uid="{A6B80857-545B-4AE7-884F-3758579DBA61}"/>
    <cellStyle name="_Value Copy 11 30 05 gas 12 09 05 AURORA at 12 14 05_Hopkins Ridge Prepaid Tran - Interest Earned RY 12ME Feb  '11_NIM Summary" xfId="5515" xr:uid="{726CF3AA-CBF2-4CF7-B8BD-CAAEFFC9A6D5}"/>
    <cellStyle name="_Value Copy 11 30 05 gas 12 09 05 AURORA at 12 14 05_Hopkins Ridge Prepaid Tran - Interest Earned RY 12ME Feb  '11_NIM Summary 2" xfId="5516" xr:uid="{08509C41-AF49-4AFE-ADA0-337FF552C294}"/>
    <cellStyle name="_Value Copy 11 30 05 gas 12 09 05 AURORA at 12 14 05_Hopkins Ridge Prepaid Tran - Interest Earned RY 12ME Feb  '11_Transmission Workbook for May BOD" xfId="5517" xr:uid="{813977F0-4E00-4642-9963-1EFDD23E1BB1}"/>
    <cellStyle name="_Value Copy 11 30 05 gas 12 09 05 AURORA at 12 14 05_Hopkins Ridge Prepaid Tran - Interest Earned RY 12ME Feb  '11_Transmission Workbook for May BOD 2" xfId="5518" xr:uid="{C3044C16-29C2-46EE-87EA-2B5F8D77CD73}"/>
    <cellStyle name="_Value Copy 11 30 05 gas 12 09 05 AURORA at 12 14 05_INPUTS" xfId="5519" xr:uid="{3DCB0AE0-E5E7-4324-8BB4-3EE8BE9E79D2}"/>
    <cellStyle name="_Value Copy 11 30 05 gas 12 09 05 AURORA at 12 14 05_INPUTS 2" xfId="5520" xr:uid="{65A13C5F-E7D7-4AF7-BB7A-04C0B135DBC3}"/>
    <cellStyle name="_Value Copy 11 30 05 gas 12 09 05 AURORA at 12 14 05_INPUTS 2 2" xfId="5521" xr:uid="{3129FFF8-79EC-4A23-8929-338CFA049178}"/>
    <cellStyle name="_Value Copy 11 30 05 gas 12 09 05 AURORA at 12 14 05_INPUTS 2 2 2" xfId="5522" xr:uid="{7CAA3BAB-B622-499A-990C-542E67C64BF6}"/>
    <cellStyle name="_Value Copy 11 30 05 gas 12 09 05 AURORA at 12 14 05_INPUTS 2 3" xfId="5523" xr:uid="{BB59333B-0C98-4DA1-807B-1F8473003CFC}"/>
    <cellStyle name="_Value Copy 11 30 05 gas 12 09 05 AURORA at 12 14 05_INPUTS 2 3 2" xfId="5524" xr:uid="{41E0A31A-BB9B-4BEA-8A1D-54ED03854822}"/>
    <cellStyle name="_Value Copy 11 30 05 gas 12 09 05 AURORA at 12 14 05_INPUTS 2 4" xfId="5525" xr:uid="{E021A51F-C73D-4283-928B-C94F035DFE6C}"/>
    <cellStyle name="_Value Copy 11 30 05 gas 12 09 05 AURORA at 12 14 05_INPUTS 2 4 2" xfId="5526" xr:uid="{CF4BE9A9-0884-4793-B3EA-06E9A366FDA2}"/>
    <cellStyle name="_Value Copy 11 30 05 gas 12 09 05 AURORA at 12 14 05_INPUTS 3" xfId="5527" xr:uid="{A0705C57-3C1C-46E5-8418-A13D644307F0}"/>
    <cellStyle name="_Value Copy 11 30 05 gas 12 09 05 AURORA at 12 14 05_INPUTS 3 2" xfId="5528" xr:uid="{90BAE6CB-F863-41A2-AD39-AEC977354C72}"/>
    <cellStyle name="_Value Copy 11 30 05 gas 12 09 05 AURORA at 12 14 05_INPUTS 4" xfId="5529" xr:uid="{151720E9-BFD6-4D74-BB97-F3FA7F22E2F9}"/>
    <cellStyle name="_Value Copy 11 30 05 gas 12 09 05 AURORA at 12 14 05_INPUTS 4 2" xfId="5530" xr:uid="{4958CECB-4563-4539-9CC2-21B4E70B6AA5}"/>
    <cellStyle name="_Value Copy 11 30 05 gas 12 09 05 AURORA at 12 14 05_INPUTS 5" xfId="5531" xr:uid="{AAE2C03D-A141-4328-B4DF-EEC70D8E7055}"/>
    <cellStyle name="_Value Copy 11 30 05 gas 12 09 05 AURORA at 12 14 05_INPUTS 6" xfId="5532" xr:uid="{AE956F6F-F18D-4691-85D2-2D89FE079D26}"/>
    <cellStyle name="_Value Copy 11 30 05 gas 12 09 05 AURORA at 12 14 05_Leased Transformer &amp; Substation Plant &amp; Rev 12-2009" xfId="5533" xr:uid="{B694CAFB-CA5F-436F-AD83-DDF9B152AB47}"/>
    <cellStyle name="_Value Copy 11 30 05 gas 12 09 05 AURORA at 12 14 05_Leased Transformer &amp; Substation Plant &amp; Rev 12-2009 2" xfId="5534" xr:uid="{CC6DC097-863E-4416-8FDC-C26CC91892C7}"/>
    <cellStyle name="_Value Copy 11 30 05 gas 12 09 05 AURORA at 12 14 05_Leased Transformer &amp; Substation Plant &amp; Rev 12-2009 2 2" xfId="5535" xr:uid="{04B2F9ED-1997-48C2-8531-1FC16F7A9563}"/>
    <cellStyle name="_Value Copy 11 30 05 gas 12 09 05 AURORA at 12 14 05_Leased Transformer &amp; Substation Plant &amp; Rev 12-2009 2 2 2" xfId="5536" xr:uid="{250C0CE9-1FD8-436A-857C-A0D826814F88}"/>
    <cellStyle name="_Value Copy 11 30 05 gas 12 09 05 AURORA at 12 14 05_Leased Transformer &amp; Substation Plant &amp; Rev 12-2009 2 3" xfId="5537" xr:uid="{4EF32C15-9F53-4CA7-B475-87064151F780}"/>
    <cellStyle name="_Value Copy 11 30 05 gas 12 09 05 AURORA at 12 14 05_Leased Transformer &amp; Substation Plant &amp; Rev 12-2009 2 3 2" xfId="5538" xr:uid="{B64AABEC-B744-40B2-879A-A58557A3BA61}"/>
    <cellStyle name="_Value Copy 11 30 05 gas 12 09 05 AURORA at 12 14 05_Leased Transformer &amp; Substation Plant &amp; Rev 12-2009 2 4" xfId="5539" xr:uid="{647AAF5A-0E8F-4F20-B0A4-575847785383}"/>
    <cellStyle name="_Value Copy 11 30 05 gas 12 09 05 AURORA at 12 14 05_Leased Transformer &amp; Substation Plant &amp; Rev 12-2009 2 4 2" xfId="5540" xr:uid="{C784780A-AA72-42CD-95B0-CB0D2A954789}"/>
    <cellStyle name="_Value Copy 11 30 05 gas 12 09 05 AURORA at 12 14 05_Leased Transformer &amp; Substation Plant &amp; Rev 12-2009 3" xfId="5541" xr:uid="{A5E01B6C-F5A0-4503-B7DA-CDC3B4C7DE9E}"/>
    <cellStyle name="_Value Copy 11 30 05 gas 12 09 05 AURORA at 12 14 05_Leased Transformer &amp; Substation Plant &amp; Rev 12-2009 3 2" xfId="5542" xr:uid="{4EB8EF19-A989-4CFB-9844-801CA9DA1904}"/>
    <cellStyle name="_Value Copy 11 30 05 gas 12 09 05 AURORA at 12 14 05_Leased Transformer &amp; Substation Plant &amp; Rev 12-2009 4" xfId="5543" xr:uid="{911B4832-0F1E-4CDE-A76C-EDFB640DE72C}"/>
    <cellStyle name="_Value Copy 11 30 05 gas 12 09 05 AURORA at 12 14 05_Leased Transformer &amp; Substation Plant &amp; Rev 12-2009 4 2" xfId="5544" xr:uid="{6A569A8B-BD92-4E8E-B35B-648373FE8D4F}"/>
    <cellStyle name="_Value Copy 11 30 05 gas 12 09 05 AURORA at 12 14 05_Leased Transformer &amp; Substation Plant &amp; Rev 12-2009 5" xfId="5545" xr:uid="{27BDAF4C-1BD4-478B-9A04-FB8C8D1BC1A0}"/>
    <cellStyle name="_Value Copy 11 30 05 gas 12 09 05 AURORA at 12 14 05_Leased Transformer &amp; Substation Plant &amp; Rev 12-2009 6" xfId="5546" xr:uid="{3F749A24-9192-4817-8201-6FC298C8F3FE}"/>
    <cellStyle name="_Value Copy 11 30 05 gas 12 09 05 AURORA at 12 14 05_NIM Summary" xfId="5547" xr:uid="{7D8B7899-B9D7-4A81-A811-178C6D861EE9}"/>
    <cellStyle name="_Value Copy 11 30 05 gas 12 09 05 AURORA at 12 14 05_NIM Summary 09GRC" xfId="5548" xr:uid="{31C225F7-8B2A-4176-8B21-9C74D9C756B3}"/>
    <cellStyle name="_Value Copy 11 30 05 gas 12 09 05 AURORA at 12 14 05_NIM Summary 09GRC 2" xfId="5549" xr:uid="{C729189D-9E1B-401A-9AC2-AC4B3B5740C5}"/>
    <cellStyle name="_Value Copy 11 30 05 gas 12 09 05 AURORA at 12 14 05_NIM Summary 2" xfId="5550" xr:uid="{4EFAC77F-37ED-456D-95B1-CF4777B58705}"/>
    <cellStyle name="_Value Copy 11 30 05 gas 12 09 05 AURORA at 12 14 05_NIM Summary 3" xfId="5551" xr:uid="{642902AC-64E1-4F3D-8776-6804A6502CBE}"/>
    <cellStyle name="_Value Copy 11 30 05 gas 12 09 05 AURORA at 12 14 05_NIM Summary 4" xfId="5552" xr:uid="{2515B669-2C32-4AC4-9F14-358C84E039DB}"/>
    <cellStyle name="_Value Copy 11 30 05 gas 12 09 05 AURORA at 12 14 05_NIM Summary 5" xfId="5553" xr:uid="{25C3B4B0-977D-4903-8E36-F43B08C5FB00}"/>
    <cellStyle name="_Value Copy 11 30 05 gas 12 09 05 AURORA at 12 14 05_NIM Summary 6" xfId="5554" xr:uid="{938F2B00-237D-479B-B940-A65B9C2F9B3B}"/>
    <cellStyle name="_Value Copy 11 30 05 gas 12 09 05 AURORA at 12 14 05_NIM Summary 7" xfId="5555" xr:uid="{6FB2A3EF-397C-4590-9E82-4EF71624AE79}"/>
    <cellStyle name="_Value Copy 11 30 05 gas 12 09 05 AURORA at 12 14 05_NIM Summary 8" xfId="5556" xr:uid="{E973E6B4-7D3A-459B-8955-A3447BAD62E8}"/>
    <cellStyle name="_Value Copy 11 30 05 gas 12 09 05 AURORA at 12 14 05_NIM Summary 9" xfId="5557" xr:uid="{F0B61332-C329-4139-A77D-B072C220B02B}"/>
    <cellStyle name="_Value Copy 11 30 05 gas 12 09 05 AURORA at 12 14 05_PCA 10 -  Exhibit D from A Kellogg Jan 2011" xfId="5558" xr:uid="{0EB43077-F5ED-4AB0-84F7-8CE9155B9ADC}"/>
    <cellStyle name="_Value Copy 11 30 05 gas 12 09 05 AURORA at 12 14 05_PCA 10 -  Exhibit D from A Kellogg July 2011" xfId="5559" xr:uid="{8BD46F9C-1847-4EE8-B4B0-D6540110F749}"/>
    <cellStyle name="_Value Copy 11 30 05 gas 12 09 05 AURORA at 12 14 05_PCA 10 -  Exhibit D from S Free Rcv'd 12-11" xfId="5560" xr:uid="{89041B78-C8B8-4B73-9A6E-8947BA2C127F}"/>
    <cellStyle name="_Value Copy 11 30 05 gas 12 09 05 AURORA at 12 14 05_PCA 7 - Exhibit D update 11_30_08 (2)" xfId="5561" xr:uid="{96F96EAD-1D84-43A6-8A0F-FB6298D477E8}"/>
    <cellStyle name="_Value Copy 11 30 05 gas 12 09 05 AURORA at 12 14 05_PCA 7 - Exhibit D update 11_30_08 (2) 2" xfId="5562" xr:uid="{7D18F089-59C5-4C7F-BFC1-422EC8A31ED9}"/>
    <cellStyle name="_Value Copy 11 30 05 gas 12 09 05 AURORA at 12 14 05_PCA 7 - Exhibit D update 11_30_08 (2) 2 2" xfId="5563" xr:uid="{9EDBD334-F49B-4CAB-A0CB-5D968222B71E}"/>
    <cellStyle name="_Value Copy 11 30 05 gas 12 09 05 AURORA at 12 14 05_PCA 7 - Exhibit D update 11_30_08 (2) 3" xfId="5564" xr:uid="{E3B2A33C-EEDE-4E3A-9139-9E2ACAA658E4}"/>
    <cellStyle name="_Value Copy 11 30 05 gas 12 09 05 AURORA at 12 14 05_PCA 7 - Exhibit D update 11_30_08 (2) 4" xfId="5565" xr:uid="{56CC011A-7D03-46CA-927D-937CF4D60EAE}"/>
    <cellStyle name="_Value Copy 11 30 05 gas 12 09 05 AURORA at 12 14 05_PCA 7 - Exhibit D update 11_30_08 (2)_NIM Summary" xfId="5566" xr:uid="{B1148BF2-7B75-4F9B-A530-3C69DA4FD554}"/>
    <cellStyle name="_Value Copy 11 30 05 gas 12 09 05 AURORA at 12 14 05_PCA 7 - Exhibit D update 11_30_08 (2)_NIM Summary 2" xfId="5567" xr:uid="{216F0D16-DFDB-4637-A79A-B56C19BCACB2}"/>
    <cellStyle name="_Value Copy 11 30 05 gas 12 09 05 AURORA at 12 14 05_PCA 8 - Exhibit D update 12_31_09" xfId="5568" xr:uid="{C535CF18-0B2A-42DA-A1FB-2F399B678FF3}"/>
    <cellStyle name="_Value Copy 11 30 05 gas 12 09 05 AURORA at 12 14 05_PCA 8 - Exhibit D update 12_31_09 2" xfId="5569" xr:uid="{BE61C723-33EC-47BD-B4D6-9D1E54C9EB1D}"/>
    <cellStyle name="_Value Copy 11 30 05 gas 12 09 05 AURORA at 12 14 05_PCA 9 -  Exhibit D April 2010" xfId="5570" xr:uid="{8F012FB5-62B6-40D0-A288-34DD6295AA87}"/>
    <cellStyle name="_Value Copy 11 30 05 gas 12 09 05 AURORA at 12 14 05_PCA 9 -  Exhibit D April 2010 (3)" xfId="5571" xr:uid="{3E4F283B-B77D-4BD6-98F2-436186990CE0}"/>
    <cellStyle name="_Value Copy 11 30 05 gas 12 09 05 AURORA at 12 14 05_PCA 9 -  Exhibit D April 2010 (3) 2" xfId="5572" xr:uid="{8A74C56A-0286-4A6F-A451-E3FA17987E3C}"/>
    <cellStyle name="_Value Copy 11 30 05 gas 12 09 05 AURORA at 12 14 05_PCA 9 -  Exhibit D April 2010 2" xfId="5573" xr:uid="{DE0CCFED-1F1B-49BE-B7E9-0B4DCF77A418}"/>
    <cellStyle name="_Value Copy 11 30 05 gas 12 09 05 AURORA at 12 14 05_PCA 9 -  Exhibit D April 2010 3" xfId="5574" xr:uid="{26216B95-0B6E-4564-B674-DDD2C745B01D}"/>
    <cellStyle name="_Value Copy 11 30 05 gas 12 09 05 AURORA at 12 14 05_PCA 9 -  Exhibit D Feb 2010" xfId="5575" xr:uid="{56295E51-C449-4E95-BF1A-DD4E1AA9BE61}"/>
    <cellStyle name="_Value Copy 11 30 05 gas 12 09 05 AURORA at 12 14 05_PCA 9 -  Exhibit D Feb 2010 2" xfId="5576" xr:uid="{83CCA6CC-A287-4305-91FF-02227F4424F9}"/>
    <cellStyle name="_Value Copy 11 30 05 gas 12 09 05 AURORA at 12 14 05_PCA 9 -  Exhibit D Feb 2010 v2" xfId="5577" xr:uid="{6AA552FE-059B-46E9-80F7-1BF93766E89E}"/>
    <cellStyle name="_Value Copy 11 30 05 gas 12 09 05 AURORA at 12 14 05_PCA 9 -  Exhibit D Feb 2010 v2 2" xfId="5578" xr:uid="{25DF68E5-1FE9-4C36-868B-D531201ACE75}"/>
    <cellStyle name="_Value Copy 11 30 05 gas 12 09 05 AURORA at 12 14 05_PCA 9 -  Exhibit D Feb 2010 WF" xfId="5579" xr:uid="{28ADC234-B918-4E0E-9B39-E7549B5FEA14}"/>
    <cellStyle name="_Value Copy 11 30 05 gas 12 09 05 AURORA at 12 14 05_PCA 9 -  Exhibit D Feb 2010 WF 2" xfId="5580" xr:uid="{73997DFB-8C40-4AAF-9E6C-D9957B2C71AF}"/>
    <cellStyle name="_Value Copy 11 30 05 gas 12 09 05 AURORA at 12 14 05_PCA 9 -  Exhibit D Jan 2010" xfId="5581" xr:uid="{D6DE85DE-C5D0-431F-8E80-67EB1BF2AD20}"/>
    <cellStyle name="_Value Copy 11 30 05 gas 12 09 05 AURORA at 12 14 05_PCA 9 -  Exhibit D Jan 2010 2" xfId="5582" xr:uid="{C24D61A5-188A-42D4-933B-55C592205219}"/>
    <cellStyle name="_Value Copy 11 30 05 gas 12 09 05 AURORA at 12 14 05_PCA 9 -  Exhibit D March 2010 (2)" xfId="5583" xr:uid="{875BFA22-7807-443E-AAA5-FDF53780BE40}"/>
    <cellStyle name="_Value Copy 11 30 05 gas 12 09 05 AURORA at 12 14 05_PCA 9 -  Exhibit D March 2010 (2) 2" xfId="5584" xr:uid="{217F667D-654B-4C5E-9BEA-E51C1B43557B}"/>
    <cellStyle name="_Value Copy 11 30 05 gas 12 09 05 AURORA at 12 14 05_PCA 9 -  Exhibit D Nov 2010" xfId="5585" xr:uid="{4EE3C93B-E4F7-40A6-883D-BF40C182B809}"/>
    <cellStyle name="_Value Copy 11 30 05 gas 12 09 05 AURORA at 12 14 05_PCA 9 -  Exhibit D Nov 2010 2" xfId="5586" xr:uid="{E27B0F69-669A-48CB-B29F-A647D741C854}"/>
    <cellStyle name="_Value Copy 11 30 05 gas 12 09 05 AURORA at 12 14 05_PCA 9 - Exhibit D at August 2010" xfId="5587" xr:uid="{30ACF640-C34F-450D-9F0A-3C98D92F372A}"/>
    <cellStyle name="_Value Copy 11 30 05 gas 12 09 05 AURORA at 12 14 05_PCA 9 - Exhibit D at August 2010 2" xfId="5588" xr:uid="{281F55DE-AE44-465C-BA3D-6EE8D1972244}"/>
    <cellStyle name="_Value Copy 11 30 05 gas 12 09 05 AURORA at 12 14 05_PCA 9 - Exhibit D June 2010 GRC" xfId="5589" xr:uid="{3BDFF901-21AA-43A5-BF94-421280A4297C}"/>
    <cellStyle name="_Value Copy 11 30 05 gas 12 09 05 AURORA at 12 14 05_PCA 9 - Exhibit D June 2010 GRC 2" xfId="5590" xr:uid="{46837421-3682-41C7-A6A3-FC0D5951244D}"/>
    <cellStyle name="_Value Copy 11 30 05 gas 12 09 05 AURORA at 12 14 05_Power Costs - Comparison bx Rbtl-Staff-Jt-PC" xfId="5591" xr:uid="{7893D5B6-C7D7-4BB0-8E19-2A2DB1B72311}"/>
    <cellStyle name="_Value Copy 11 30 05 gas 12 09 05 AURORA at 12 14 05_Power Costs - Comparison bx Rbtl-Staff-Jt-PC 2" xfId="5592" xr:uid="{9030E982-6865-443F-A97C-D84E912D982D}"/>
    <cellStyle name="_Value Copy 11 30 05 gas 12 09 05 AURORA at 12 14 05_Power Costs - Comparison bx Rbtl-Staff-Jt-PC 2 2" xfId="5593" xr:uid="{E9E04D25-5B7A-4219-850E-95AD2D034CA9}"/>
    <cellStyle name="_Value Copy 11 30 05 gas 12 09 05 AURORA at 12 14 05_Power Costs - Comparison bx Rbtl-Staff-Jt-PC 3" xfId="5594" xr:uid="{56F46891-EE68-404B-837C-67D63785D929}"/>
    <cellStyle name="_Value Copy 11 30 05 gas 12 09 05 AURORA at 12 14 05_Power Costs - Comparison bx Rbtl-Staff-Jt-PC 4" xfId="5595" xr:uid="{84A40E06-CF47-434E-9ED8-7EA1D77DF145}"/>
    <cellStyle name="_Value Copy 11 30 05 gas 12 09 05 AURORA at 12 14 05_Power Costs - Comparison bx Rbtl-Staff-Jt-PC_Adj Bench DR 3 for Initial Briefs (Electric)" xfId="5596" xr:uid="{44C45775-72C6-4307-9BAA-848E7DCD3A82}"/>
    <cellStyle name="_Value Copy 11 30 05 gas 12 09 05 AURORA at 12 14 05_Power Costs - Comparison bx Rbtl-Staff-Jt-PC_Adj Bench DR 3 for Initial Briefs (Electric) 2" xfId="5597" xr:uid="{79FF09DE-984E-451C-AC35-EC35EB152853}"/>
    <cellStyle name="_Value Copy 11 30 05 gas 12 09 05 AURORA at 12 14 05_Power Costs - Comparison bx Rbtl-Staff-Jt-PC_Adj Bench DR 3 for Initial Briefs (Electric) 2 2" xfId="5598" xr:uid="{CF0EECA7-BD2A-45EB-BB54-DF91DFAD2ED4}"/>
    <cellStyle name="_Value Copy 11 30 05 gas 12 09 05 AURORA at 12 14 05_Power Costs - Comparison bx Rbtl-Staff-Jt-PC_Adj Bench DR 3 for Initial Briefs (Electric) 3" xfId="5599" xr:uid="{11A7C879-219B-4C81-9F6B-6A499BC9F9AA}"/>
    <cellStyle name="_Value Copy 11 30 05 gas 12 09 05 AURORA at 12 14 05_Power Costs - Comparison bx Rbtl-Staff-Jt-PC_Adj Bench DR 3 for Initial Briefs (Electric) 4" xfId="5600" xr:uid="{774B4D08-A345-4F64-9624-E0D6C506B4CE}"/>
    <cellStyle name="_Value Copy 11 30 05 gas 12 09 05 AURORA at 12 14 05_Power Costs - Comparison bx Rbtl-Staff-Jt-PC_Electric Rev Req Model (2009 GRC) Rebuttal" xfId="5601" xr:uid="{A2DF4259-C6C1-45A7-8D5B-AF16821DAC19}"/>
    <cellStyle name="_Value Copy 11 30 05 gas 12 09 05 AURORA at 12 14 05_Power Costs - Comparison bx Rbtl-Staff-Jt-PC_Electric Rev Req Model (2009 GRC) Rebuttal 2" xfId="5602" xr:uid="{6094DFB3-EE93-44DF-8B33-24A2605137DB}"/>
    <cellStyle name="_Value Copy 11 30 05 gas 12 09 05 AURORA at 12 14 05_Power Costs - Comparison bx Rbtl-Staff-Jt-PC_Electric Rev Req Model (2009 GRC) Rebuttal 2 2" xfId="5603" xr:uid="{62221CFE-B5EB-446C-A9AD-E06F611AA5D9}"/>
    <cellStyle name="_Value Copy 11 30 05 gas 12 09 05 AURORA at 12 14 05_Power Costs - Comparison bx Rbtl-Staff-Jt-PC_Electric Rev Req Model (2009 GRC) Rebuttal 3" xfId="5604" xr:uid="{937335C3-7F5D-41C6-A833-A79E50B5FC3A}"/>
    <cellStyle name="_Value Copy 11 30 05 gas 12 09 05 AURORA at 12 14 05_Power Costs - Comparison bx Rbtl-Staff-Jt-PC_Electric Rev Req Model (2009 GRC) Rebuttal 4" xfId="5605" xr:uid="{0B8F6BC5-65B6-4E27-B80D-476420E6EFB6}"/>
    <cellStyle name="_Value Copy 11 30 05 gas 12 09 05 AURORA at 12 14 05_Power Costs - Comparison bx Rbtl-Staff-Jt-PC_Electric Rev Req Model (2009 GRC) Rebuttal REmoval of New  WH Solar AdjustMI" xfId="5606" xr:uid="{527F036F-BC79-415C-B661-D14A28F820DB}"/>
    <cellStyle name="_Value Copy 11 30 05 gas 12 09 05 AURORA at 12 14 05_Power Costs - Comparison bx Rbtl-Staff-Jt-PC_Electric Rev Req Model (2009 GRC) Rebuttal REmoval of New  WH Solar AdjustMI 2" xfId="5607" xr:uid="{EC177AF1-9FA5-4445-8BD8-5088B9F9FD4E}"/>
    <cellStyle name="_Value Copy 11 30 05 gas 12 09 05 AURORA at 12 14 05_Power Costs - Comparison bx Rbtl-Staff-Jt-PC_Electric Rev Req Model (2009 GRC) Rebuttal REmoval of New  WH Solar AdjustMI 2 2" xfId="5608" xr:uid="{7AD94F4F-2C37-465A-80AA-38C91C3055E0}"/>
    <cellStyle name="_Value Copy 11 30 05 gas 12 09 05 AURORA at 12 14 05_Power Costs - Comparison bx Rbtl-Staff-Jt-PC_Electric Rev Req Model (2009 GRC) Rebuttal REmoval of New  WH Solar AdjustMI 3" xfId="5609" xr:uid="{CFE5B118-B251-4F6C-88D8-EBDD949C79FD}"/>
    <cellStyle name="_Value Copy 11 30 05 gas 12 09 05 AURORA at 12 14 05_Power Costs - Comparison bx Rbtl-Staff-Jt-PC_Electric Rev Req Model (2009 GRC) Rebuttal REmoval of New  WH Solar AdjustMI 4" xfId="5610" xr:uid="{0FDFB61C-15C3-4493-BD3B-442A5D517B59}"/>
    <cellStyle name="_Value Copy 11 30 05 gas 12 09 05 AURORA at 12 14 05_Power Costs - Comparison bx Rbtl-Staff-Jt-PC_Electric Rev Req Model (2009 GRC) Revised 01-18-2010" xfId="5611" xr:uid="{CCBFC37D-03AF-44F8-82C6-1828116695A9}"/>
    <cellStyle name="_Value Copy 11 30 05 gas 12 09 05 AURORA at 12 14 05_Power Costs - Comparison bx Rbtl-Staff-Jt-PC_Electric Rev Req Model (2009 GRC) Revised 01-18-2010 2" xfId="5612" xr:uid="{ACADE48F-5CA6-40D2-B20A-BCEFA0A894A5}"/>
    <cellStyle name="_Value Copy 11 30 05 gas 12 09 05 AURORA at 12 14 05_Power Costs - Comparison bx Rbtl-Staff-Jt-PC_Electric Rev Req Model (2009 GRC) Revised 01-18-2010 2 2" xfId="5613" xr:uid="{4F7153D8-621F-485E-B556-AE30F01BD512}"/>
    <cellStyle name="_Value Copy 11 30 05 gas 12 09 05 AURORA at 12 14 05_Power Costs - Comparison bx Rbtl-Staff-Jt-PC_Electric Rev Req Model (2009 GRC) Revised 01-18-2010 3" xfId="5614" xr:uid="{50B54AD6-6DD3-43A2-9CF6-2D1EB2132DA0}"/>
    <cellStyle name="_Value Copy 11 30 05 gas 12 09 05 AURORA at 12 14 05_Power Costs - Comparison bx Rbtl-Staff-Jt-PC_Electric Rev Req Model (2009 GRC) Revised 01-18-2010 4" xfId="5615" xr:uid="{C3D1A5B4-26A6-4EBD-A920-F78ED68A72C2}"/>
    <cellStyle name="_Value Copy 11 30 05 gas 12 09 05 AURORA at 12 14 05_Power Costs - Comparison bx Rbtl-Staff-Jt-PC_Final Order Electric EXHIBIT A-1" xfId="5616" xr:uid="{D89E427D-9A91-4F7C-A526-D8735491D6CF}"/>
    <cellStyle name="_Value Copy 11 30 05 gas 12 09 05 AURORA at 12 14 05_Power Costs - Comparison bx Rbtl-Staff-Jt-PC_Final Order Electric EXHIBIT A-1 2" xfId="5617" xr:uid="{4F8634D8-23D9-4F8A-9816-29FC0F82AE6D}"/>
    <cellStyle name="_Value Copy 11 30 05 gas 12 09 05 AURORA at 12 14 05_Power Costs - Comparison bx Rbtl-Staff-Jt-PC_Final Order Electric EXHIBIT A-1 2 2" xfId="5618" xr:uid="{58F0745B-E87F-4AED-8633-CD92CD721DB2}"/>
    <cellStyle name="_Value Copy 11 30 05 gas 12 09 05 AURORA at 12 14 05_Power Costs - Comparison bx Rbtl-Staff-Jt-PC_Final Order Electric EXHIBIT A-1 3" xfId="5619" xr:uid="{37E9F212-339E-4904-9647-01C13D9637CD}"/>
    <cellStyle name="_Value Copy 11 30 05 gas 12 09 05 AURORA at 12 14 05_Power Costs - Comparison bx Rbtl-Staff-Jt-PC_Final Order Electric EXHIBIT A-1 4" xfId="5620" xr:uid="{16F0F623-A790-4BA2-9197-56441BE34660}"/>
    <cellStyle name="_Value Copy 11 30 05 gas 12 09 05 AURORA at 12 14 05_Production Adj 4.37" xfId="5621" xr:uid="{C3348373-1C52-4690-A5DD-5FC2FBB05C69}"/>
    <cellStyle name="_Value Copy 11 30 05 gas 12 09 05 AURORA at 12 14 05_Production Adj 4.37 2" xfId="5622" xr:uid="{782795AE-904E-4FA8-A06C-EED4416AB7FB}"/>
    <cellStyle name="_Value Copy 11 30 05 gas 12 09 05 AURORA at 12 14 05_Production Adj 4.37 2 2" xfId="5623" xr:uid="{FBB267D3-FB65-4EE1-9A14-FCF6618191A4}"/>
    <cellStyle name="_Value Copy 11 30 05 gas 12 09 05 AURORA at 12 14 05_Production Adj 4.37 3" xfId="5624" xr:uid="{42342CF1-EAB9-4619-83A5-6D8CEC21D1A9}"/>
    <cellStyle name="_Value Copy 11 30 05 gas 12 09 05 AURORA at 12 14 05_Purchased Power Adj 4.03" xfId="5625" xr:uid="{7F43BF27-97A8-4265-AA24-9DDBC011BE76}"/>
    <cellStyle name="_Value Copy 11 30 05 gas 12 09 05 AURORA at 12 14 05_Purchased Power Adj 4.03 2" xfId="5626" xr:uid="{08234C2F-4AE4-469C-88AB-C9748E84D526}"/>
    <cellStyle name="_Value Copy 11 30 05 gas 12 09 05 AURORA at 12 14 05_Purchased Power Adj 4.03 2 2" xfId="5627" xr:uid="{99C3643C-EB96-4641-87EE-18A2020865AC}"/>
    <cellStyle name="_Value Copy 11 30 05 gas 12 09 05 AURORA at 12 14 05_Purchased Power Adj 4.03 3" xfId="5628" xr:uid="{80141C04-E389-4948-B8C4-62ED1CB32005}"/>
    <cellStyle name="_Value Copy 11 30 05 gas 12 09 05 AURORA at 12 14 05_Rate Design Sch 24" xfId="5629" xr:uid="{28626273-27A3-4BC3-836C-8776BCF5D16C}"/>
    <cellStyle name="_Value Copy 11 30 05 gas 12 09 05 AURORA at 12 14 05_Rate Design Sch 24 2" xfId="5630" xr:uid="{A1C9AF7F-4010-41A0-984F-1970E2D322EB}"/>
    <cellStyle name="_Value Copy 11 30 05 gas 12 09 05 AURORA at 12 14 05_Rate Design Sch 25" xfId="5631" xr:uid="{CF0C5610-2918-4BF8-BBC9-5A8FF07403E8}"/>
    <cellStyle name="_Value Copy 11 30 05 gas 12 09 05 AURORA at 12 14 05_Rate Design Sch 25 2" xfId="5632" xr:uid="{84F2774D-D6FE-4779-8794-EA767C9CCC47}"/>
    <cellStyle name="_Value Copy 11 30 05 gas 12 09 05 AURORA at 12 14 05_Rate Design Sch 25 2 2" xfId="5633" xr:uid="{304F2626-2EFE-4993-8435-ABCDFC9412CE}"/>
    <cellStyle name="_Value Copy 11 30 05 gas 12 09 05 AURORA at 12 14 05_Rate Design Sch 25 3" xfId="5634" xr:uid="{2649A52B-BF82-40B8-9375-2C22037BB37F}"/>
    <cellStyle name="_Value Copy 11 30 05 gas 12 09 05 AURORA at 12 14 05_Rate Design Sch 26" xfId="5635" xr:uid="{E17AD111-DBB1-436B-B748-5CF5E9A6CB58}"/>
    <cellStyle name="_Value Copy 11 30 05 gas 12 09 05 AURORA at 12 14 05_Rate Design Sch 26 2" xfId="5636" xr:uid="{19ABDC3C-1254-4A25-B00F-DEE92A9C4B4F}"/>
    <cellStyle name="_Value Copy 11 30 05 gas 12 09 05 AURORA at 12 14 05_Rate Design Sch 26 2 2" xfId="5637" xr:uid="{4F5D061F-953D-415F-AAFB-784F147B6071}"/>
    <cellStyle name="_Value Copy 11 30 05 gas 12 09 05 AURORA at 12 14 05_Rate Design Sch 26 3" xfId="5638" xr:uid="{6B75A33B-7FA7-46BE-82E7-DB630BD5F20F}"/>
    <cellStyle name="_Value Copy 11 30 05 gas 12 09 05 AURORA at 12 14 05_Rate Design Sch 31" xfId="5639" xr:uid="{704CDE59-5207-458C-9474-5A762B933E28}"/>
    <cellStyle name="_Value Copy 11 30 05 gas 12 09 05 AURORA at 12 14 05_Rate Design Sch 31 2" xfId="5640" xr:uid="{AC0FD63E-72BC-4A65-A7AF-04C7C77B0A7F}"/>
    <cellStyle name="_Value Copy 11 30 05 gas 12 09 05 AURORA at 12 14 05_Rate Design Sch 31 2 2" xfId="5641" xr:uid="{04346D5D-0AD2-40DF-A28D-541C8BC5FF4E}"/>
    <cellStyle name="_Value Copy 11 30 05 gas 12 09 05 AURORA at 12 14 05_Rate Design Sch 31 3" xfId="5642" xr:uid="{65489F73-FC07-4FB7-B13B-C2F7085E46FF}"/>
    <cellStyle name="_Value Copy 11 30 05 gas 12 09 05 AURORA at 12 14 05_Rate Design Sch 43" xfId="5643" xr:uid="{A16B957E-4A72-4CAA-90AD-3A19A2933594}"/>
    <cellStyle name="_Value Copy 11 30 05 gas 12 09 05 AURORA at 12 14 05_Rate Design Sch 43 2" xfId="5644" xr:uid="{78A732E0-A0FF-40BB-A507-10D49F4E978C}"/>
    <cellStyle name="_Value Copy 11 30 05 gas 12 09 05 AURORA at 12 14 05_Rate Design Sch 43 2 2" xfId="5645" xr:uid="{0CF82689-966D-4649-8C28-3D114646E7BF}"/>
    <cellStyle name="_Value Copy 11 30 05 gas 12 09 05 AURORA at 12 14 05_Rate Design Sch 43 3" xfId="5646" xr:uid="{A973BDE1-3CE1-4522-8965-B4475C742F57}"/>
    <cellStyle name="_Value Copy 11 30 05 gas 12 09 05 AURORA at 12 14 05_Rate Design Sch 448-449" xfId="5647" xr:uid="{3E996454-2026-4DC3-AB33-FE40EC10276B}"/>
    <cellStyle name="_Value Copy 11 30 05 gas 12 09 05 AURORA at 12 14 05_Rate Design Sch 448-449 2" xfId="5648" xr:uid="{3C1E8BC1-E1BE-4CE7-8A65-A77BF90DB8C7}"/>
    <cellStyle name="_Value Copy 11 30 05 gas 12 09 05 AURORA at 12 14 05_Rate Design Sch 46" xfId="5649" xr:uid="{3E0A18D0-DA1F-4665-8A3A-F17AF73D0F2B}"/>
    <cellStyle name="_Value Copy 11 30 05 gas 12 09 05 AURORA at 12 14 05_Rate Design Sch 46 2" xfId="5650" xr:uid="{847829A4-C99A-48F4-9B79-3459B79F54D9}"/>
    <cellStyle name="_Value Copy 11 30 05 gas 12 09 05 AURORA at 12 14 05_Rate Design Sch 46 2 2" xfId="5651" xr:uid="{3CCDDD53-0E88-42F9-89AD-176F371018FE}"/>
    <cellStyle name="_Value Copy 11 30 05 gas 12 09 05 AURORA at 12 14 05_Rate Design Sch 46 3" xfId="5652" xr:uid="{8DF63661-6421-408E-BC6F-36D84A37EAEA}"/>
    <cellStyle name="_Value Copy 11 30 05 gas 12 09 05 AURORA at 12 14 05_Rate Spread" xfId="5653" xr:uid="{391C1560-84EA-4DB5-88E3-110C5743F98A}"/>
    <cellStyle name="_Value Copy 11 30 05 gas 12 09 05 AURORA at 12 14 05_Rate Spread 2" xfId="5654" xr:uid="{19EB7C14-9F2F-4E98-9A61-16A3FAD82794}"/>
    <cellStyle name="_Value Copy 11 30 05 gas 12 09 05 AURORA at 12 14 05_Rate Spread 2 2" xfId="5655" xr:uid="{10AEAFA0-485D-49EC-A0AE-AD53B898ED31}"/>
    <cellStyle name="_Value Copy 11 30 05 gas 12 09 05 AURORA at 12 14 05_Rate Spread 3" xfId="5656" xr:uid="{BF5A537B-0332-4457-A93F-FA463523AF26}"/>
    <cellStyle name="_Value Copy 11 30 05 gas 12 09 05 AURORA at 12 14 05_Rebuttal Power Costs" xfId="5657" xr:uid="{7CA994E6-125C-45FC-8F36-324034C749EF}"/>
    <cellStyle name="_Value Copy 11 30 05 gas 12 09 05 AURORA at 12 14 05_Rebuttal Power Costs 2" xfId="5658" xr:uid="{C52F87E0-DD45-4F27-A67D-F798A6D388E5}"/>
    <cellStyle name="_Value Copy 11 30 05 gas 12 09 05 AURORA at 12 14 05_Rebuttal Power Costs 2 2" xfId="5659" xr:uid="{7BAB52D1-033B-43D9-BD7E-6B91A540B53D}"/>
    <cellStyle name="_Value Copy 11 30 05 gas 12 09 05 AURORA at 12 14 05_Rebuttal Power Costs 3" xfId="5660" xr:uid="{3780CB20-BC36-4011-9FBB-F243CDA227C9}"/>
    <cellStyle name="_Value Copy 11 30 05 gas 12 09 05 AURORA at 12 14 05_Rebuttal Power Costs 4" xfId="5661" xr:uid="{A937CB71-6BD0-4D61-9534-5B144B7D7B1E}"/>
    <cellStyle name="_Value Copy 11 30 05 gas 12 09 05 AURORA at 12 14 05_Rebuttal Power Costs_Adj Bench DR 3 for Initial Briefs (Electric)" xfId="5662" xr:uid="{ECF9D83E-ACBB-4D28-848E-2E0BB5B97A1B}"/>
    <cellStyle name="_Value Copy 11 30 05 gas 12 09 05 AURORA at 12 14 05_Rebuttal Power Costs_Adj Bench DR 3 for Initial Briefs (Electric) 2" xfId="5663" xr:uid="{351DF3A6-5534-4B6D-8C83-D6B9FF9133C6}"/>
    <cellStyle name="_Value Copy 11 30 05 gas 12 09 05 AURORA at 12 14 05_Rebuttal Power Costs_Adj Bench DR 3 for Initial Briefs (Electric) 2 2" xfId="5664" xr:uid="{CB28D54F-DF5D-4B05-B8C0-81F8F712CBE1}"/>
    <cellStyle name="_Value Copy 11 30 05 gas 12 09 05 AURORA at 12 14 05_Rebuttal Power Costs_Adj Bench DR 3 for Initial Briefs (Electric) 3" xfId="5665" xr:uid="{D99AC220-3A2C-4A26-8EA2-B1A67F4B82FB}"/>
    <cellStyle name="_Value Copy 11 30 05 gas 12 09 05 AURORA at 12 14 05_Rebuttal Power Costs_Adj Bench DR 3 for Initial Briefs (Electric) 4" xfId="5666" xr:uid="{406279EC-89E2-40B5-8584-FA369C1C9EA4}"/>
    <cellStyle name="_Value Copy 11 30 05 gas 12 09 05 AURORA at 12 14 05_Rebuttal Power Costs_Electric Rev Req Model (2009 GRC) Rebuttal" xfId="5667" xr:uid="{FD6B2C8F-9765-4529-8E90-B0B436493C5F}"/>
    <cellStyle name="_Value Copy 11 30 05 gas 12 09 05 AURORA at 12 14 05_Rebuttal Power Costs_Electric Rev Req Model (2009 GRC) Rebuttal 2" xfId="5668" xr:uid="{27B0C172-492A-412C-AE4A-12225D9303ED}"/>
    <cellStyle name="_Value Copy 11 30 05 gas 12 09 05 AURORA at 12 14 05_Rebuttal Power Costs_Electric Rev Req Model (2009 GRC) Rebuttal 2 2" xfId="5669" xr:uid="{7A132CF6-8853-4DBF-8F9E-78236847886F}"/>
    <cellStyle name="_Value Copy 11 30 05 gas 12 09 05 AURORA at 12 14 05_Rebuttal Power Costs_Electric Rev Req Model (2009 GRC) Rebuttal 3" xfId="5670" xr:uid="{8763F11A-D055-4732-AE52-A93C97182642}"/>
    <cellStyle name="_Value Copy 11 30 05 gas 12 09 05 AURORA at 12 14 05_Rebuttal Power Costs_Electric Rev Req Model (2009 GRC) Rebuttal 4" xfId="5671" xr:uid="{9E92A176-42AF-47D8-9313-275A091546CB}"/>
    <cellStyle name="_Value Copy 11 30 05 gas 12 09 05 AURORA at 12 14 05_Rebuttal Power Costs_Electric Rev Req Model (2009 GRC) Rebuttal REmoval of New  WH Solar AdjustMI" xfId="5672" xr:uid="{D74FC6FE-D67C-4B8F-9760-3A7622A0B4F7}"/>
    <cellStyle name="_Value Copy 11 30 05 gas 12 09 05 AURORA at 12 14 05_Rebuttal Power Costs_Electric Rev Req Model (2009 GRC) Rebuttal REmoval of New  WH Solar AdjustMI 2" xfId="5673" xr:uid="{932AC680-88BC-4822-B669-97E2EC35FCF2}"/>
    <cellStyle name="_Value Copy 11 30 05 gas 12 09 05 AURORA at 12 14 05_Rebuttal Power Costs_Electric Rev Req Model (2009 GRC) Rebuttal REmoval of New  WH Solar AdjustMI 2 2" xfId="5674" xr:uid="{80488EB5-89FE-47F1-B2F4-6F0A5AB4F270}"/>
    <cellStyle name="_Value Copy 11 30 05 gas 12 09 05 AURORA at 12 14 05_Rebuttal Power Costs_Electric Rev Req Model (2009 GRC) Rebuttal REmoval of New  WH Solar AdjustMI 3" xfId="5675" xr:uid="{49DA67BC-7AE0-4EAE-A563-138B3BAD5A11}"/>
    <cellStyle name="_Value Copy 11 30 05 gas 12 09 05 AURORA at 12 14 05_Rebuttal Power Costs_Electric Rev Req Model (2009 GRC) Rebuttal REmoval of New  WH Solar AdjustMI 4" xfId="5676" xr:uid="{8AC231E9-7667-44A4-8346-7975AD8E9967}"/>
    <cellStyle name="_Value Copy 11 30 05 gas 12 09 05 AURORA at 12 14 05_Rebuttal Power Costs_Electric Rev Req Model (2009 GRC) Revised 01-18-2010" xfId="5677" xr:uid="{5075F796-2F3F-4613-B57E-BA8E4883CD8B}"/>
    <cellStyle name="_Value Copy 11 30 05 gas 12 09 05 AURORA at 12 14 05_Rebuttal Power Costs_Electric Rev Req Model (2009 GRC) Revised 01-18-2010 2" xfId="5678" xr:uid="{4C37B796-0E90-4D90-BBB7-16BC26C1CF5E}"/>
    <cellStyle name="_Value Copy 11 30 05 gas 12 09 05 AURORA at 12 14 05_Rebuttal Power Costs_Electric Rev Req Model (2009 GRC) Revised 01-18-2010 2 2" xfId="5679" xr:uid="{9846FF86-82C8-427B-9C41-B498B1A11EEB}"/>
    <cellStyle name="_Value Copy 11 30 05 gas 12 09 05 AURORA at 12 14 05_Rebuttal Power Costs_Electric Rev Req Model (2009 GRC) Revised 01-18-2010 3" xfId="5680" xr:uid="{E76B33B5-71CA-4D70-AE32-D752F6508832}"/>
    <cellStyle name="_Value Copy 11 30 05 gas 12 09 05 AURORA at 12 14 05_Rebuttal Power Costs_Electric Rev Req Model (2009 GRC) Revised 01-18-2010 4" xfId="5681" xr:uid="{1D2E4E33-E378-4B96-93CB-50280CBBC1E9}"/>
    <cellStyle name="_Value Copy 11 30 05 gas 12 09 05 AURORA at 12 14 05_Rebuttal Power Costs_Final Order Electric EXHIBIT A-1" xfId="5682" xr:uid="{ED8D34F5-F17E-42A8-B8C7-381A59584586}"/>
    <cellStyle name="_Value Copy 11 30 05 gas 12 09 05 AURORA at 12 14 05_Rebuttal Power Costs_Final Order Electric EXHIBIT A-1 2" xfId="5683" xr:uid="{EBB178A6-5B41-45D2-A624-2B62FB26C61B}"/>
    <cellStyle name="_Value Copy 11 30 05 gas 12 09 05 AURORA at 12 14 05_Rebuttal Power Costs_Final Order Electric EXHIBIT A-1 2 2" xfId="5684" xr:uid="{349653B2-15E7-4812-822A-111DD085D0DD}"/>
    <cellStyle name="_Value Copy 11 30 05 gas 12 09 05 AURORA at 12 14 05_Rebuttal Power Costs_Final Order Electric EXHIBIT A-1 3" xfId="5685" xr:uid="{E3D731E9-CAF1-4D6C-8F26-DDC3D3348ED1}"/>
    <cellStyle name="_Value Copy 11 30 05 gas 12 09 05 AURORA at 12 14 05_Rebuttal Power Costs_Final Order Electric EXHIBIT A-1 4" xfId="5686" xr:uid="{0008ED21-BC89-475F-A149-AC725C612B28}"/>
    <cellStyle name="_Value Copy 11 30 05 gas 12 09 05 AURORA at 12 14 05_ROR 5.02" xfId="5687" xr:uid="{CD00DF4C-A1C9-4235-9BE6-4D958E5C280C}"/>
    <cellStyle name="_Value Copy 11 30 05 gas 12 09 05 AURORA at 12 14 05_ROR 5.02 2" xfId="5688" xr:uid="{0984CEFB-1075-40D9-822E-C039D0787FBD}"/>
    <cellStyle name="_Value Copy 11 30 05 gas 12 09 05 AURORA at 12 14 05_ROR 5.02 2 2" xfId="5689" xr:uid="{400ED84D-BA1F-45AD-B07D-4AFCB5C08F07}"/>
    <cellStyle name="_Value Copy 11 30 05 gas 12 09 05 AURORA at 12 14 05_ROR 5.02 3" xfId="5690" xr:uid="{EFD1B5AE-491E-479C-8780-2CB571A3CEFD}"/>
    <cellStyle name="_Value Copy 11 30 05 gas 12 09 05 AURORA at 12 14 05_Sch 40 Feeder OH 2008" xfId="5691" xr:uid="{9FEC210D-2D97-43D3-8BDA-763AE7274DE8}"/>
    <cellStyle name="_Value Copy 11 30 05 gas 12 09 05 AURORA at 12 14 05_Sch 40 Feeder OH 2008 2" xfId="5692" xr:uid="{E35942CF-4FF7-4700-8CC7-3B738739BC4B}"/>
    <cellStyle name="_Value Copy 11 30 05 gas 12 09 05 AURORA at 12 14 05_Sch 40 Feeder OH 2008 2 2" xfId="5693" xr:uid="{B958AAB0-785F-43B6-BD65-E716A0412722}"/>
    <cellStyle name="_Value Copy 11 30 05 gas 12 09 05 AURORA at 12 14 05_Sch 40 Feeder OH 2008 3" xfId="5694" xr:uid="{CBF2F291-8507-4BEC-AC9D-789D882ED104}"/>
    <cellStyle name="_Value Copy 11 30 05 gas 12 09 05 AURORA at 12 14 05_Sch 40 Interim Energy Rates " xfId="5695" xr:uid="{C239E471-CF38-4090-9B60-7C7A6EBD4F79}"/>
    <cellStyle name="_Value Copy 11 30 05 gas 12 09 05 AURORA at 12 14 05_Sch 40 Interim Energy Rates  2" xfId="5696" xr:uid="{7964A842-DB7C-41B8-9EAA-753A4714A033}"/>
    <cellStyle name="_Value Copy 11 30 05 gas 12 09 05 AURORA at 12 14 05_Sch 40 Interim Energy Rates  2 2" xfId="5697" xr:uid="{B63B5FBF-82C1-4B77-96DE-8E9B550BB039}"/>
    <cellStyle name="_Value Copy 11 30 05 gas 12 09 05 AURORA at 12 14 05_Sch 40 Interim Energy Rates  3" xfId="5698" xr:uid="{F4676853-CBDD-4BC8-A66E-DB964EF3EC61}"/>
    <cellStyle name="_Value Copy 11 30 05 gas 12 09 05 AURORA at 12 14 05_Sch 40 Substation A&amp;G 2008" xfId="5699" xr:uid="{AEABEAE9-293E-4C42-909B-ED31DA7E1D81}"/>
    <cellStyle name="_Value Copy 11 30 05 gas 12 09 05 AURORA at 12 14 05_Sch 40 Substation A&amp;G 2008 2" xfId="5700" xr:uid="{FE422B35-4BD1-4EFC-AD01-A14610E0B75F}"/>
    <cellStyle name="_Value Copy 11 30 05 gas 12 09 05 AURORA at 12 14 05_Sch 40 Substation A&amp;G 2008 2 2" xfId="5701" xr:uid="{A8E894E8-E7FF-436B-A31D-11E89BB9BBB1}"/>
    <cellStyle name="_Value Copy 11 30 05 gas 12 09 05 AURORA at 12 14 05_Sch 40 Substation A&amp;G 2008 3" xfId="5702" xr:uid="{2C2DDC55-0961-4379-8363-6260F715F531}"/>
    <cellStyle name="_Value Copy 11 30 05 gas 12 09 05 AURORA at 12 14 05_Sch 40 Substation O&amp;M 2008" xfId="5703" xr:uid="{8686EB35-60CB-4EAB-BC24-FE52883D768B}"/>
    <cellStyle name="_Value Copy 11 30 05 gas 12 09 05 AURORA at 12 14 05_Sch 40 Substation O&amp;M 2008 2" xfId="5704" xr:uid="{804F52AE-BC21-4985-B5D3-CF784F13B6C9}"/>
    <cellStyle name="_Value Copy 11 30 05 gas 12 09 05 AURORA at 12 14 05_Sch 40 Substation O&amp;M 2008 2 2" xfId="5705" xr:uid="{CB3BD7E3-33E9-410E-90AA-A88A5FDB5EA9}"/>
    <cellStyle name="_Value Copy 11 30 05 gas 12 09 05 AURORA at 12 14 05_Sch 40 Substation O&amp;M 2008 3" xfId="5706" xr:uid="{6E888047-EDEC-466A-B0D9-7187023E1BCE}"/>
    <cellStyle name="_Value Copy 11 30 05 gas 12 09 05 AURORA at 12 14 05_Subs 2008" xfId="5707" xr:uid="{4BB23D43-3AAD-442D-B4D3-AAC0724B048C}"/>
    <cellStyle name="_Value Copy 11 30 05 gas 12 09 05 AURORA at 12 14 05_Subs 2008 2" xfId="5708" xr:uid="{B3BD3C17-0221-48E3-A85A-AE15CCDB5C14}"/>
    <cellStyle name="_Value Copy 11 30 05 gas 12 09 05 AURORA at 12 14 05_Subs 2008 2 2" xfId="5709" xr:uid="{EE71B222-7E5B-4496-B0F7-C5C4C6DA0968}"/>
    <cellStyle name="_Value Copy 11 30 05 gas 12 09 05 AURORA at 12 14 05_Subs 2008 3" xfId="5710" xr:uid="{FE04A4A8-0669-463D-8F4A-2A3573C53DF2}"/>
    <cellStyle name="_Value Copy 11 30 05 gas 12 09 05 AURORA at 12 14 05_Transmission Workbook for May BOD" xfId="5711" xr:uid="{A2D1614F-E034-4EE3-820D-9BC332B5FB8C}"/>
    <cellStyle name="_Value Copy 11 30 05 gas 12 09 05 AURORA at 12 14 05_Transmission Workbook for May BOD 2" xfId="5712" xr:uid="{23C715BF-92EC-4E3A-896C-3C719195C46B}"/>
    <cellStyle name="_Value Copy 11 30 05 gas 12 09 05 AURORA at 12 14 05_Wind Integration 10GRC" xfId="5713" xr:uid="{2D526D9E-97C7-4202-A4CE-2A0D6CC90F47}"/>
    <cellStyle name="_Value Copy 11 30 05 gas 12 09 05 AURORA at 12 14 05_Wind Integration 10GRC 2" xfId="5714" xr:uid="{BA5C527B-F9B6-43DB-968B-6D249C1BC136}"/>
    <cellStyle name="_VC 2007GRC PC 10312007" xfId="5715" xr:uid="{8D082F3C-70A9-4CE6-A1EE-075D323D9B55}"/>
    <cellStyle name="_VC 6.15.06 update on 06GRC power costs.xls Chart 1" xfId="5716" xr:uid="{78EEB4DD-1AFC-41F9-A6A3-DC62573DDC77}"/>
    <cellStyle name="_VC 6.15.06 update on 06GRC power costs.xls Chart 1 2" xfId="5717" xr:uid="{231F0A0F-DCDB-4D9C-9F54-8BAFEB99C16C}"/>
    <cellStyle name="_VC 6.15.06 update on 06GRC power costs.xls Chart 1 2 2" xfId="5718" xr:uid="{FBA9A274-3F20-422D-922A-7C8A83CDFDF7}"/>
    <cellStyle name="_VC 6.15.06 update on 06GRC power costs.xls Chart 1 2 2 2" xfId="5719" xr:uid="{EB8FEC63-5553-48CF-A864-CF1AF45EF655}"/>
    <cellStyle name="_VC 6.15.06 update on 06GRC power costs.xls Chart 1 2 3" xfId="5720" xr:uid="{AC1AF7C6-0625-426F-9A52-DB7D353BDC88}"/>
    <cellStyle name="_VC 6.15.06 update on 06GRC power costs.xls Chart 1 3" xfId="5721" xr:uid="{6A78C5DB-F790-42D9-AF63-8B7A4DECAB67}"/>
    <cellStyle name="_VC 6.15.06 update on 06GRC power costs.xls Chart 1 3 2" xfId="5722" xr:uid="{BAC0803B-25A8-4D03-98FD-165EAA53746C}"/>
    <cellStyle name="_VC 6.15.06 update on 06GRC power costs.xls Chart 1 3 2 2" xfId="5723" xr:uid="{599850CF-2A1A-456C-9372-284C9D38A84F}"/>
    <cellStyle name="_VC 6.15.06 update on 06GRC power costs.xls Chart 1 3 3" xfId="5724" xr:uid="{F25B59C0-C28C-4CEE-9098-9D03F03728D3}"/>
    <cellStyle name="_VC 6.15.06 update on 06GRC power costs.xls Chart 1 3 3 2" xfId="5725" xr:uid="{BAB7BAEE-98AE-4DE9-AF74-D56EDEA2D925}"/>
    <cellStyle name="_VC 6.15.06 update on 06GRC power costs.xls Chart 1 3 4" xfId="5726" xr:uid="{028D2113-BE8B-465B-B741-2E3DCDA946BE}"/>
    <cellStyle name="_VC 6.15.06 update on 06GRC power costs.xls Chart 1 3 4 2" xfId="5727" xr:uid="{78FA1177-10EE-45F0-80C5-D136515B1559}"/>
    <cellStyle name="_VC 6.15.06 update on 06GRC power costs.xls Chart 1 4" xfId="5728" xr:uid="{3CE9EB7D-E36E-45EB-93B2-8253652FB0ED}"/>
    <cellStyle name="_VC 6.15.06 update on 06GRC power costs.xls Chart 1 4 2" xfId="5729" xr:uid="{F4D0B0C2-AA18-4123-9ACD-EEDA08B6125D}"/>
    <cellStyle name="_VC 6.15.06 update on 06GRC power costs.xls Chart 1 5" xfId="5730" xr:uid="{F95BE85D-9C98-4FC0-BC82-B2D5BEC887F7}"/>
    <cellStyle name="_VC 6.15.06 update on 06GRC power costs.xls Chart 1 6" xfId="5731" xr:uid="{53BEBDC0-982B-457A-824D-F5066AE22AC4}"/>
    <cellStyle name="_VC 6.15.06 update on 06GRC power costs.xls Chart 1 7" xfId="5732" xr:uid="{6B66606C-4569-4267-BBA2-686D9CB1C8FF}"/>
    <cellStyle name="_VC 6.15.06 update on 06GRC power costs.xls Chart 1_04 07E Wild Horse Wind Expansion (C) (2)" xfId="5733" xr:uid="{6EA3D783-7B61-4D5F-B1EA-A09E0BD36187}"/>
    <cellStyle name="_VC 6.15.06 update on 06GRC power costs.xls Chart 1_04 07E Wild Horse Wind Expansion (C) (2) 2" xfId="5734" xr:uid="{D4062C41-868C-42B3-BF69-AAA11FECD1F4}"/>
    <cellStyle name="_VC 6.15.06 update on 06GRC power costs.xls Chart 1_04 07E Wild Horse Wind Expansion (C) (2) 2 2" xfId="5735" xr:uid="{06401E3A-317D-47CE-8C97-C7EEC36768A5}"/>
    <cellStyle name="_VC 6.15.06 update on 06GRC power costs.xls Chart 1_04 07E Wild Horse Wind Expansion (C) (2) 3" xfId="5736" xr:uid="{A3B1E163-6270-405A-8678-BF1D0B57AF38}"/>
    <cellStyle name="_VC 6.15.06 update on 06GRC power costs.xls Chart 1_04 07E Wild Horse Wind Expansion (C) (2) 4" xfId="5737" xr:uid="{66773624-97E3-468C-835C-CEB422A7E6DF}"/>
    <cellStyle name="_VC 6.15.06 update on 06GRC power costs.xls Chart 1_04 07E Wild Horse Wind Expansion (C) (2)_Adj Bench DR 3 for Initial Briefs (Electric)" xfId="5738" xr:uid="{2182C12C-76FD-4455-9AEE-97764611135A}"/>
    <cellStyle name="_VC 6.15.06 update on 06GRC power costs.xls Chart 1_04 07E Wild Horse Wind Expansion (C) (2)_Adj Bench DR 3 for Initial Briefs (Electric) 2" xfId="5739" xr:uid="{62275430-8AF3-45E7-86A4-499E842F15CC}"/>
    <cellStyle name="_VC 6.15.06 update on 06GRC power costs.xls Chart 1_04 07E Wild Horse Wind Expansion (C) (2)_Adj Bench DR 3 for Initial Briefs (Electric) 2 2" xfId="5740" xr:uid="{3F776D88-A49B-46E9-87F4-9E0954DCE7E7}"/>
    <cellStyle name="_VC 6.15.06 update on 06GRC power costs.xls Chart 1_04 07E Wild Horse Wind Expansion (C) (2)_Adj Bench DR 3 for Initial Briefs (Electric) 3" xfId="5741" xr:uid="{D2C8375E-0B22-4B7C-B839-74E53C681892}"/>
    <cellStyle name="_VC 6.15.06 update on 06GRC power costs.xls Chart 1_04 07E Wild Horse Wind Expansion (C) (2)_Adj Bench DR 3 for Initial Briefs (Electric) 4" xfId="5742" xr:uid="{42FBE893-D908-442D-B77E-1D03F34111BE}"/>
    <cellStyle name="_VC 6.15.06 update on 06GRC power costs.xls Chart 1_04 07E Wild Horse Wind Expansion (C) (2)_Book1" xfId="5743" xr:uid="{FF97C49A-B9F7-41EE-8940-7C652F3C7030}"/>
    <cellStyle name="_VC 6.15.06 update on 06GRC power costs.xls Chart 1_04 07E Wild Horse Wind Expansion (C) (2)_Electric Rev Req Model (2009 GRC) " xfId="5744" xr:uid="{DB0F3705-380B-46D6-9065-E0D2D44746B6}"/>
    <cellStyle name="_VC 6.15.06 update on 06GRC power costs.xls Chart 1_04 07E Wild Horse Wind Expansion (C) (2)_Electric Rev Req Model (2009 GRC)  2" xfId="5745" xr:uid="{6C390CD6-98E8-4121-A3C6-490D93A7684E}"/>
    <cellStyle name="_VC 6.15.06 update on 06GRC power costs.xls Chart 1_04 07E Wild Horse Wind Expansion (C) (2)_Electric Rev Req Model (2009 GRC)  2 2" xfId="5746" xr:uid="{340130ED-C911-4D7E-92F9-D4B3003748A8}"/>
    <cellStyle name="_VC 6.15.06 update on 06GRC power costs.xls Chart 1_04 07E Wild Horse Wind Expansion (C) (2)_Electric Rev Req Model (2009 GRC)  3" xfId="5747" xr:uid="{E660C50F-E4E8-42BF-900A-7B0D7A5C1B76}"/>
    <cellStyle name="_VC 6.15.06 update on 06GRC power costs.xls Chart 1_04 07E Wild Horse Wind Expansion (C) (2)_Electric Rev Req Model (2009 GRC)  4" xfId="5748" xr:uid="{E38D3154-2F41-4852-BCBE-12EA169FD6D0}"/>
    <cellStyle name="_VC 6.15.06 update on 06GRC power costs.xls Chart 1_04 07E Wild Horse Wind Expansion (C) (2)_Electric Rev Req Model (2009 GRC) Rebuttal" xfId="5749" xr:uid="{D833BD5F-79AA-4B0F-B458-D02B5A34C149}"/>
    <cellStyle name="_VC 6.15.06 update on 06GRC power costs.xls Chart 1_04 07E Wild Horse Wind Expansion (C) (2)_Electric Rev Req Model (2009 GRC) Rebuttal 2" xfId="5750" xr:uid="{1E474E47-D840-4A57-9359-C5644C869778}"/>
    <cellStyle name="_VC 6.15.06 update on 06GRC power costs.xls Chart 1_04 07E Wild Horse Wind Expansion (C) (2)_Electric Rev Req Model (2009 GRC) Rebuttal 2 2" xfId="5751" xr:uid="{42C00B03-88ED-4C42-B96D-3B25C4FA2E03}"/>
    <cellStyle name="_VC 6.15.06 update on 06GRC power costs.xls Chart 1_04 07E Wild Horse Wind Expansion (C) (2)_Electric Rev Req Model (2009 GRC) Rebuttal 3" xfId="5752" xr:uid="{B5AC4434-E7CA-4BFB-97C7-823E8C0664EE}"/>
    <cellStyle name="_VC 6.15.06 update on 06GRC power costs.xls Chart 1_04 07E Wild Horse Wind Expansion (C) (2)_Electric Rev Req Model (2009 GRC) Rebuttal 4" xfId="5753" xr:uid="{7DC98DCB-EDC1-4C04-9940-8A1DACF93641}"/>
    <cellStyle name="_VC 6.15.06 update on 06GRC power costs.xls Chart 1_04 07E Wild Horse Wind Expansion (C) (2)_Electric Rev Req Model (2009 GRC) Rebuttal REmoval of New  WH Solar AdjustMI" xfId="5754" xr:uid="{3AF4A298-68EA-4601-BFB8-AD04B1535F89}"/>
    <cellStyle name="_VC 6.15.06 update on 06GRC power costs.xls Chart 1_04 07E Wild Horse Wind Expansion (C) (2)_Electric Rev Req Model (2009 GRC) Rebuttal REmoval of New  WH Solar AdjustMI 2" xfId="5755" xr:uid="{509D4152-D3B1-4EC9-89FC-5C8BA9B2BFF5}"/>
    <cellStyle name="_VC 6.15.06 update on 06GRC power costs.xls Chart 1_04 07E Wild Horse Wind Expansion (C) (2)_Electric Rev Req Model (2009 GRC) Rebuttal REmoval of New  WH Solar AdjustMI 2 2" xfId="5756" xr:uid="{680AD1E1-5937-49C2-8032-E7716BC245A8}"/>
    <cellStyle name="_VC 6.15.06 update on 06GRC power costs.xls Chart 1_04 07E Wild Horse Wind Expansion (C) (2)_Electric Rev Req Model (2009 GRC) Rebuttal REmoval of New  WH Solar AdjustMI 3" xfId="5757" xr:uid="{66344277-83E3-49FA-B1F3-3CD15F9763F1}"/>
    <cellStyle name="_VC 6.15.06 update on 06GRC power costs.xls Chart 1_04 07E Wild Horse Wind Expansion (C) (2)_Electric Rev Req Model (2009 GRC) Rebuttal REmoval of New  WH Solar AdjustMI 4" xfId="5758" xr:uid="{7DB86A47-490B-458F-A2B6-2F6704A3C6BF}"/>
    <cellStyle name="_VC 6.15.06 update on 06GRC power costs.xls Chart 1_04 07E Wild Horse Wind Expansion (C) (2)_Electric Rev Req Model (2009 GRC) Revised 01-18-2010" xfId="5759" xr:uid="{9DD3AC8C-4050-4BAF-ADB0-12987F88790D}"/>
    <cellStyle name="_VC 6.15.06 update on 06GRC power costs.xls Chart 1_04 07E Wild Horse Wind Expansion (C) (2)_Electric Rev Req Model (2009 GRC) Revised 01-18-2010 2" xfId="5760" xr:uid="{0ADDB396-FD53-41FF-81B1-7A9E907109A3}"/>
    <cellStyle name="_VC 6.15.06 update on 06GRC power costs.xls Chart 1_04 07E Wild Horse Wind Expansion (C) (2)_Electric Rev Req Model (2009 GRC) Revised 01-18-2010 2 2" xfId="5761" xr:uid="{7DDCC460-DB03-4314-B994-A53E09FB204A}"/>
    <cellStyle name="_VC 6.15.06 update on 06GRC power costs.xls Chart 1_04 07E Wild Horse Wind Expansion (C) (2)_Electric Rev Req Model (2009 GRC) Revised 01-18-2010 3" xfId="5762" xr:uid="{22E76884-E71A-4F26-BA28-E7EE98BE0918}"/>
    <cellStyle name="_VC 6.15.06 update on 06GRC power costs.xls Chart 1_04 07E Wild Horse Wind Expansion (C) (2)_Electric Rev Req Model (2009 GRC) Revised 01-18-2010 4" xfId="5763" xr:uid="{258824F1-2D2D-479E-AC9B-E9DD95668731}"/>
    <cellStyle name="_VC 6.15.06 update on 06GRC power costs.xls Chart 1_04 07E Wild Horse Wind Expansion (C) (2)_Electric Rev Req Model (2010 GRC)" xfId="5764" xr:uid="{EB536F09-3785-45A5-AECF-707D3F20BF47}"/>
    <cellStyle name="_VC 6.15.06 update on 06GRC power costs.xls Chart 1_04 07E Wild Horse Wind Expansion (C) (2)_Electric Rev Req Model (2010 GRC) SF" xfId="5765" xr:uid="{634368F5-53C6-44B1-A0E6-6F66325C6B41}"/>
    <cellStyle name="_VC 6.15.06 update on 06GRC power costs.xls Chart 1_04 07E Wild Horse Wind Expansion (C) (2)_Final Order Electric EXHIBIT A-1" xfId="5766" xr:uid="{A65E2EDF-DDFE-4518-895D-81DD1108B74F}"/>
    <cellStyle name="_VC 6.15.06 update on 06GRC power costs.xls Chart 1_04 07E Wild Horse Wind Expansion (C) (2)_Final Order Electric EXHIBIT A-1 2" xfId="5767" xr:uid="{D1855DA4-A264-4DB5-A490-C3A9E9D08129}"/>
    <cellStyle name="_VC 6.15.06 update on 06GRC power costs.xls Chart 1_04 07E Wild Horse Wind Expansion (C) (2)_Final Order Electric EXHIBIT A-1 2 2" xfId="5768" xr:uid="{BCEFE39C-5077-4EB6-9831-9161CE5E8B71}"/>
    <cellStyle name="_VC 6.15.06 update on 06GRC power costs.xls Chart 1_04 07E Wild Horse Wind Expansion (C) (2)_Final Order Electric EXHIBIT A-1 3" xfId="5769" xr:uid="{9F770B59-AD5C-4A81-9B67-C5505B471769}"/>
    <cellStyle name="_VC 6.15.06 update on 06GRC power costs.xls Chart 1_04 07E Wild Horse Wind Expansion (C) (2)_Final Order Electric EXHIBIT A-1 4" xfId="5770" xr:uid="{A290AD1B-BAD9-4A3B-B6BA-A9BBB76D76D4}"/>
    <cellStyle name="_VC 6.15.06 update on 06GRC power costs.xls Chart 1_04 07E Wild Horse Wind Expansion (C) (2)_TENASKA REGULATORY ASSET" xfId="5771" xr:uid="{B432E972-636E-4F72-BE5C-09407DF7BC4B}"/>
    <cellStyle name="_VC 6.15.06 update on 06GRC power costs.xls Chart 1_04 07E Wild Horse Wind Expansion (C) (2)_TENASKA REGULATORY ASSET 2" xfId="5772" xr:uid="{0752CCAA-1804-4BAA-8EEA-99B34DFE67F4}"/>
    <cellStyle name="_VC 6.15.06 update on 06GRC power costs.xls Chart 1_04 07E Wild Horse Wind Expansion (C) (2)_TENASKA REGULATORY ASSET 2 2" xfId="5773" xr:uid="{4BAF6652-6CF5-429A-B43D-ED7F6CE2600E}"/>
    <cellStyle name="_VC 6.15.06 update on 06GRC power costs.xls Chart 1_04 07E Wild Horse Wind Expansion (C) (2)_TENASKA REGULATORY ASSET 3" xfId="5774" xr:uid="{60E49A43-58D1-4CDE-8796-B0744F3048C8}"/>
    <cellStyle name="_VC 6.15.06 update on 06GRC power costs.xls Chart 1_04 07E Wild Horse Wind Expansion (C) (2)_TENASKA REGULATORY ASSET 4" xfId="5775" xr:uid="{985F5F6D-E774-441B-872A-55C213C80BB4}"/>
    <cellStyle name="_VC 6.15.06 update on 06GRC power costs.xls Chart 1_16.37E Wild Horse Expansion DeferralRevwrkingfile SF" xfId="5776" xr:uid="{C89768DC-DE7D-4942-9A0B-F72D97C8D082}"/>
    <cellStyle name="_VC 6.15.06 update on 06GRC power costs.xls Chart 1_16.37E Wild Horse Expansion DeferralRevwrkingfile SF 2" xfId="5777" xr:uid="{0D08E234-0746-4075-8B4E-5C1D135D4F91}"/>
    <cellStyle name="_VC 6.15.06 update on 06GRC power costs.xls Chart 1_16.37E Wild Horse Expansion DeferralRevwrkingfile SF 2 2" xfId="5778" xr:uid="{3B61CB81-CAAC-4E49-A16D-89CC5C2317AC}"/>
    <cellStyle name="_VC 6.15.06 update on 06GRC power costs.xls Chart 1_16.37E Wild Horse Expansion DeferralRevwrkingfile SF 3" xfId="5779" xr:uid="{22F0A5A2-EB5E-42BF-8F09-6626D7A2B670}"/>
    <cellStyle name="_VC 6.15.06 update on 06GRC power costs.xls Chart 1_16.37E Wild Horse Expansion DeferralRevwrkingfile SF 4" xfId="5780" xr:uid="{0141EBDA-4331-46DD-9F69-FF0EAF04306A}"/>
    <cellStyle name="_VC 6.15.06 update on 06GRC power costs.xls Chart 1_2009 Compliance Filing PCA Exhibits for GRC" xfId="5781" xr:uid="{F1926843-07A4-496B-B91B-FDE4CD9D3C80}"/>
    <cellStyle name="_VC 6.15.06 update on 06GRC power costs.xls Chart 1_2009 Compliance Filing PCA Exhibits for GRC 2" xfId="5782" xr:uid="{AB8D4DE9-489B-44DC-964F-DDFFC133AF43}"/>
    <cellStyle name="_VC 6.15.06 update on 06GRC power costs.xls Chart 1_2009 GRC Compl Filing - Exhibit D" xfId="5783" xr:uid="{BEBBECA7-9CDC-452B-872F-B83720E89D14}"/>
    <cellStyle name="_VC 6.15.06 update on 06GRC power costs.xls Chart 1_2009 GRC Compl Filing - Exhibit D 2" xfId="5784" xr:uid="{F3D7D9C4-6968-4690-A7FC-726696CC72A8}"/>
    <cellStyle name="_VC 6.15.06 update on 06GRC power costs.xls Chart 1_2009 GRC Compl Filing - Exhibit D 3" xfId="5785" xr:uid="{DD4B00BB-21A7-490D-94F2-8FD431694B09}"/>
    <cellStyle name="_VC 6.15.06 update on 06GRC power costs.xls Chart 1_3.01 Income Statement" xfId="5786" xr:uid="{B42F5FD2-D71A-4966-AE45-A2629C653470}"/>
    <cellStyle name="_VC 6.15.06 update on 06GRC power costs.xls Chart 1_4 31 Regulatory Assets and Liabilities  7 06- Exhibit D" xfId="5787" xr:uid="{0500B80D-E8B1-4995-8B5E-E62069E89E4F}"/>
    <cellStyle name="_VC 6.15.06 update on 06GRC power costs.xls Chart 1_4 31 Regulatory Assets and Liabilities  7 06- Exhibit D 2" xfId="5788" xr:uid="{8FEE415F-3C3F-45ED-9290-C5C92876EE92}"/>
    <cellStyle name="_VC 6.15.06 update on 06GRC power costs.xls Chart 1_4 31 Regulatory Assets and Liabilities  7 06- Exhibit D 2 2" xfId="5789" xr:uid="{09E4866E-901D-4BB8-8704-7083125E6571}"/>
    <cellStyle name="_VC 6.15.06 update on 06GRC power costs.xls Chart 1_4 31 Regulatory Assets and Liabilities  7 06- Exhibit D 3" xfId="5790" xr:uid="{F95B954C-6397-41E9-B7AD-399E2AE8F313}"/>
    <cellStyle name="_VC 6.15.06 update on 06GRC power costs.xls Chart 1_4 31 Regulatory Assets and Liabilities  7 06- Exhibit D 4" xfId="5791" xr:uid="{F18AD539-8F66-4953-979D-8D32D2663C54}"/>
    <cellStyle name="_VC 6.15.06 update on 06GRC power costs.xls Chart 1_4 31 Regulatory Assets and Liabilities  7 06- Exhibit D_NIM Summary" xfId="5792" xr:uid="{AB519419-7116-4A6B-A6AE-B6349474A3A8}"/>
    <cellStyle name="_VC 6.15.06 update on 06GRC power costs.xls Chart 1_4 31 Regulatory Assets and Liabilities  7 06- Exhibit D_NIM Summary 2" xfId="5793" xr:uid="{FD9380A9-A152-42BD-A19F-1B5BA04B5E34}"/>
    <cellStyle name="_VC 6.15.06 update on 06GRC power costs.xls Chart 1_4 32 Regulatory Assets and Liabilities  7 06- Exhibit D" xfId="5794" xr:uid="{E72A28B2-D2FB-4B41-BFE0-ADCB551F0D1D}"/>
    <cellStyle name="_VC 6.15.06 update on 06GRC power costs.xls Chart 1_4 32 Regulatory Assets and Liabilities  7 06- Exhibit D 2" xfId="5795" xr:uid="{96012ABD-4DCF-475B-921F-1605AE0A62A1}"/>
    <cellStyle name="_VC 6.15.06 update on 06GRC power costs.xls Chart 1_4 32 Regulatory Assets and Liabilities  7 06- Exhibit D 2 2" xfId="5796" xr:uid="{1C33D2A0-0AFC-4647-AB55-B604A59FAECA}"/>
    <cellStyle name="_VC 6.15.06 update on 06GRC power costs.xls Chart 1_4 32 Regulatory Assets and Liabilities  7 06- Exhibit D 3" xfId="5797" xr:uid="{B36AEB93-1C71-4B89-8A90-BB45403E6CAA}"/>
    <cellStyle name="_VC 6.15.06 update on 06GRC power costs.xls Chart 1_4 32 Regulatory Assets and Liabilities  7 06- Exhibit D 4" xfId="5798" xr:uid="{E890255D-22A0-46CA-82E2-A5385761C92B}"/>
    <cellStyle name="_VC 6.15.06 update on 06GRC power costs.xls Chart 1_4 32 Regulatory Assets and Liabilities  7 06- Exhibit D_NIM Summary" xfId="5799" xr:uid="{EDCCCF66-ECC0-453C-B2DC-38B556D16FB0}"/>
    <cellStyle name="_VC 6.15.06 update on 06GRC power costs.xls Chart 1_4 32 Regulatory Assets and Liabilities  7 06- Exhibit D_NIM Summary 2" xfId="5800" xr:uid="{807BBCA7-9007-4DD9-8941-57A0C73ED489}"/>
    <cellStyle name="_VC 6.15.06 update on 06GRC power costs.xls Chart 1_ACCOUNTS" xfId="5801" xr:uid="{F94BAD3C-86D6-4271-B4C9-6786545969DD}"/>
    <cellStyle name="_VC 6.15.06 update on 06GRC power costs.xls Chart 1_AURORA Total New" xfId="5802" xr:uid="{1993BCC9-E613-43B7-9CAD-AFDF423738B0}"/>
    <cellStyle name="_VC 6.15.06 update on 06GRC power costs.xls Chart 1_AURORA Total New 2" xfId="5803" xr:uid="{3CD60169-7485-42C3-8CB0-A8F173641F0F}"/>
    <cellStyle name="_VC 6.15.06 update on 06GRC power costs.xls Chart 1_Book2" xfId="5804" xr:uid="{3F988975-6E46-4A3F-BCF0-0667DFBB7D78}"/>
    <cellStyle name="_VC 6.15.06 update on 06GRC power costs.xls Chart 1_Book2 2" xfId="5805" xr:uid="{52F3D537-D25B-415A-808E-ED2C5C37F9A6}"/>
    <cellStyle name="_VC 6.15.06 update on 06GRC power costs.xls Chart 1_Book2 2 2" xfId="5806" xr:uid="{82019B50-CC52-4471-AAEA-FB799D779E53}"/>
    <cellStyle name="_VC 6.15.06 update on 06GRC power costs.xls Chart 1_Book2 3" xfId="5807" xr:uid="{CC6F54B4-270E-4170-92AA-CCC2DE46C945}"/>
    <cellStyle name="_VC 6.15.06 update on 06GRC power costs.xls Chart 1_Book2 4" xfId="5808" xr:uid="{9430D8C4-71E4-4CB7-97F7-3C278DA572C0}"/>
    <cellStyle name="_VC 6.15.06 update on 06GRC power costs.xls Chart 1_Book2_Adj Bench DR 3 for Initial Briefs (Electric)" xfId="5809" xr:uid="{BD5E9A9B-41FB-4B77-B16A-2CEEBCE96A18}"/>
    <cellStyle name="_VC 6.15.06 update on 06GRC power costs.xls Chart 1_Book2_Adj Bench DR 3 for Initial Briefs (Electric) 2" xfId="5810" xr:uid="{5EC1DCC4-4FC5-4651-B390-D6A921C3002D}"/>
    <cellStyle name="_VC 6.15.06 update on 06GRC power costs.xls Chart 1_Book2_Adj Bench DR 3 for Initial Briefs (Electric) 2 2" xfId="5811" xr:uid="{32ED38DD-4EE1-425C-BDE1-98527B4D2259}"/>
    <cellStyle name="_VC 6.15.06 update on 06GRC power costs.xls Chart 1_Book2_Adj Bench DR 3 for Initial Briefs (Electric) 3" xfId="5812" xr:uid="{C8E03EAC-515C-4AF5-AA40-D474AAA23F66}"/>
    <cellStyle name="_VC 6.15.06 update on 06GRC power costs.xls Chart 1_Book2_Adj Bench DR 3 for Initial Briefs (Electric) 4" xfId="5813" xr:uid="{B60A6B27-9900-41E8-9099-977CD1EFB1AB}"/>
    <cellStyle name="_VC 6.15.06 update on 06GRC power costs.xls Chart 1_Book2_Electric Rev Req Model (2009 GRC) Rebuttal" xfId="5814" xr:uid="{3663924E-4F49-4F37-82B8-3DF6321FCB61}"/>
    <cellStyle name="_VC 6.15.06 update on 06GRC power costs.xls Chart 1_Book2_Electric Rev Req Model (2009 GRC) Rebuttal 2" xfId="5815" xr:uid="{6D72A350-D0B3-4F1A-9348-1234590BAA65}"/>
    <cellStyle name="_VC 6.15.06 update on 06GRC power costs.xls Chart 1_Book2_Electric Rev Req Model (2009 GRC) Rebuttal 2 2" xfId="5816" xr:uid="{43624F91-9150-4CE3-93B2-1628894B93BF}"/>
    <cellStyle name="_VC 6.15.06 update on 06GRC power costs.xls Chart 1_Book2_Electric Rev Req Model (2009 GRC) Rebuttal 3" xfId="5817" xr:uid="{7ECE66D6-0C37-4412-B213-ED9CA3926A4A}"/>
    <cellStyle name="_VC 6.15.06 update on 06GRC power costs.xls Chart 1_Book2_Electric Rev Req Model (2009 GRC) Rebuttal 4" xfId="5818" xr:uid="{90ACB426-05B8-43CC-B6D9-3169632740A9}"/>
    <cellStyle name="_VC 6.15.06 update on 06GRC power costs.xls Chart 1_Book2_Electric Rev Req Model (2009 GRC) Rebuttal REmoval of New  WH Solar AdjustMI" xfId="5819" xr:uid="{5D476DE4-F345-44F4-A0CA-04235C2532A5}"/>
    <cellStyle name="_VC 6.15.06 update on 06GRC power costs.xls Chart 1_Book2_Electric Rev Req Model (2009 GRC) Rebuttal REmoval of New  WH Solar AdjustMI 2" xfId="5820" xr:uid="{3A99C7E8-6391-4B18-AC6E-C03467971912}"/>
    <cellStyle name="_VC 6.15.06 update on 06GRC power costs.xls Chart 1_Book2_Electric Rev Req Model (2009 GRC) Rebuttal REmoval of New  WH Solar AdjustMI 2 2" xfId="5821" xr:uid="{EFE224CF-11C4-4FF4-BF24-6EBE166E74EB}"/>
    <cellStyle name="_VC 6.15.06 update on 06GRC power costs.xls Chart 1_Book2_Electric Rev Req Model (2009 GRC) Rebuttal REmoval of New  WH Solar AdjustMI 3" xfId="5822" xr:uid="{84AF8525-AB16-40E6-9B77-117F96047489}"/>
    <cellStyle name="_VC 6.15.06 update on 06GRC power costs.xls Chart 1_Book2_Electric Rev Req Model (2009 GRC) Rebuttal REmoval of New  WH Solar AdjustMI 4" xfId="5823" xr:uid="{6C3EA8FC-649D-4DE8-8580-8BD91156498B}"/>
    <cellStyle name="_VC 6.15.06 update on 06GRC power costs.xls Chart 1_Book2_Electric Rev Req Model (2009 GRC) Revised 01-18-2010" xfId="5824" xr:uid="{8C01FA90-9375-49E8-83D9-81C679E9E253}"/>
    <cellStyle name="_VC 6.15.06 update on 06GRC power costs.xls Chart 1_Book2_Electric Rev Req Model (2009 GRC) Revised 01-18-2010 2" xfId="5825" xr:uid="{3AE753D9-C906-4DEA-B5F4-B19217662389}"/>
    <cellStyle name="_VC 6.15.06 update on 06GRC power costs.xls Chart 1_Book2_Electric Rev Req Model (2009 GRC) Revised 01-18-2010 2 2" xfId="5826" xr:uid="{1F583202-59E9-47F7-B78E-5841466A7BA9}"/>
    <cellStyle name="_VC 6.15.06 update on 06GRC power costs.xls Chart 1_Book2_Electric Rev Req Model (2009 GRC) Revised 01-18-2010 3" xfId="5827" xr:uid="{521FC1A5-38EC-45B8-B662-4DB465A85E95}"/>
    <cellStyle name="_VC 6.15.06 update on 06GRC power costs.xls Chart 1_Book2_Electric Rev Req Model (2009 GRC) Revised 01-18-2010 4" xfId="5828" xr:uid="{E53B1BC7-50C4-4631-8099-89F7D0DFDF06}"/>
    <cellStyle name="_VC 6.15.06 update on 06GRC power costs.xls Chart 1_Book2_Final Order Electric EXHIBIT A-1" xfId="5829" xr:uid="{CEE68929-EB79-4406-8020-911A1D78B38B}"/>
    <cellStyle name="_VC 6.15.06 update on 06GRC power costs.xls Chart 1_Book2_Final Order Electric EXHIBIT A-1 2" xfId="5830" xr:uid="{D4C0C187-B426-4D46-A34B-89FBEF085823}"/>
    <cellStyle name="_VC 6.15.06 update on 06GRC power costs.xls Chart 1_Book2_Final Order Electric EXHIBIT A-1 2 2" xfId="5831" xr:uid="{2DDD46AC-1AB3-4D7E-8D06-F76B99785F6F}"/>
    <cellStyle name="_VC 6.15.06 update on 06GRC power costs.xls Chart 1_Book2_Final Order Electric EXHIBIT A-1 3" xfId="5832" xr:uid="{3F05C97F-AFCF-4508-94B0-8DC2EDF5DB74}"/>
    <cellStyle name="_VC 6.15.06 update on 06GRC power costs.xls Chart 1_Book2_Final Order Electric EXHIBIT A-1 4" xfId="5833" xr:uid="{095DE317-72DE-40D6-A7AC-25DAE775C5F0}"/>
    <cellStyle name="_VC 6.15.06 update on 06GRC power costs.xls Chart 1_Book4" xfId="5834" xr:uid="{17C8B0DC-18B3-4377-A968-DC12328D0AD2}"/>
    <cellStyle name="_VC 6.15.06 update on 06GRC power costs.xls Chart 1_Book4 2" xfId="5835" xr:uid="{5B3A8D64-959C-4D55-91AF-53F0168336CF}"/>
    <cellStyle name="_VC 6.15.06 update on 06GRC power costs.xls Chart 1_Book4 2 2" xfId="5836" xr:uid="{3F7A7693-AEF5-4C98-9E8B-BB8EFA08576A}"/>
    <cellStyle name="_VC 6.15.06 update on 06GRC power costs.xls Chart 1_Book4 3" xfId="5837" xr:uid="{7C4446AF-7901-44C4-85C6-B7C6EF99D75A}"/>
    <cellStyle name="_VC 6.15.06 update on 06GRC power costs.xls Chart 1_Book4 4" xfId="5838" xr:uid="{27E8CF76-7D21-4385-B572-101576C92C3E}"/>
    <cellStyle name="_VC 6.15.06 update on 06GRC power costs.xls Chart 1_Book9" xfId="5839" xr:uid="{9BF31041-CBB2-4E2C-95C3-988254D0897F}"/>
    <cellStyle name="_VC 6.15.06 update on 06GRC power costs.xls Chart 1_Book9 2" xfId="5840" xr:uid="{9C66A0A6-3A62-4CDF-85E7-1F596A8CBFD4}"/>
    <cellStyle name="_VC 6.15.06 update on 06GRC power costs.xls Chart 1_Book9 2 2" xfId="5841" xr:uid="{D0876243-6F4F-4E80-AEC4-7AB9EA5BC6FF}"/>
    <cellStyle name="_VC 6.15.06 update on 06GRC power costs.xls Chart 1_Book9 3" xfId="5842" xr:uid="{54145D98-B3FB-4622-AA9C-D8A6261924B2}"/>
    <cellStyle name="_VC 6.15.06 update on 06GRC power costs.xls Chart 1_Book9 4" xfId="5843" xr:uid="{FF195661-1529-48A6-AD6F-2F9ECAB2AD70}"/>
    <cellStyle name="_VC 6.15.06 update on 06GRC power costs.xls Chart 1_Chelan PUD Power Costs (8-10)" xfId="5844" xr:uid="{23EF5B13-1DD4-431F-9FE5-816AAF22045B}"/>
    <cellStyle name="_VC 6.15.06 update on 06GRC power costs.xls Chart 1_Gas Rev Req Model (2010 GRC)" xfId="5845" xr:uid="{07671A7D-7F9E-4DD8-A9AF-1658CB3E9E48}"/>
    <cellStyle name="_VC 6.15.06 update on 06GRC power costs.xls Chart 1_INPUTS" xfId="5846" xr:uid="{14B2DF5B-BF08-4B4F-9876-7061299095D6}"/>
    <cellStyle name="_VC 6.15.06 update on 06GRC power costs.xls Chart 1_INPUTS 2" xfId="5847" xr:uid="{2226C4B8-21A4-462B-9FE5-7F0AE4E14DB5}"/>
    <cellStyle name="_VC 6.15.06 update on 06GRC power costs.xls Chart 1_INPUTS 2 2" xfId="5848" xr:uid="{AB7EFC50-6350-49D1-9D0E-6135FE330A68}"/>
    <cellStyle name="_VC 6.15.06 update on 06GRC power costs.xls Chart 1_INPUTS 3" xfId="5849" xr:uid="{897797F9-D7DA-4B09-B2B9-CE03CC2D9CC7}"/>
    <cellStyle name="_VC 6.15.06 update on 06GRC power costs.xls Chart 1_NIM Summary" xfId="5850" xr:uid="{7E6A14FC-6214-4674-B064-AB7EEE5C4B5D}"/>
    <cellStyle name="_VC 6.15.06 update on 06GRC power costs.xls Chart 1_NIM Summary 09GRC" xfId="5851" xr:uid="{3AB61F8B-0C07-4F84-AB4B-7EDA9ACF3A79}"/>
    <cellStyle name="_VC 6.15.06 update on 06GRC power costs.xls Chart 1_NIM Summary 09GRC 2" xfId="5852" xr:uid="{A98150F8-E5A4-455E-9857-AEF759B632FA}"/>
    <cellStyle name="_VC 6.15.06 update on 06GRC power costs.xls Chart 1_NIM Summary 2" xfId="5853" xr:uid="{B2D6A959-0244-44C1-BBFC-4988937C5D05}"/>
    <cellStyle name="_VC 6.15.06 update on 06GRC power costs.xls Chart 1_NIM Summary 3" xfId="5854" xr:uid="{A6BBA986-9D40-4139-B16F-A9B521D7ED23}"/>
    <cellStyle name="_VC 6.15.06 update on 06GRC power costs.xls Chart 1_NIM Summary 4" xfId="5855" xr:uid="{10E0B158-5603-4248-9619-C19F767378A9}"/>
    <cellStyle name="_VC 6.15.06 update on 06GRC power costs.xls Chart 1_NIM Summary 5" xfId="5856" xr:uid="{31F11418-6E4F-4966-9A6B-7CAE40213C7E}"/>
    <cellStyle name="_VC 6.15.06 update on 06GRC power costs.xls Chart 1_NIM Summary 6" xfId="5857" xr:uid="{C9BFD64B-4A7F-4E41-BC3D-46DA05B7206D}"/>
    <cellStyle name="_VC 6.15.06 update on 06GRC power costs.xls Chart 1_NIM Summary 7" xfId="5858" xr:uid="{CB479B79-4C5A-4843-8E91-4B544FF3A981}"/>
    <cellStyle name="_VC 6.15.06 update on 06GRC power costs.xls Chart 1_NIM Summary 8" xfId="5859" xr:uid="{ECFBEE22-FEE0-42A1-A3D9-F175D5A78924}"/>
    <cellStyle name="_VC 6.15.06 update on 06GRC power costs.xls Chart 1_NIM Summary 9" xfId="5860" xr:uid="{C5FE159E-C626-443D-856D-DC861A45077F}"/>
    <cellStyle name="_VC 6.15.06 update on 06GRC power costs.xls Chart 1_PCA 10 -  Exhibit D from A Kellogg Jan 2011" xfId="5861" xr:uid="{63EF5AF2-A7C1-4D42-9680-EAFAD5E89DD3}"/>
    <cellStyle name="_VC 6.15.06 update on 06GRC power costs.xls Chart 1_PCA 10 -  Exhibit D from A Kellogg July 2011" xfId="5862" xr:uid="{D46302BC-2D4D-4B28-A2F0-855A8CD2B948}"/>
    <cellStyle name="_VC 6.15.06 update on 06GRC power costs.xls Chart 1_PCA 10 -  Exhibit D from S Free Rcv'd 12-11" xfId="5863" xr:uid="{C6EAB95C-F466-41F6-B0D4-8BBF5337DA7D}"/>
    <cellStyle name="_VC 6.15.06 update on 06GRC power costs.xls Chart 1_PCA 9 -  Exhibit D April 2010" xfId="5864" xr:uid="{90719361-FA68-4604-BC55-2DC909616D30}"/>
    <cellStyle name="_VC 6.15.06 update on 06GRC power costs.xls Chart 1_PCA 9 -  Exhibit D April 2010 (3)" xfId="5865" xr:uid="{F5B572E7-D496-4088-AAEE-9E7DA15DCEA5}"/>
    <cellStyle name="_VC 6.15.06 update on 06GRC power costs.xls Chart 1_PCA 9 -  Exhibit D April 2010 (3) 2" xfId="5866" xr:uid="{A190098C-A46D-4D69-8EF8-A8353AF8305A}"/>
    <cellStyle name="_VC 6.15.06 update on 06GRC power costs.xls Chart 1_PCA 9 -  Exhibit D April 2010 2" xfId="5867" xr:uid="{163417EE-28FC-421D-9BE3-E3475C06E681}"/>
    <cellStyle name="_VC 6.15.06 update on 06GRC power costs.xls Chart 1_PCA 9 -  Exhibit D April 2010 3" xfId="5868" xr:uid="{AB9942F9-FC67-4504-A581-DF06456BFC2A}"/>
    <cellStyle name="_VC 6.15.06 update on 06GRC power costs.xls Chart 1_PCA 9 -  Exhibit D Nov 2010" xfId="5869" xr:uid="{0E92BF36-6295-488D-B43A-26294E32CAAA}"/>
    <cellStyle name="_VC 6.15.06 update on 06GRC power costs.xls Chart 1_PCA 9 -  Exhibit D Nov 2010 2" xfId="5870" xr:uid="{2F9CE02A-5067-4ED9-9558-B04F7194F361}"/>
    <cellStyle name="_VC 6.15.06 update on 06GRC power costs.xls Chart 1_PCA 9 - Exhibit D at August 2010" xfId="5871" xr:uid="{B7BC1A56-1AC8-4712-893C-B96CD6FE2F07}"/>
    <cellStyle name="_VC 6.15.06 update on 06GRC power costs.xls Chart 1_PCA 9 - Exhibit D at August 2010 2" xfId="5872" xr:uid="{596CD32E-F8B3-4861-B043-D143C49B10D4}"/>
    <cellStyle name="_VC 6.15.06 update on 06GRC power costs.xls Chart 1_PCA 9 - Exhibit D June 2010 GRC" xfId="5873" xr:uid="{12C13336-D7F7-49CE-AC22-F994CE5CC10D}"/>
    <cellStyle name="_VC 6.15.06 update on 06GRC power costs.xls Chart 1_PCA 9 - Exhibit D June 2010 GRC 2" xfId="5874" xr:uid="{9BB9E25C-448C-4178-BAA1-D9548BCAC7CE}"/>
    <cellStyle name="_VC 6.15.06 update on 06GRC power costs.xls Chart 1_Power Costs - Comparison bx Rbtl-Staff-Jt-PC" xfId="5875" xr:uid="{E842EEB9-DF57-4C56-8F64-FE53E7FC4DEB}"/>
    <cellStyle name="_VC 6.15.06 update on 06GRC power costs.xls Chart 1_Power Costs - Comparison bx Rbtl-Staff-Jt-PC 2" xfId="5876" xr:uid="{AF3A8FAB-3F07-41A8-9B34-A56FBE941CAC}"/>
    <cellStyle name="_VC 6.15.06 update on 06GRC power costs.xls Chart 1_Power Costs - Comparison bx Rbtl-Staff-Jt-PC 2 2" xfId="5877" xr:uid="{2C0B10E0-A974-4C5F-8D9D-325E380A306A}"/>
    <cellStyle name="_VC 6.15.06 update on 06GRC power costs.xls Chart 1_Power Costs - Comparison bx Rbtl-Staff-Jt-PC 3" xfId="5878" xr:uid="{7D069ABA-FDB3-42DE-876F-62A4C3228A42}"/>
    <cellStyle name="_VC 6.15.06 update on 06GRC power costs.xls Chart 1_Power Costs - Comparison bx Rbtl-Staff-Jt-PC 4" xfId="5879" xr:uid="{474386E3-5BB4-4354-93B5-C5518130E8C2}"/>
    <cellStyle name="_VC 6.15.06 update on 06GRC power costs.xls Chart 1_Power Costs - Comparison bx Rbtl-Staff-Jt-PC_Adj Bench DR 3 for Initial Briefs (Electric)" xfId="5880" xr:uid="{BDF85D67-9EBD-4F58-B9E1-F49783FE5C6F}"/>
    <cellStyle name="_VC 6.15.06 update on 06GRC power costs.xls Chart 1_Power Costs - Comparison bx Rbtl-Staff-Jt-PC_Adj Bench DR 3 for Initial Briefs (Electric) 2" xfId="5881" xr:uid="{54B2C6A7-DA60-4F7D-92C8-B9A6D1F40BDA}"/>
    <cellStyle name="_VC 6.15.06 update on 06GRC power costs.xls Chart 1_Power Costs - Comparison bx Rbtl-Staff-Jt-PC_Adj Bench DR 3 for Initial Briefs (Electric) 2 2" xfId="5882" xr:uid="{25BC940A-A272-44F8-AB1F-AEB02DC17E08}"/>
    <cellStyle name="_VC 6.15.06 update on 06GRC power costs.xls Chart 1_Power Costs - Comparison bx Rbtl-Staff-Jt-PC_Adj Bench DR 3 for Initial Briefs (Electric) 3" xfId="5883" xr:uid="{D7F8B79E-6B96-4C44-8EEF-77D99CB7BC64}"/>
    <cellStyle name="_VC 6.15.06 update on 06GRC power costs.xls Chart 1_Power Costs - Comparison bx Rbtl-Staff-Jt-PC_Adj Bench DR 3 for Initial Briefs (Electric) 4" xfId="5884" xr:uid="{03F518C5-1998-4CE3-A684-9E65B7BE1B43}"/>
    <cellStyle name="_VC 6.15.06 update on 06GRC power costs.xls Chart 1_Power Costs - Comparison bx Rbtl-Staff-Jt-PC_Electric Rev Req Model (2009 GRC) Rebuttal" xfId="5885" xr:uid="{BEE3C41A-D85B-4D23-9101-EB65247522BD}"/>
    <cellStyle name="_VC 6.15.06 update on 06GRC power costs.xls Chart 1_Power Costs - Comparison bx Rbtl-Staff-Jt-PC_Electric Rev Req Model (2009 GRC) Rebuttal 2" xfId="5886" xr:uid="{679B3224-AB20-44A4-8152-BAFE710A525F}"/>
    <cellStyle name="_VC 6.15.06 update on 06GRC power costs.xls Chart 1_Power Costs - Comparison bx Rbtl-Staff-Jt-PC_Electric Rev Req Model (2009 GRC) Rebuttal 2 2" xfId="5887" xr:uid="{817565D6-11B5-4EC4-94CA-91C8F8570D23}"/>
    <cellStyle name="_VC 6.15.06 update on 06GRC power costs.xls Chart 1_Power Costs - Comparison bx Rbtl-Staff-Jt-PC_Electric Rev Req Model (2009 GRC) Rebuttal 3" xfId="5888" xr:uid="{00BE9AFC-EA19-41B5-9A7E-155534B4718D}"/>
    <cellStyle name="_VC 6.15.06 update on 06GRC power costs.xls Chart 1_Power Costs - Comparison bx Rbtl-Staff-Jt-PC_Electric Rev Req Model (2009 GRC) Rebuttal 4" xfId="5889" xr:uid="{BE0D149A-C2C1-465F-97B8-5BFC517F64FA}"/>
    <cellStyle name="_VC 6.15.06 update on 06GRC power costs.xls Chart 1_Power Costs - Comparison bx Rbtl-Staff-Jt-PC_Electric Rev Req Model (2009 GRC) Rebuttal REmoval of New  WH Solar AdjustMI" xfId="5890" xr:uid="{1D3DFCFC-4486-4FE2-BBAC-2D7835F56516}"/>
    <cellStyle name="_VC 6.15.06 update on 06GRC power costs.xls Chart 1_Power Costs - Comparison bx Rbtl-Staff-Jt-PC_Electric Rev Req Model (2009 GRC) Rebuttal REmoval of New  WH Solar AdjustMI 2" xfId="5891" xr:uid="{CAF1C498-8F0C-4BDA-B395-E3B2A50CCC09}"/>
    <cellStyle name="_VC 6.15.06 update on 06GRC power costs.xls Chart 1_Power Costs - Comparison bx Rbtl-Staff-Jt-PC_Electric Rev Req Model (2009 GRC) Rebuttal REmoval of New  WH Solar AdjustMI 2 2" xfId="5892" xr:uid="{EC8CE7AA-4E35-49AF-9D37-002ACB9FECB6}"/>
    <cellStyle name="_VC 6.15.06 update on 06GRC power costs.xls Chart 1_Power Costs - Comparison bx Rbtl-Staff-Jt-PC_Electric Rev Req Model (2009 GRC) Rebuttal REmoval of New  WH Solar AdjustMI 3" xfId="5893" xr:uid="{E4D674E2-D473-44C4-B0C7-2A412090D738}"/>
    <cellStyle name="_VC 6.15.06 update on 06GRC power costs.xls Chart 1_Power Costs - Comparison bx Rbtl-Staff-Jt-PC_Electric Rev Req Model (2009 GRC) Rebuttal REmoval of New  WH Solar AdjustMI 4" xfId="5894" xr:uid="{2CBD73F2-3DB8-463B-A03B-804D7CB55686}"/>
    <cellStyle name="_VC 6.15.06 update on 06GRC power costs.xls Chart 1_Power Costs - Comparison bx Rbtl-Staff-Jt-PC_Electric Rev Req Model (2009 GRC) Revised 01-18-2010" xfId="5895" xr:uid="{234408C2-179D-45BE-9EAA-0DF9104BB6F2}"/>
    <cellStyle name="_VC 6.15.06 update on 06GRC power costs.xls Chart 1_Power Costs - Comparison bx Rbtl-Staff-Jt-PC_Electric Rev Req Model (2009 GRC) Revised 01-18-2010 2" xfId="5896" xr:uid="{A1BA857F-9944-4B24-86AB-B70C49C8C9B9}"/>
    <cellStyle name="_VC 6.15.06 update on 06GRC power costs.xls Chart 1_Power Costs - Comparison bx Rbtl-Staff-Jt-PC_Electric Rev Req Model (2009 GRC) Revised 01-18-2010 2 2" xfId="5897" xr:uid="{2C5E156D-73D1-42C2-8CF8-F96D556E370D}"/>
    <cellStyle name="_VC 6.15.06 update on 06GRC power costs.xls Chart 1_Power Costs - Comparison bx Rbtl-Staff-Jt-PC_Electric Rev Req Model (2009 GRC) Revised 01-18-2010 3" xfId="5898" xr:uid="{7FE591BC-659C-421D-BAA0-95904E6F173E}"/>
    <cellStyle name="_VC 6.15.06 update on 06GRC power costs.xls Chart 1_Power Costs - Comparison bx Rbtl-Staff-Jt-PC_Electric Rev Req Model (2009 GRC) Revised 01-18-2010 4" xfId="5899" xr:uid="{E10DDC36-C799-45BD-83E4-E885129873BC}"/>
    <cellStyle name="_VC 6.15.06 update on 06GRC power costs.xls Chart 1_Power Costs - Comparison bx Rbtl-Staff-Jt-PC_Final Order Electric EXHIBIT A-1" xfId="5900" xr:uid="{0C475660-BB57-4C39-B938-1E23D47AFF8A}"/>
    <cellStyle name="_VC 6.15.06 update on 06GRC power costs.xls Chart 1_Power Costs - Comparison bx Rbtl-Staff-Jt-PC_Final Order Electric EXHIBIT A-1 2" xfId="5901" xr:uid="{F54D9DE3-1C85-486F-AF89-D17470CF1CB3}"/>
    <cellStyle name="_VC 6.15.06 update on 06GRC power costs.xls Chart 1_Power Costs - Comparison bx Rbtl-Staff-Jt-PC_Final Order Electric EXHIBIT A-1 2 2" xfId="5902" xr:uid="{C9E8628A-598D-4A10-A8A1-C1E3FC62373D}"/>
    <cellStyle name="_VC 6.15.06 update on 06GRC power costs.xls Chart 1_Power Costs - Comparison bx Rbtl-Staff-Jt-PC_Final Order Electric EXHIBIT A-1 3" xfId="5903" xr:uid="{45382FAD-F170-4B92-A942-08E999E8DCAF}"/>
    <cellStyle name="_VC 6.15.06 update on 06GRC power costs.xls Chart 1_Power Costs - Comparison bx Rbtl-Staff-Jt-PC_Final Order Electric EXHIBIT A-1 4" xfId="5904" xr:uid="{BBB309E0-A71E-4585-8602-ACCA750E8F36}"/>
    <cellStyle name="_VC 6.15.06 update on 06GRC power costs.xls Chart 1_Production Adj 4.37" xfId="5905" xr:uid="{10FE6E6D-715E-4124-B2F3-FD455C58FA16}"/>
    <cellStyle name="_VC 6.15.06 update on 06GRC power costs.xls Chart 1_Production Adj 4.37 2" xfId="5906" xr:uid="{D5A02F46-079C-4A49-8AB8-1956299EEA48}"/>
    <cellStyle name="_VC 6.15.06 update on 06GRC power costs.xls Chart 1_Production Adj 4.37 2 2" xfId="5907" xr:uid="{340AA010-5C90-4B49-A1B8-E510B75B879A}"/>
    <cellStyle name="_VC 6.15.06 update on 06GRC power costs.xls Chart 1_Production Adj 4.37 3" xfId="5908" xr:uid="{76BB4CCC-FFC0-442A-B4CF-7890F8222322}"/>
    <cellStyle name="_VC 6.15.06 update on 06GRC power costs.xls Chart 1_Purchased Power Adj 4.03" xfId="5909" xr:uid="{983E97F7-21E8-4CB6-B537-BC033EF8C46F}"/>
    <cellStyle name="_VC 6.15.06 update on 06GRC power costs.xls Chart 1_Purchased Power Adj 4.03 2" xfId="5910" xr:uid="{09617197-B4F0-4C52-855A-46622AD350C2}"/>
    <cellStyle name="_VC 6.15.06 update on 06GRC power costs.xls Chart 1_Purchased Power Adj 4.03 2 2" xfId="5911" xr:uid="{5A5903E3-5CE0-4DE0-BCC1-CD8473D5DDDE}"/>
    <cellStyle name="_VC 6.15.06 update on 06GRC power costs.xls Chart 1_Purchased Power Adj 4.03 3" xfId="5912" xr:uid="{2539A2D7-B4E5-45C8-9B9F-F0AC3D0DDA76}"/>
    <cellStyle name="_VC 6.15.06 update on 06GRC power costs.xls Chart 1_Rebuttal Power Costs" xfId="5913" xr:uid="{721A93E4-AEEC-4C81-AF47-4E1231EB5B1B}"/>
    <cellStyle name="_VC 6.15.06 update on 06GRC power costs.xls Chart 1_Rebuttal Power Costs 2" xfId="5914" xr:uid="{7AE33F58-4C61-4858-B94A-F92445F1B5B3}"/>
    <cellStyle name="_VC 6.15.06 update on 06GRC power costs.xls Chart 1_Rebuttal Power Costs 2 2" xfId="5915" xr:uid="{8190A985-BA75-40A7-9343-933F015721B3}"/>
    <cellStyle name="_VC 6.15.06 update on 06GRC power costs.xls Chart 1_Rebuttal Power Costs 3" xfId="5916" xr:uid="{97A5EB5F-0CFF-4574-8EF1-9135DB4648B3}"/>
    <cellStyle name="_VC 6.15.06 update on 06GRC power costs.xls Chart 1_Rebuttal Power Costs 4" xfId="5917" xr:uid="{1F205617-193C-4A75-B6C5-29C73E6F023B}"/>
    <cellStyle name="_VC 6.15.06 update on 06GRC power costs.xls Chart 1_Rebuttal Power Costs_Adj Bench DR 3 for Initial Briefs (Electric)" xfId="5918" xr:uid="{4024F416-2DF8-4225-962A-85B2E603363B}"/>
    <cellStyle name="_VC 6.15.06 update on 06GRC power costs.xls Chart 1_Rebuttal Power Costs_Adj Bench DR 3 for Initial Briefs (Electric) 2" xfId="5919" xr:uid="{D6AAABFA-8F16-4ECF-92B0-A598FB71C1F8}"/>
    <cellStyle name="_VC 6.15.06 update on 06GRC power costs.xls Chart 1_Rebuttal Power Costs_Adj Bench DR 3 for Initial Briefs (Electric) 2 2" xfId="5920" xr:uid="{9BE3767F-8605-411E-9381-A6103329C213}"/>
    <cellStyle name="_VC 6.15.06 update on 06GRC power costs.xls Chart 1_Rebuttal Power Costs_Adj Bench DR 3 for Initial Briefs (Electric) 3" xfId="5921" xr:uid="{8B5C775C-6CA9-4701-8EEB-8392D44DA581}"/>
    <cellStyle name="_VC 6.15.06 update on 06GRC power costs.xls Chart 1_Rebuttal Power Costs_Adj Bench DR 3 for Initial Briefs (Electric) 4" xfId="5922" xr:uid="{F280B4CF-4483-4F5B-8B72-E5B19AC76630}"/>
    <cellStyle name="_VC 6.15.06 update on 06GRC power costs.xls Chart 1_Rebuttal Power Costs_Electric Rev Req Model (2009 GRC) Rebuttal" xfId="5923" xr:uid="{EDF5D769-1DA4-49C3-880C-1A5481AC1AF2}"/>
    <cellStyle name="_VC 6.15.06 update on 06GRC power costs.xls Chart 1_Rebuttal Power Costs_Electric Rev Req Model (2009 GRC) Rebuttal 2" xfId="5924" xr:uid="{14227E63-31A0-4885-A503-F51CE71CCABC}"/>
    <cellStyle name="_VC 6.15.06 update on 06GRC power costs.xls Chart 1_Rebuttal Power Costs_Electric Rev Req Model (2009 GRC) Rebuttal 2 2" xfId="5925" xr:uid="{52865151-7230-49E3-BD27-EBDED18E9D3B}"/>
    <cellStyle name="_VC 6.15.06 update on 06GRC power costs.xls Chart 1_Rebuttal Power Costs_Electric Rev Req Model (2009 GRC) Rebuttal 3" xfId="5926" xr:uid="{654354E4-A48E-46D4-B14A-6337225075C7}"/>
    <cellStyle name="_VC 6.15.06 update on 06GRC power costs.xls Chart 1_Rebuttal Power Costs_Electric Rev Req Model (2009 GRC) Rebuttal 4" xfId="5927" xr:uid="{BEB5E501-A214-4767-93E0-D887E52C8010}"/>
    <cellStyle name="_VC 6.15.06 update on 06GRC power costs.xls Chart 1_Rebuttal Power Costs_Electric Rev Req Model (2009 GRC) Rebuttal REmoval of New  WH Solar AdjustMI" xfId="5928" xr:uid="{FA0899BC-4F3C-4A46-BD13-4E5AE3C0C883}"/>
    <cellStyle name="_VC 6.15.06 update on 06GRC power costs.xls Chart 1_Rebuttal Power Costs_Electric Rev Req Model (2009 GRC) Rebuttal REmoval of New  WH Solar AdjustMI 2" xfId="5929" xr:uid="{060EB5EE-280C-4FED-8413-1B191C3E121D}"/>
    <cellStyle name="_VC 6.15.06 update on 06GRC power costs.xls Chart 1_Rebuttal Power Costs_Electric Rev Req Model (2009 GRC) Rebuttal REmoval of New  WH Solar AdjustMI 2 2" xfId="5930" xr:uid="{80B7D422-299C-44BA-B3E6-ACBE5F9ECE64}"/>
    <cellStyle name="_VC 6.15.06 update on 06GRC power costs.xls Chart 1_Rebuttal Power Costs_Electric Rev Req Model (2009 GRC) Rebuttal REmoval of New  WH Solar AdjustMI 3" xfId="5931" xr:uid="{E51FE157-9C9F-4B1B-9662-97210DC7C9D3}"/>
    <cellStyle name="_VC 6.15.06 update on 06GRC power costs.xls Chart 1_Rebuttal Power Costs_Electric Rev Req Model (2009 GRC) Rebuttal REmoval of New  WH Solar AdjustMI 4" xfId="5932" xr:uid="{9F5A9EFB-8C26-4FFE-989D-13820BE109DD}"/>
    <cellStyle name="_VC 6.15.06 update on 06GRC power costs.xls Chart 1_Rebuttal Power Costs_Electric Rev Req Model (2009 GRC) Revised 01-18-2010" xfId="5933" xr:uid="{E09C7024-FB57-4D79-8E46-0EC1C578166B}"/>
    <cellStyle name="_VC 6.15.06 update on 06GRC power costs.xls Chart 1_Rebuttal Power Costs_Electric Rev Req Model (2009 GRC) Revised 01-18-2010 2" xfId="5934" xr:uid="{0AE2B84A-9725-458E-B086-B76D61D9230B}"/>
    <cellStyle name="_VC 6.15.06 update on 06GRC power costs.xls Chart 1_Rebuttal Power Costs_Electric Rev Req Model (2009 GRC) Revised 01-18-2010 2 2" xfId="5935" xr:uid="{D5AE0E0F-BFCA-460E-A4DA-7374E0E60759}"/>
    <cellStyle name="_VC 6.15.06 update on 06GRC power costs.xls Chart 1_Rebuttal Power Costs_Electric Rev Req Model (2009 GRC) Revised 01-18-2010 3" xfId="5936" xr:uid="{DE6ECE17-6B8E-4333-8583-5503D19AF90B}"/>
    <cellStyle name="_VC 6.15.06 update on 06GRC power costs.xls Chart 1_Rebuttal Power Costs_Electric Rev Req Model (2009 GRC) Revised 01-18-2010 4" xfId="5937" xr:uid="{7BD07CE8-9B9E-418C-8490-2F9C96E5909E}"/>
    <cellStyle name="_VC 6.15.06 update on 06GRC power costs.xls Chart 1_Rebuttal Power Costs_Final Order Electric EXHIBIT A-1" xfId="5938" xr:uid="{A6777ABF-727C-4515-BEEA-F184B402A577}"/>
    <cellStyle name="_VC 6.15.06 update on 06GRC power costs.xls Chart 1_Rebuttal Power Costs_Final Order Electric EXHIBIT A-1 2" xfId="5939" xr:uid="{46EFB054-DBCA-4377-950C-7A4B2BB9F5A9}"/>
    <cellStyle name="_VC 6.15.06 update on 06GRC power costs.xls Chart 1_Rebuttal Power Costs_Final Order Electric EXHIBIT A-1 2 2" xfId="5940" xr:uid="{E4AD0553-EA4F-4186-9EA3-D815A5F5C237}"/>
    <cellStyle name="_VC 6.15.06 update on 06GRC power costs.xls Chart 1_Rebuttal Power Costs_Final Order Electric EXHIBIT A-1 3" xfId="5941" xr:uid="{AF76C8AF-3124-4622-A97C-FE397CEA40B8}"/>
    <cellStyle name="_VC 6.15.06 update on 06GRC power costs.xls Chart 1_Rebuttal Power Costs_Final Order Electric EXHIBIT A-1 4" xfId="5942" xr:uid="{311F7728-6BF3-49DD-9BDE-CED01D008F94}"/>
    <cellStyle name="_VC 6.15.06 update on 06GRC power costs.xls Chart 1_ROR &amp; CONV FACTOR" xfId="5943" xr:uid="{9B5FF4D7-06DA-4172-83A3-E198A45DD545}"/>
    <cellStyle name="_VC 6.15.06 update on 06GRC power costs.xls Chart 1_ROR &amp; CONV FACTOR 2" xfId="5944" xr:uid="{D63A8753-087E-45FF-997D-E7EEE6DC6CA5}"/>
    <cellStyle name="_VC 6.15.06 update on 06GRC power costs.xls Chart 1_ROR &amp; CONV FACTOR 2 2" xfId="5945" xr:uid="{F0F01E8E-EDF2-4E13-8D2E-965913922589}"/>
    <cellStyle name="_VC 6.15.06 update on 06GRC power costs.xls Chart 1_ROR &amp; CONV FACTOR 3" xfId="5946" xr:uid="{EAC1B854-8157-4E2D-8555-B2CFB32B939A}"/>
    <cellStyle name="_VC 6.15.06 update on 06GRC power costs.xls Chart 1_ROR 5.02" xfId="5947" xr:uid="{12960F9B-7D70-4BF3-B56A-BA3E835544DA}"/>
    <cellStyle name="_VC 6.15.06 update on 06GRC power costs.xls Chart 1_ROR 5.02 2" xfId="5948" xr:uid="{725FC55E-4150-451F-B2AA-9D1300B3243C}"/>
    <cellStyle name="_VC 6.15.06 update on 06GRC power costs.xls Chart 1_ROR 5.02 2 2" xfId="5949" xr:uid="{9ADC666D-4521-4D04-BBAC-8CE95DF2123D}"/>
    <cellStyle name="_VC 6.15.06 update on 06GRC power costs.xls Chart 1_ROR 5.02 3" xfId="5950" xr:uid="{5442E62D-5D01-447D-A8C7-CF89E48646D8}"/>
    <cellStyle name="_VC 6.15.06 update on 06GRC power costs.xls Chart 1_Wind Integration 10GRC" xfId="5951" xr:uid="{5FDBA54C-BDEE-40C6-BCA9-6E1E224AFED0}"/>
    <cellStyle name="_VC 6.15.06 update on 06GRC power costs.xls Chart 1_Wind Integration 10GRC 2" xfId="5952" xr:uid="{82AB518F-ABBA-44F0-A869-B9F596DAE908}"/>
    <cellStyle name="_VC 6.15.06 update on 06GRC power costs.xls Chart 2" xfId="5953" xr:uid="{A59B569E-7836-45EF-8007-5200FC5F19BB}"/>
    <cellStyle name="_VC 6.15.06 update on 06GRC power costs.xls Chart 2 2" xfId="5954" xr:uid="{8C612E21-9ED3-4F1E-981E-8FE829570C16}"/>
    <cellStyle name="_VC 6.15.06 update on 06GRC power costs.xls Chart 2 2 2" xfId="5955" xr:uid="{D8765723-B091-4F80-A002-6A372FF62ABB}"/>
    <cellStyle name="_VC 6.15.06 update on 06GRC power costs.xls Chart 2 2 2 2" xfId="5956" xr:uid="{54A2D53C-7526-4366-B695-33E7B72C0F0D}"/>
    <cellStyle name="_VC 6.15.06 update on 06GRC power costs.xls Chart 2 2 3" xfId="5957" xr:uid="{9072EB24-6EC1-4A79-8707-1CE27BAEC9BE}"/>
    <cellStyle name="_VC 6.15.06 update on 06GRC power costs.xls Chart 2 3" xfId="5958" xr:uid="{95C4F3AF-1EAE-4086-8174-1E0C1B4153CE}"/>
    <cellStyle name="_VC 6.15.06 update on 06GRC power costs.xls Chart 2 3 2" xfId="5959" xr:uid="{173E3682-A35D-4658-B012-5D4F08FC93B5}"/>
    <cellStyle name="_VC 6.15.06 update on 06GRC power costs.xls Chart 2 3 2 2" xfId="5960" xr:uid="{A06196F9-15BE-4097-8064-19DA09281F4C}"/>
    <cellStyle name="_VC 6.15.06 update on 06GRC power costs.xls Chart 2 3 3" xfId="5961" xr:uid="{036D57A7-EBB1-493F-867A-F4E938457E25}"/>
    <cellStyle name="_VC 6.15.06 update on 06GRC power costs.xls Chart 2 3 3 2" xfId="5962" xr:uid="{037EA4DF-9A52-4D67-989C-52655132E823}"/>
    <cellStyle name="_VC 6.15.06 update on 06GRC power costs.xls Chart 2 3 4" xfId="5963" xr:uid="{142FFE2D-720C-47F3-8212-852E3519F27A}"/>
    <cellStyle name="_VC 6.15.06 update on 06GRC power costs.xls Chart 2 3 4 2" xfId="5964" xr:uid="{09CCF391-F9AB-4580-A830-1ACE5030B922}"/>
    <cellStyle name="_VC 6.15.06 update on 06GRC power costs.xls Chart 2 4" xfId="5965" xr:uid="{4447244E-DC40-47ED-BF6F-F10A02310B09}"/>
    <cellStyle name="_VC 6.15.06 update on 06GRC power costs.xls Chart 2 4 2" xfId="5966" xr:uid="{9E0F951D-C76F-4972-B8DA-27642F053995}"/>
    <cellStyle name="_VC 6.15.06 update on 06GRC power costs.xls Chart 2 5" xfId="5967" xr:uid="{C57E1B87-21FE-4E0C-A59C-73F273FE8602}"/>
    <cellStyle name="_VC 6.15.06 update on 06GRC power costs.xls Chart 2 6" xfId="5968" xr:uid="{78BDAC57-818C-4999-9616-463251AB6B82}"/>
    <cellStyle name="_VC 6.15.06 update on 06GRC power costs.xls Chart 2 7" xfId="5969" xr:uid="{4E432C80-73E8-44F2-85CD-A2A3A817DE7D}"/>
    <cellStyle name="_VC 6.15.06 update on 06GRC power costs.xls Chart 2_04 07E Wild Horse Wind Expansion (C) (2)" xfId="5970" xr:uid="{3232E7B9-69BB-4793-8232-DE4294029B3F}"/>
    <cellStyle name="_VC 6.15.06 update on 06GRC power costs.xls Chart 2_04 07E Wild Horse Wind Expansion (C) (2) 2" xfId="5971" xr:uid="{F2830F0C-8A6C-490F-9D08-7EA1E36A8400}"/>
    <cellStyle name="_VC 6.15.06 update on 06GRC power costs.xls Chart 2_04 07E Wild Horse Wind Expansion (C) (2) 2 2" xfId="5972" xr:uid="{4FD153F8-3944-498A-92CD-B2541F53D0E1}"/>
    <cellStyle name="_VC 6.15.06 update on 06GRC power costs.xls Chart 2_04 07E Wild Horse Wind Expansion (C) (2) 3" xfId="5973" xr:uid="{68784615-FC2D-4CCE-9309-28D04775AE34}"/>
    <cellStyle name="_VC 6.15.06 update on 06GRC power costs.xls Chart 2_04 07E Wild Horse Wind Expansion (C) (2) 4" xfId="5974" xr:uid="{2A6E99E4-E948-471F-82C5-83D1A2490F98}"/>
    <cellStyle name="_VC 6.15.06 update on 06GRC power costs.xls Chart 2_04 07E Wild Horse Wind Expansion (C) (2)_Adj Bench DR 3 for Initial Briefs (Electric)" xfId="5975" xr:uid="{AD1ECC0C-187E-445C-B5C6-3EBABC45D60F}"/>
    <cellStyle name="_VC 6.15.06 update on 06GRC power costs.xls Chart 2_04 07E Wild Horse Wind Expansion (C) (2)_Adj Bench DR 3 for Initial Briefs (Electric) 2" xfId="5976" xr:uid="{E6958A42-24F4-4525-AC9E-985321EC1580}"/>
    <cellStyle name="_VC 6.15.06 update on 06GRC power costs.xls Chart 2_04 07E Wild Horse Wind Expansion (C) (2)_Adj Bench DR 3 for Initial Briefs (Electric) 2 2" xfId="5977" xr:uid="{779514C1-596A-436B-9B56-68A9961FA22E}"/>
    <cellStyle name="_VC 6.15.06 update on 06GRC power costs.xls Chart 2_04 07E Wild Horse Wind Expansion (C) (2)_Adj Bench DR 3 for Initial Briefs (Electric) 3" xfId="5978" xr:uid="{71BD413E-71DC-44E2-BC0F-A8CE116B51FC}"/>
    <cellStyle name="_VC 6.15.06 update on 06GRC power costs.xls Chart 2_04 07E Wild Horse Wind Expansion (C) (2)_Adj Bench DR 3 for Initial Briefs (Electric) 4" xfId="5979" xr:uid="{8513363E-92ED-4A38-8191-98B1713C8585}"/>
    <cellStyle name="_VC 6.15.06 update on 06GRC power costs.xls Chart 2_04 07E Wild Horse Wind Expansion (C) (2)_Book1" xfId="5980" xr:uid="{57AEE248-8057-46D8-A841-2B0871ED8B8D}"/>
    <cellStyle name="_VC 6.15.06 update on 06GRC power costs.xls Chart 2_04 07E Wild Horse Wind Expansion (C) (2)_Electric Rev Req Model (2009 GRC) " xfId="5981" xr:uid="{864C11B5-16AB-4CB1-B350-7C8C681B5557}"/>
    <cellStyle name="_VC 6.15.06 update on 06GRC power costs.xls Chart 2_04 07E Wild Horse Wind Expansion (C) (2)_Electric Rev Req Model (2009 GRC)  2" xfId="5982" xr:uid="{395CC69E-47A9-454C-9191-513B8F40C9C3}"/>
    <cellStyle name="_VC 6.15.06 update on 06GRC power costs.xls Chart 2_04 07E Wild Horse Wind Expansion (C) (2)_Electric Rev Req Model (2009 GRC)  2 2" xfId="5983" xr:uid="{F814D0B9-66D5-4FD4-A91A-34F3DA916A68}"/>
    <cellStyle name="_VC 6.15.06 update on 06GRC power costs.xls Chart 2_04 07E Wild Horse Wind Expansion (C) (2)_Electric Rev Req Model (2009 GRC)  3" xfId="5984" xr:uid="{057BA30D-BD42-42B7-ACEA-5C1657A97E04}"/>
    <cellStyle name="_VC 6.15.06 update on 06GRC power costs.xls Chart 2_04 07E Wild Horse Wind Expansion (C) (2)_Electric Rev Req Model (2009 GRC)  4" xfId="5985" xr:uid="{A7D53EB0-AB5C-4D6A-88FE-9C0A686A6412}"/>
    <cellStyle name="_VC 6.15.06 update on 06GRC power costs.xls Chart 2_04 07E Wild Horse Wind Expansion (C) (2)_Electric Rev Req Model (2009 GRC) Rebuttal" xfId="5986" xr:uid="{7A04F4EC-0C63-443A-92A7-094A28C634A4}"/>
    <cellStyle name="_VC 6.15.06 update on 06GRC power costs.xls Chart 2_04 07E Wild Horse Wind Expansion (C) (2)_Electric Rev Req Model (2009 GRC) Rebuttal 2" xfId="5987" xr:uid="{9302786F-48E4-45EA-B0EF-988126179EBC}"/>
    <cellStyle name="_VC 6.15.06 update on 06GRC power costs.xls Chart 2_04 07E Wild Horse Wind Expansion (C) (2)_Electric Rev Req Model (2009 GRC) Rebuttal 2 2" xfId="5988" xr:uid="{74B65084-5213-4F3F-9686-F5D66B10C991}"/>
    <cellStyle name="_VC 6.15.06 update on 06GRC power costs.xls Chart 2_04 07E Wild Horse Wind Expansion (C) (2)_Electric Rev Req Model (2009 GRC) Rebuttal 3" xfId="5989" xr:uid="{79CF2604-F617-4C73-9CA9-2528A681F8A8}"/>
    <cellStyle name="_VC 6.15.06 update on 06GRC power costs.xls Chart 2_04 07E Wild Horse Wind Expansion (C) (2)_Electric Rev Req Model (2009 GRC) Rebuttal 4" xfId="5990" xr:uid="{FF758EC9-D53F-4162-8369-33346F2B88FD}"/>
    <cellStyle name="_VC 6.15.06 update on 06GRC power costs.xls Chart 2_04 07E Wild Horse Wind Expansion (C) (2)_Electric Rev Req Model (2009 GRC) Rebuttal REmoval of New  WH Solar AdjustMI" xfId="5991" xr:uid="{8BD5B934-6397-40E4-B58B-3FF91627648E}"/>
    <cellStyle name="_VC 6.15.06 update on 06GRC power costs.xls Chart 2_04 07E Wild Horse Wind Expansion (C) (2)_Electric Rev Req Model (2009 GRC) Rebuttal REmoval of New  WH Solar AdjustMI 2" xfId="5992" xr:uid="{6295B09B-6D54-4632-8116-D421434924BA}"/>
    <cellStyle name="_VC 6.15.06 update on 06GRC power costs.xls Chart 2_04 07E Wild Horse Wind Expansion (C) (2)_Electric Rev Req Model (2009 GRC) Rebuttal REmoval of New  WH Solar AdjustMI 2 2" xfId="5993" xr:uid="{472372DE-EC1F-4700-B4B6-458B8B939DF1}"/>
    <cellStyle name="_VC 6.15.06 update on 06GRC power costs.xls Chart 2_04 07E Wild Horse Wind Expansion (C) (2)_Electric Rev Req Model (2009 GRC) Rebuttal REmoval of New  WH Solar AdjustMI 3" xfId="5994" xr:uid="{206CA977-3A83-491B-B514-13A82268B8F6}"/>
    <cellStyle name="_VC 6.15.06 update on 06GRC power costs.xls Chart 2_04 07E Wild Horse Wind Expansion (C) (2)_Electric Rev Req Model (2009 GRC) Rebuttal REmoval of New  WH Solar AdjustMI 4" xfId="5995" xr:uid="{46226438-4B17-4C35-9EE8-BA7924C28AF6}"/>
    <cellStyle name="_VC 6.15.06 update on 06GRC power costs.xls Chart 2_04 07E Wild Horse Wind Expansion (C) (2)_Electric Rev Req Model (2009 GRC) Revised 01-18-2010" xfId="5996" xr:uid="{6F1F1135-AD97-4257-9E95-E2A4632BFA48}"/>
    <cellStyle name="_VC 6.15.06 update on 06GRC power costs.xls Chart 2_04 07E Wild Horse Wind Expansion (C) (2)_Electric Rev Req Model (2009 GRC) Revised 01-18-2010 2" xfId="5997" xr:uid="{5E448DB1-BDAC-4ABE-8CB2-699475ADBC32}"/>
    <cellStyle name="_VC 6.15.06 update on 06GRC power costs.xls Chart 2_04 07E Wild Horse Wind Expansion (C) (2)_Electric Rev Req Model (2009 GRC) Revised 01-18-2010 2 2" xfId="5998" xr:uid="{D2B233CD-7320-414A-AC34-0E938F853030}"/>
    <cellStyle name="_VC 6.15.06 update on 06GRC power costs.xls Chart 2_04 07E Wild Horse Wind Expansion (C) (2)_Electric Rev Req Model (2009 GRC) Revised 01-18-2010 3" xfId="5999" xr:uid="{EDFF74C2-473D-4026-B16B-8776EECEA140}"/>
    <cellStyle name="_VC 6.15.06 update on 06GRC power costs.xls Chart 2_04 07E Wild Horse Wind Expansion (C) (2)_Electric Rev Req Model (2009 GRC) Revised 01-18-2010 4" xfId="6000" xr:uid="{0C9C580D-1418-4D62-AEB1-F188383D933E}"/>
    <cellStyle name="_VC 6.15.06 update on 06GRC power costs.xls Chart 2_04 07E Wild Horse Wind Expansion (C) (2)_Electric Rev Req Model (2010 GRC)" xfId="6001" xr:uid="{9537613F-61F0-4DCE-B685-FB8FD9CCE48E}"/>
    <cellStyle name="_VC 6.15.06 update on 06GRC power costs.xls Chart 2_04 07E Wild Horse Wind Expansion (C) (2)_Electric Rev Req Model (2010 GRC) SF" xfId="6002" xr:uid="{40B338CE-CE71-453E-813B-51E858289212}"/>
    <cellStyle name="_VC 6.15.06 update on 06GRC power costs.xls Chart 2_04 07E Wild Horse Wind Expansion (C) (2)_Final Order Electric EXHIBIT A-1" xfId="6003" xr:uid="{3B9E55F4-F7A0-49E9-8C2D-E8D87478D1DC}"/>
    <cellStyle name="_VC 6.15.06 update on 06GRC power costs.xls Chart 2_04 07E Wild Horse Wind Expansion (C) (2)_Final Order Electric EXHIBIT A-1 2" xfId="6004" xr:uid="{E860077D-9839-413D-A246-088B51347C48}"/>
    <cellStyle name="_VC 6.15.06 update on 06GRC power costs.xls Chart 2_04 07E Wild Horse Wind Expansion (C) (2)_Final Order Electric EXHIBIT A-1 2 2" xfId="6005" xr:uid="{84440958-5DBB-4D9A-AD54-BEEB2002910D}"/>
    <cellStyle name="_VC 6.15.06 update on 06GRC power costs.xls Chart 2_04 07E Wild Horse Wind Expansion (C) (2)_Final Order Electric EXHIBIT A-1 3" xfId="6006" xr:uid="{B819A4FB-6381-4DE4-A5FF-8D26B8BD97AE}"/>
    <cellStyle name="_VC 6.15.06 update on 06GRC power costs.xls Chart 2_04 07E Wild Horse Wind Expansion (C) (2)_Final Order Electric EXHIBIT A-1 4" xfId="6007" xr:uid="{65FA7362-BA31-4F96-B5CE-3E6D17F2F573}"/>
    <cellStyle name="_VC 6.15.06 update on 06GRC power costs.xls Chart 2_04 07E Wild Horse Wind Expansion (C) (2)_TENASKA REGULATORY ASSET" xfId="6008" xr:uid="{7FAD55FA-45B7-482C-A251-034B7416FAD0}"/>
    <cellStyle name="_VC 6.15.06 update on 06GRC power costs.xls Chart 2_04 07E Wild Horse Wind Expansion (C) (2)_TENASKA REGULATORY ASSET 2" xfId="6009" xr:uid="{766F8689-1DAB-4C04-8B08-633645282CB5}"/>
    <cellStyle name="_VC 6.15.06 update on 06GRC power costs.xls Chart 2_04 07E Wild Horse Wind Expansion (C) (2)_TENASKA REGULATORY ASSET 2 2" xfId="6010" xr:uid="{06882419-70DB-4669-B34C-50A98DB5B1A6}"/>
    <cellStyle name="_VC 6.15.06 update on 06GRC power costs.xls Chart 2_04 07E Wild Horse Wind Expansion (C) (2)_TENASKA REGULATORY ASSET 3" xfId="6011" xr:uid="{E107A69D-39EE-494A-8F3B-462A50220257}"/>
    <cellStyle name="_VC 6.15.06 update on 06GRC power costs.xls Chart 2_04 07E Wild Horse Wind Expansion (C) (2)_TENASKA REGULATORY ASSET 4" xfId="6012" xr:uid="{463BEEB0-8AA1-4159-96E4-6376CCE8213E}"/>
    <cellStyle name="_VC 6.15.06 update on 06GRC power costs.xls Chart 2_16.37E Wild Horse Expansion DeferralRevwrkingfile SF" xfId="6013" xr:uid="{C9724C72-BD2E-40FB-A141-3726F2C343E5}"/>
    <cellStyle name="_VC 6.15.06 update on 06GRC power costs.xls Chart 2_16.37E Wild Horse Expansion DeferralRevwrkingfile SF 2" xfId="6014" xr:uid="{D90DCD4B-5CAD-4B58-A5CA-F0F2ADDB2DF7}"/>
    <cellStyle name="_VC 6.15.06 update on 06GRC power costs.xls Chart 2_16.37E Wild Horse Expansion DeferralRevwrkingfile SF 2 2" xfId="6015" xr:uid="{011D7944-6B10-4EC2-9810-14C89923BCAE}"/>
    <cellStyle name="_VC 6.15.06 update on 06GRC power costs.xls Chart 2_16.37E Wild Horse Expansion DeferralRevwrkingfile SF 3" xfId="6016" xr:uid="{52362CE8-F272-4DB8-A703-4AFF5989D958}"/>
    <cellStyle name="_VC 6.15.06 update on 06GRC power costs.xls Chart 2_16.37E Wild Horse Expansion DeferralRevwrkingfile SF 4" xfId="6017" xr:uid="{58341713-19B6-4660-B314-915A995FE213}"/>
    <cellStyle name="_VC 6.15.06 update on 06GRC power costs.xls Chart 2_2009 Compliance Filing PCA Exhibits for GRC" xfId="6018" xr:uid="{20535821-988D-4ACC-9680-D5FC4C0D2C4B}"/>
    <cellStyle name="_VC 6.15.06 update on 06GRC power costs.xls Chart 2_2009 Compliance Filing PCA Exhibits for GRC 2" xfId="6019" xr:uid="{2E3FD0E2-7B30-4929-BD08-3B35A16E26CF}"/>
    <cellStyle name="_VC 6.15.06 update on 06GRC power costs.xls Chart 2_2009 GRC Compl Filing - Exhibit D" xfId="6020" xr:uid="{43E31E8C-3E1C-482A-8368-9FF539FFA046}"/>
    <cellStyle name="_VC 6.15.06 update on 06GRC power costs.xls Chart 2_2009 GRC Compl Filing - Exhibit D 2" xfId="6021" xr:uid="{70842865-B9B6-439D-A91F-CA09978874CC}"/>
    <cellStyle name="_VC 6.15.06 update on 06GRC power costs.xls Chart 2_2009 GRC Compl Filing - Exhibit D 3" xfId="6022" xr:uid="{113BD595-486D-4628-9C13-8D59DA5E887F}"/>
    <cellStyle name="_VC 6.15.06 update on 06GRC power costs.xls Chart 2_3.01 Income Statement" xfId="6023" xr:uid="{00321073-F9DD-456F-B8D4-5B97F87F1F89}"/>
    <cellStyle name="_VC 6.15.06 update on 06GRC power costs.xls Chart 2_4 31 Regulatory Assets and Liabilities  7 06- Exhibit D" xfId="6024" xr:uid="{803B4DE6-FC4F-4875-9BA8-F96D1B1DE468}"/>
    <cellStyle name="_VC 6.15.06 update on 06GRC power costs.xls Chart 2_4 31 Regulatory Assets and Liabilities  7 06- Exhibit D 2" xfId="6025" xr:uid="{4BA7F89F-C221-4ED0-9627-D902D1A211C8}"/>
    <cellStyle name="_VC 6.15.06 update on 06GRC power costs.xls Chart 2_4 31 Regulatory Assets and Liabilities  7 06- Exhibit D 2 2" xfId="6026" xr:uid="{6FDDAB0C-DE2E-49E4-89ED-9FA1A578CC7C}"/>
    <cellStyle name="_VC 6.15.06 update on 06GRC power costs.xls Chart 2_4 31 Regulatory Assets and Liabilities  7 06- Exhibit D 3" xfId="6027" xr:uid="{22F5DD85-E58A-4681-AC26-BF4C06C44DDC}"/>
    <cellStyle name="_VC 6.15.06 update on 06GRC power costs.xls Chart 2_4 31 Regulatory Assets and Liabilities  7 06- Exhibit D 4" xfId="6028" xr:uid="{1AC2DDF9-5A54-4FD4-86BE-F0C5E51139E7}"/>
    <cellStyle name="_VC 6.15.06 update on 06GRC power costs.xls Chart 2_4 31 Regulatory Assets and Liabilities  7 06- Exhibit D_NIM Summary" xfId="6029" xr:uid="{AEF5B685-3B93-4E5B-A13D-680A5FD2B1A8}"/>
    <cellStyle name="_VC 6.15.06 update on 06GRC power costs.xls Chart 2_4 31 Regulatory Assets and Liabilities  7 06- Exhibit D_NIM Summary 2" xfId="6030" xr:uid="{6A97D3E1-6FF2-4B79-81F7-35A32710457A}"/>
    <cellStyle name="_VC 6.15.06 update on 06GRC power costs.xls Chart 2_4 32 Regulatory Assets and Liabilities  7 06- Exhibit D" xfId="6031" xr:uid="{75415A9C-57AF-423B-9A0F-6DEA920367D1}"/>
    <cellStyle name="_VC 6.15.06 update on 06GRC power costs.xls Chart 2_4 32 Regulatory Assets and Liabilities  7 06- Exhibit D 2" xfId="6032" xr:uid="{6B8C05B4-5679-4E28-B085-70461500BD53}"/>
    <cellStyle name="_VC 6.15.06 update on 06GRC power costs.xls Chart 2_4 32 Regulatory Assets and Liabilities  7 06- Exhibit D 2 2" xfId="6033" xr:uid="{B1FB3C9E-9A76-4D58-B640-12085DB6666A}"/>
    <cellStyle name="_VC 6.15.06 update on 06GRC power costs.xls Chart 2_4 32 Regulatory Assets and Liabilities  7 06- Exhibit D 3" xfId="6034" xr:uid="{BCB4DE0C-9008-410C-8B47-5225B6761DC3}"/>
    <cellStyle name="_VC 6.15.06 update on 06GRC power costs.xls Chart 2_4 32 Regulatory Assets and Liabilities  7 06- Exhibit D 4" xfId="6035" xr:uid="{E13629D6-CFAB-46B9-B2BA-BC7BBF57EC76}"/>
    <cellStyle name="_VC 6.15.06 update on 06GRC power costs.xls Chart 2_4 32 Regulatory Assets and Liabilities  7 06- Exhibit D_NIM Summary" xfId="6036" xr:uid="{0E83B54F-FB0A-41D1-89BF-FEBBC1C50575}"/>
    <cellStyle name="_VC 6.15.06 update on 06GRC power costs.xls Chart 2_4 32 Regulatory Assets and Liabilities  7 06- Exhibit D_NIM Summary 2" xfId="6037" xr:uid="{34E86D84-29A2-4563-9829-43DFFB8623E6}"/>
    <cellStyle name="_VC 6.15.06 update on 06GRC power costs.xls Chart 2_ACCOUNTS" xfId="6038" xr:uid="{3164B7A3-4CC8-40DE-8281-C23765BA0BD8}"/>
    <cellStyle name="_VC 6.15.06 update on 06GRC power costs.xls Chart 2_AURORA Total New" xfId="6039" xr:uid="{7F344E9E-BBFB-454C-A102-294EBE556818}"/>
    <cellStyle name="_VC 6.15.06 update on 06GRC power costs.xls Chart 2_AURORA Total New 2" xfId="6040" xr:uid="{ECF0FB8B-B19E-467D-BC8C-44F92A72CAFB}"/>
    <cellStyle name="_VC 6.15.06 update on 06GRC power costs.xls Chart 2_Book2" xfId="6041" xr:uid="{B94B22DD-3CAE-444C-9C34-6A6D0B873A76}"/>
    <cellStyle name="_VC 6.15.06 update on 06GRC power costs.xls Chart 2_Book2 2" xfId="6042" xr:uid="{A7482B7B-CE60-4980-B078-26A9DDD98AB5}"/>
    <cellStyle name="_VC 6.15.06 update on 06GRC power costs.xls Chart 2_Book2 2 2" xfId="6043" xr:uid="{F3ED35EF-2036-44C1-8748-F9878BD844EF}"/>
    <cellStyle name="_VC 6.15.06 update on 06GRC power costs.xls Chart 2_Book2 3" xfId="6044" xr:uid="{D54C7DAB-0FD0-4E64-99A3-5CE7A28E912A}"/>
    <cellStyle name="_VC 6.15.06 update on 06GRC power costs.xls Chart 2_Book2 4" xfId="6045" xr:uid="{E9512EA9-F458-450D-BEC1-AE73344EDA80}"/>
    <cellStyle name="_VC 6.15.06 update on 06GRC power costs.xls Chart 2_Book2_Adj Bench DR 3 for Initial Briefs (Electric)" xfId="6046" xr:uid="{0048CB82-08F7-419D-8D64-D2D57E44B0E6}"/>
    <cellStyle name="_VC 6.15.06 update on 06GRC power costs.xls Chart 2_Book2_Adj Bench DR 3 for Initial Briefs (Electric) 2" xfId="6047" xr:uid="{EBDD7089-8817-42C4-8A09-18235E5E1831}"/>
    <cellStyle name="_VC 6.15.06 update on 06GRC power costs.xls Chart 2_Book2_Adj Bench DR 3 for Initial Briefs (Electric) 2 2" xfId="6048" xr:uid="{87C47C20-E412-48CA-A9ED-265922F19A01}"/>
    <cellStyle name="_VC 6.15.06 update on 06GRC power costs.xls Chart 2_Book2_Adj Bench DR 3 for Initial Briefs (Electric) 3" xfId="6049" xr:uid="{945658F0-EAFC-49D0-9615-A73E93683134}"/>
    <cellStyle name="_VC 6.15.06 update on 06GRC power costs.xls Chart 2_Book2_Adj Bench DR 3 for Initial Briefs (Electric) 4" xfId="6050" xr:uid="{D35EE672-6C0B-4895-AB5F-F487BF9E8F38}"/>
    <cellStyle name="_VC 6.15.06 update on 06GRC power costs.xls Chart 2_Book2_Electric Rev Req Model (2009 GRC) Rebuttal" xfId="6051" xr:uid="{B5B6F77B-8644-4C04-81A9-591FB4208186}"/>
    <cellStyle name="_VC 6.15.06 update on 06GRC power costs.xls Chart 2_Book2_Electric Rev Req Model (2009 GRC) Rebuttal 2" xfId="6052" xr:uid="{D9BDE086-A6B3-47D5-A967-529E4FA9761E}"/>
    <cellStyle name="_VC 6.15.06 update on 06GRC power costs.xls Chart 2_Book2_Electric Rev Req Model (2009 GRC) Rebuttal 2 2" xfId="6053" xr:uid="{4FF7400B-C1AE-41B0-B3E2-294E2ADCEF47}"/>
    <cellStyle name="_VC 6.15.06 update on 06GRC power costs.xls Chart 2_Book2_Electric Rev Req Model (2009 GRC) Rebuttal 3" xfId="6054" xr:uid="{BE73216B-84DF-46BD-AC94-EBF868BE52F3}"/>
    <cellStyle name="_VC 6.15.06 update on 06GRC power costs.xls Chart 2_Book2_Electric Rev Req Model (2009 GRC) Rebuttal 4" xfId="6055" xr:uid="{378BF797-45AC-40B6-B56B-561DFF612EC0}"/>
    <cellStyle name="_VC 6.15.06 update on 06GRC power costs.xls Chart 2_Book2_Electric Rev Req Model (2009 GRC) Rebuttal REmoval of New  WH Solar AdjustMI" xfId="6056" xr:uid="{2E397D16-ACB0-441B-BCE0-F85E49F54B4A}"/>
    <cellStyle name="_VC 6.15.06 update on 06GRC power costs.xls Chart 2_Book2_Electric Rev Req Model (2009 GRC) Rebuttal REmoval of New  WH Solar AdjustMI 2" xfId="6057" xr:uid="{7FA67AB8-8A8F-481B-B28D-3BE33F302A58}"/>
    <cellStyle name="_VC 6.15.06 update on 06GRC power costs.xls Chart 2_Book2_Electric Rev Req Model (2009 GRC) Rebuttal REmoval of New  WH Solar AdjustMI 2 2" xfId="6058" xr:uid="{CFA21C4E-7B7F-4F68-8AA6-08B10064476C}"/>
    <cellStyle name="_VC 6.15.06 update on 06GRC power costs.xls Chart 2_Book2_Electric Rev Req Model (2009 GRC) Rebuttal REmoval of New  WH Solar AdjustMI 3" xfId="6059" xr:uid="{BFE6AD30-B66D-4E25-B01F-BA39CD9BEE3C}"/>
    <cellStyle name="_VC 6.15.06 update on 06GRC power costs.xls Chart 2_Book2_Electric Rev Req Model (2009 GRC) Rebuttal REmoval of New  WH Solar AdjustMI 4" xfId="6060" xr:uid="{2EDD06C5-C1D8-4347-B84D-D619E3638CBD}"/>
    <cellStyle name="_VC 6.15.06 update on 06GRC power costs.xls Chart 2_Book2_Electric Rev Req Model (2009 GRC) Revised 01-18-2010" xfId="6061" xr:uid="{871697D4-477E-4FC4-9440-AA652AE21EB0}"/>
    <cellStyle name="_VC 6.15.06 update on 06GRC power costs.xls Chart 2_Book2_Electric Rev Req Model (2009 GRC) Revised 01-18-2010 2" xfId="6062" xr:uid="{3BA847F5-B128-4DE4-AD49-562224CDDD01}"/>
    <cellStyle name="_VC 6.15.06 update on 06GRC power costs.xls Chart 2_Book2_Electric Rev Req Model (2009 GRC) Revised 01-18-2010 2 2" xfId="6063" xr:uid="{D5797325-E5EC-49FA-9110-EC3C3DA2C610}"/>
    <cellStyle name="_VC 6.15.06 update on 06GRC power costs.xls Chart 2_Book2_Electric Rev Req Model (2009 GRC) Revised 01-18-2010 3" xfId="6064" xr:uid="{D0A3D326-66EF-4F77-8DD6-60BF310A8255}"/>
    <cellStyle name="_VC 6.15.06 update on 06GRC power costs.xls Chart 2_Book2_Electric Rev Req Model (2009 GRC) Revised 01-18-2010 4" xfId="6065" xr:uid="{D43F4478-703F-4C9A-9554-0EAFEA7E6936}"/>
    <cellStyle name="_VC 6.15.06 update on 06GRC power costs.xls Chart 2_Book2_Final Order Electric EXHIBIT A-1" xfId="6066" xr:uid="{50071A4B-3EEE-43E3-B44F-1A2F137C99D1}"/>
    <cellStyle name="_VC 6.15.06 update on 06GRC power costs.xls Chart 2_Book2_Final Order Electric EXHIBIT A-1 2" xfId="6067" xr:uid="{A9872C34-3AAA-4176-8B8F-45AAC53508E8}"/>
    <cellStyle name="_VC 6.15.06 update on 06GRC power costs.xls Chart 2_Book2_Final Order Electric EXHIBIT A-1 2 2" xfId="6068" xr:uid="{6A847581-B803-4A35-824B-8357136F65F8}"/>
    <cellStyle name="_VC 6.15.06 update on 06GRC power costs.xls Chart 2_Book2_Final Order Electric EXHIBIT A-1 3" xfId="6069" xr:uid="{CD19705C-5442-4F2B-866C-AFE292CA76A6}"/>
    <cellStyle name="_VC 6.15.06 update on 06GRC power costs.xls Chart 2_Book2_Final Order Electric EXHIBIT A-1 4" xfId="6070" xr:uid="{8BAA0E4B-795D-47EE-8617-448A1991744D}"/>
    <cellStyle name="_VC 6.15.06 update on 06GRC power costs.xls Chart 2_Book4" xfId="6071" xr:uid="{4A91F3FA-8D87-40C0-AA79-26269EA3660E}"/>
    <cellStyle name="_VC 6.15.06 update on 06GRC power costs.xls Chart 2_Book4 2" xfId="6072" xr:uid="{C7E9F264-5244-45B9-8C95-D7F5838A51B0}"/>
    <cellStyle name="_VC 6.15.06 update on 06GRC power costs.xls Chart 2_Book4 2 2" xfId="6073" xr:uid="{83BAB735-7BBF-4370-BFA8-FB17FE137C32}"/>
    <cellStyle name="_VC 6.15.06 update on 06GRC power costs.xls Chart 2_Book4 3" xfId="6074" xr:uid="{6FC03B47-94CC-4567-98AA-1407180CA707}"/>
    <cellStyle name="_VC 6.15.06 update on 06GRC power costs.xls Chart 2_Book4 4" xfId="6075" xr:uid="{57F48CC6-9A6A-45A9-97FF-0AC624568F5C}"/>
    <cellStyle name="_VC 6.15.06 update on 06GRC power costs.xls Chart 2_Book9" xfId="6076" xr:uid="{6B644B7B-FC02-4956-9BBD-3274409CEB1C}"/>
    <cellStyle name="_VC 6.15.06 update on 06GRC power costs.xls Chart 2_Book9 2" xfId="6077" xr:uid="{1AC6AE57-26C5-45A1-B19C-FA1F99D06E2F}"/>
    <cellStyle name="_VC 6.15.06 update on 06GRC power costs.xls Chart 2_Book9 2 2" xfId="6078" xr:uid="{69C85FDF-B147-4CB8-BB1A-97F3FD449E84}"/>
    <cellStyle name="_VC 6.15.06 update on 06GRC power costs.xls Chart 2_Book9 3" xfId="6079" xr:uid="{53574671-84C9-424C-BF0F-CF0F7689302F}"/>
    <cellStyle name="_VC 6.15.06 update on 06GRC power costs.xls Chart 2_Book9 4" xfId="6080" xr:uid="{60650CBD-3720-4055-AEB4-AE68C3FF617E}"/>
    <cellStyle name="_VC 6.15.06 update on 06GRC power costs.xls Chart 2_Chelan PUD Power Costs (8-10)" xfId="6081" xr:uid="{8FBA1559-78C6-41C5-8F70-C71B812C7663}"/>
    <cellStyle name="_VC 6.15.06 update on 06GRC power costs.xls Chart 2_Gas Rev Req Model (2010 GRC)" xfId="6082" xr:uid="{8146C29B-E81B-414B-894E-EA4B6A787EBD}"/>
    <cellStyle name="_VC 6.15.06 update on 06GRC power costs.xls Chart 2_INPUTS" xfId="6083" xr:uid="{F7A3CC92-41DD-4963-9771-59FE641A99BF}"/>
    <cellStyle name="_VC 6.15.06 update on 06GRC power costs.xls Chart 2_INPUTS 2" xfId="6084" xr:uid="{C3B0454B-B705-4517-BDCF-B51A54444673}"/>
    <cellStyle name="_VC 6.15.06 update on 06GRC power costs.xls Chart 2_INPUTS 2 2" xfId="6085" xr:uid="{A51BB90D-5086-4D38-9650-2A71CEB8C8C7}"/>
    <cellStyle name="_VC 6.15.06 update on 06GRC power costs.xls Chart 2_INPUTS 3" xfId="6086" xr:uid="{948A3F88-99C3-4195-B9BD-302D8669AF24}"/>
    <cellStyle name="_VC 6.15.06 update on 06GRC power costs.xls Chart 2_NIM Summary" xfId="6087" xr:uid="{F1EE1AAD-23FF-4D43-9BD7-C3D50DA4D894}"/>
    <cellStyle name="_VC 6.15.06 update on 06GRC power costs.xls Chart 2_NIM Summary 09GRC" xfId="6088" xr:uid="{7F93CA32-B471-46AB-BF9D-4599BC73F682}"/>
    <cellStyle name="_VC 6.15.06 update on 06GRC power costs.xls Chart 2_NIM Summary 09GRC 2" xfId="6089" xr:uid="{8677DCC4-E5DB-4F18-973E-323B97ACE228}"/>
    <cellStyle name="_VC 6.15.06 update on 06GRC power costs.xls Chart 2_NIM Summary 2" xfId="6090" xr:uid="{979DECD8-0C66-420F-9977-4E5F7AEB5FDD}"/>
    <cellStyle name="_VC 6.15.06 update on 06GRC power costs.xls Chart 2_NIM Summary 3" xfId="6091" xr:uid="{26CA2D93-DE19-4EFA-AA3E-7F061D45E9B9}"/>
    <cellStyle name="_VC 6.15.06 update on 06GRC power costs.xls Chart 2_NIM Summary 4" xfId="6092" xr:uid="{CAE90922-81D7-4D9F-A382-56DAFABDE213}"/>
    <cellStyle name="_VC 6.15.06 update on 06GRC power costs.xls Chart 2_NIM Summary 5" xfId="6093" xr:uid="{8B71A0C3-95F7-4DFB-A275-318DC4D8C996}"/>
    <cellStyle name="_VC 6.15.06 update on 06GRC power costs.xls Chart 2_NIM Summary 6" xfId="6094" xr:uid="{852F0B04-5671-47C0-84BE-34875D5CF35D}"/>
    <cellStyle name="_VC 6.15.06 update on 06GRC power costs.xls Chart 2_NIM Summary 7" xfId="6095" xr:uid="{DD9AADEF-C192-4AC4-952C-2342C24BC4C4}"/>
    <cellStyle name="_VC 6.15.06 update on 06GRC power costs.xls Chart 2_NIM Summary 8" xfId="6096" xr:uid="{27D389B5-F5C3-41A7-872A-7955029DC05C}"/>
    <cellStyle name="_VC 6.15.06 update on 06GRC power costs.xls Chart 2_NIM Summary 9" xfId="6097" xr:uid="{5FB2F725-6245-4E8D-AFE3-EA09737E152D}"/>
    <cellStyle name="_VC 6.15.06 update on 06GRC power costs.xls Chart 2_PCA 10 -  Exhibit D from A Kellogg Jan 2011" xfId="6098" xr:uid="{93D3ABC7-8410-41F0-9038-9EA2EA5B9D74}"/>
    <cellStyle name="_VC 6.15.06 update on 06GRC power costs.xls Chart 2_PCA 10 -  Exhibit D from A Kellogg July 2011" xfId="6099" xr:uid="{5C411A60-F035-4314-9068-07200C9109D1}"/>
    <cellStyle name="_VC 6.15.06 update on 06GRC power costs.xls Chart 2_PCA 10 -  Exhibit D from S Free Rcv'd 12-11" xfId="6100" xr:uid="{6B582067-7EBE-47B9-9FE1-D8FEA5ED9C0B}"/>
    <cellStyle name="_VC 6.15.06 update on 06GRC power costs.xls Chart 2_PCA 9 -  Exhibit D April 2010" xfId="6101" xr:uid="{EB94217F-1832-4B01-BCC8-8BC7E1E0AED4}"/>
    <cellStyle name="_VC 6.15.06 update on 06GRC power costs.xls Chart 2_PCA 9 -  Exhibit D April 2010 (3)" xfId="6102" xr:uid="{18314180-9D94-4C60-9ED8-DFBB9C232C9E}"/>
    <cellStyle name="_VC 6.15.06 update on 06GRC power costs.xls Chart 2_PCA 9 -  Exhibit D April 2010 (3) 2" xfId="6103" xr:uid="{3C029E51-BB5F-4D5D-AA0C-AAEB10A78807}"/>
    <cellStyle name="_VC 6.15.06 update on 06GRC power costs.xls Chart 2_PCA 9 -  Exhibit D April 2010 2" xfId="6104" xr:uid="{AD2B4C76-5781-42D7-A10B-095BED4EAC32}"/>
    <cellStyle name="_VC 6.15.06 update on 06GRC power costs.xls Chart 2_PCA 9 -  Exhibit D April 2010 3" xfId="6105" xr:uid="{237FE02A-9899-44DF-A245-ED752B2E3C11}"/>
    <cellStyle name="_VC 6.15.06 update on 06GRC power costs.xls Chart 2_PCA 9 -  Exhibit D Nov 2010" xfId="6106" xr:uid="{4B9EF245-1157-4FCD-A8B7-400D20C906E1}"/>
    <cellStyle name="_VC 6.15.06 update on 06GRC power costs.xls Chart 2_PCA 9 -  Exhibit D Nov 2010 2" xfId="6107" xr:uid="{A8CAE1AA-7F1D-4461-BC54-230E39658CAF}"/>
    <cellStyle name="_VC 6.15.06 update on 06GRC power costs.xls Chart 2_PCA 9 - Exhibit D at August 2010" xfId="6108" xr:uid="{9036F420-E6C8-493F-A99E-1050C24DCFD7}"/>
    <cellStyle name="_VC 6.15.06 update on 06GRC power costs.xls Chart 2_PCA 9 - Exhibit D at August 2010 2" xfId="6109" xr:uid="{3EA1AC19-D629-46D1-ACB0-1BB22A8A33AD}"/>
    <cellStyle name="_VC 6.15.06 update on 06GRC power costs.xls Chart 2_PCA 9 - Exhibit D June 2010 GRC" xfId="6110" xr:uid="{220E4F71-084C-4ADE-AA5E-0E2FCF1D88AD}"/>
    <cellStyle name="_VC 6.15.06 update on 06GRC power costs.xls Chart 2_PCA 9 - Exhibit D June 2010 GRC 2" xfId="6111" xr:uid="{63BF2DC4-7DFA-4007-B59E-0B03A39C13EC}"/>
    <cellStyle name="_VC 6.15.06 update on 06GRC power costs.xls Chart 2_Power Costs - Comparison bx Rbtl-Staff-Jt-PC" xfId="6112" xr:uid="{09B9E101-A557-469E-B69F-5B977FD4E37F}"/>
    <cellStyle name="_VC 6.15.06 update on 06GRC power costs.xls Chart 2_Power Costs - Comparison bx Rbtl-Staff-Jt-PC 2" xfId="6113" xr:uid="{5DA98699-2B20-407C-B52F-F4E92684D03D}"/>
    <cellStyle name="_VC 6.15.06 update on 06GRC power costs.xls Chart 2_Power Costs - Comparison bx Rbtl-Staff-Jt-PC 2 2" xfId="6114" xr:uid="{45AA091E-600F-4E7C-BEFF-A5BE08DF1FC2}"/>
    <cellStyle name="_VC 6.15.06 update on 06GRC power costs.xls Chart 2_Power Costs - Comparison bx Rbtl-Staff-Jt-PC 3" xfId="6115" xr:uid="{6ACEADD9-3D03-4B42-A12F-D62CD6D9A415}"/>
    <cellStyle name="_VC 6.15.06 update on 06GRC power costs.xls Chart 2_Power Costs - Comparison bx Rbtl-Staff-Jt-PC 4" xfId="6116" xr:uid="{5FCCDAF9-1FEB-46ED-804C-E3A5AAB5BCA0}"/>
    <cellStyle name="_VC 6.15.06 update on 06GRC power costs.xls Chart 2_Power Costs - Comparison bx Rbtl-Staff-Jt-PC_Adj Bench DR 3 for Initial Briefs (Electric)" xfId="6117" xr:uid="{F6557D05-F017-443B-B6A5-D2BBF0089627}"/>
    <cellStyle name="_VC 6.15.06 update on 06GRC power costs.xls Chart 2_Power Costs - Comparison bx Rbtl-Staff-Jt-PC_Adj Bench DR 3 for Initial Briefs (Electric) 2" xfId="6118" xr:uid="{7CDEFD63-AA93-4548-A77A-262BFB7F397C}"/>
    <cellStyle name="_VC 6.15.06 update on 06GRC power costs.xls Chart 2_Power Costs - Comparison bx Rbtl-Staff-Jt-PC_Adj Bench DR 3 for Initial Briefs (Electric) 2 2" xfId="6119" xr:uid="{3B777BE1-FDE5-42AA-9E54-C6FF66B46479}"/>
    <cellStyle name="_VC 6.15.06 update on 06GRC power costs.xls Chart 2_Power Costs - Comparison bx Rbtl-Staff-Jt-PC_Adj Bench DR 3 for Initial Briefs (Electric) 3" xfId="6120" xr:uid="{B47C49E3-6D5E-4E19-987C-F56354F0C5CE}"/>
    <cellStyle name="_VC 6.15.06 update on 06GRC power costs.xls Chart 2_Power Costs - Comparison bx Rbtl-Staff-Jt-PC_Adj Bench DR 3 for Initial Briefs (Electric) 4" xfId="6121" xr:uid="{10564904-1A33-4E1B-B409-C3BE7C8BB282}"/>
    <cellStyle name="_VC 6.15.06 update on 06GRC power costs.xls Chart 2_Power Costs - Comparison bx Rbtl-Staff-Jt-PC_Electric Rev Req Model (2009 GRC) Rebuttal" xfId="6122" xr:uid="{0DBF6E37-4385-4609-9DA3-29040BC11C85}"/>
    <cellStyle name="_VC 6.15.06 update on 06GRC power costs.xls Chart 2_Power Costs - Comparison bx Rbtl-Staff-Jt-PC_Electric Rev Req Model (2009 GRC) Rebuttal 2" xfId="6123" xr:uid="{9E1EA1BE-2C2E-4933-A92F-23EC48C121A0}"/>
    <cellStyle name="_VC 6.15.06 update on 06GRC power costs.xls Chart 2_Power Costs - Comparison bx Rbtl-Staff-Jt-PC_Electric Rev Req Model (2009 GRC) Rebuttal 2 2" xfId="6124" xr:uid="{32E50A95-AF6F-475F-8381-7FB17A4672B0}"/>
    <cellStyle name="_VC 6.15.06 update on 06GRC power costs.xls Chart 2_Power Costs - Comparison bx Rbtl-Staff-Jt-PC_Electric Rev Req Model (2009 GRC) Rebuttal 3" xfId="6125" xr:uid="{4A5DE70B-2225-4B73-B776-6ED8231050D0}"/>
    <cellStyle name="_VC 6.15.06 update on 06GRC power costs.xls Chart 2_Power Costs - Comparison bx Rbtl-Staff-Jt-PC_Electric Rev Req Model (2009 GRC) Rebuttal 4" xfId="6126" xr:uid="{D28BA742-93F2-474E-A003-2C88982E4CDC}"/>
    <cellStyle name="_VC 6.15.06 update on 06GRC power costs.xls Chart 2_Power Costs - Comparison bx Rbtl-Staff-Jt-PC_Electric Rev Req Model (2009 GRC) Rebuttal REmoval of New  WH Solar AdjustMI" xfId="6127" xr:uid="{25A748B3-2A7F-4630-AFDC-3537197E94BF}"/>
    <cellStyle name="_VC 6.15.06 update on 06GRC power costs.xls Chart 2_Power Costs - Comparison bx Rbtl-Staff-Jt-PC_Electric Rev Req Model (2009 GRC) Rebuttal REmoval of New  WH Solar AdjustMI 2" xfId="6128" xr:uid="{993ABB2C-DFDD-4317-8BA3-A435C4A2F454}"/>
    <cellStyle name="_VC 6.15.06 update on 06GRC power costs.xls Chart 2_Power Costs - Comparison bx Rbtl-Staff-Jt-PC_Electric Rev Req Model (2009 GRC) Rebuttal REmoval of New  WH Solar AdjustMI 2 2" xfId="6129" xr:uid="{C6BE1E1D-E319-40F9-84A3-0CC7C19D95C9}"/>
    <cellStyle name="_VC 6.15.06 update on 06GRC power costs.xls Chart 2_Power Costs - Comparison bx Rbtl-Staff-Jt-PC_Electric Rev Req Model (2009 GRC) Rebuttal REmoval of New  WH Solar AdjustMI 3" xfId="6130" xr:uid="{736B92AE-3CB7-482E-9479-9C198C6944C5}"/>
    <cellStyle name="_VC 6.15.06 update on 06GRC power costs.xls Chart 2_Power Costs - Comparison bx Rbtl-Staff-Jt-PC_Electric Rev Req Model (2009 GRC) Rebuttal REmoval of New  WH Solar AdjustMI 4" xfId="6131" xr:uid="{76E7D46C-D335-4BD2-9371-0ADC416B5D42}"/>
    <cellStyle name="_VC 6.15.06 update on 06GRC power costs.xls Chart 2_Power Costs - Comparison bx Rbtl-Staff-Jt-PC_Electric Rev Req Model (2009 GRC) Revised 01-18-2010" xfId="6132" xr:uid="{345E4DD5-3786-478D-BF37-FF4D1159D9B5}"/>
    <cellStyle name="_VC 6.15.06 update on 06GRC power costs.xls Chart 2_Power Costs - Comparison bx Rbtl-Staff-Jt-PC_Electric Rev Req Model (2009 GRC) Revised 01-18-2010 2" xfId="6133" xr:uid="{31A2650C-6EA5-4EB9-A496-6A3B35BFCAB8}"/>
    <cellStyle name="_VC 6.15.06 update on 06GRC power costs.xls Chart 2_Power Costs - Comparison bx Rbtl-Staff-Jt-PC_Electric Rev Req Model (2009 GRC) Revised 01-18-2010 2 2" xfId="6134" xr:uid="{5034B808-501B-4940-A1A7-D894B248FED3}"/>
    <cellStyle name="_VC 6.15.06 update on 06GRC power costs.xls Chart 2_Power Costs - Comparison bx Rbtl-Staff-Jt-PC_Electric Rev Req Model (2009 GRC) Revised 01-18-2010 3" xfId="6135" xr:uid="{9B7A054D-0777-4E3E-A640-C13E054E0AE5}"/>
    <cellStyle name="_VC 6.15.06 update on 06GRC power costs.xls Chart 2_Power Costs - Comparison bx Rbtl-Staff-Jt-PC_Electric Rev Req Model (2009 GRC) Revised 01-18-2010 4" xfId="6136" xr:uid="{B3695573-A4E1-410D-A49D-3D22C5FD6409}"/>
    <cellStyle name="_VC 6.15.06 update on 06GRC power costs.xls Chart 2_Power Costs - Comparison bx Rbtl-Staff-Jt-PC_Final Order Electric EXHIBIT A-1" xfId="6137" xr:uid="{45DA1FF6-B2D5-4898-9BE6-A1EF346BAC22}"/>
    <cellStyle name="_VC 6.15.06 update on 06GRC power costs.xls Chart 2_Power Costs - Comparison bx Rbtl-Staff-Jt-PC_Final Order Electric EXHIBIT A-1 2" xfId="6138" xr:uid="{6D2AB496-A946-4245-8603-54A17CA4A48D}"/>
    <cellStyle name="_VC 6.15.06 update on 06GRC power costs.xls Chart 2_Power Costs - Comparison bx Rbtl-Staff-Jt-PC_Final Order Electric EXHIBIT A-1 2 2" xfId="6139" xr:uid="{D7F07189-F345-45B5-A24D-7FC260DDB27B}"/>
    <cellStyle name="_VC 6.15.06 update on 06GRC power costs.xls Chart 2_Power Costs - Comparison bx Rbtl-Staff-Jt-PC_Final Order Electric EXHIBIT A-1 3" xfId="6140" xr:uid="{B0D9A2B5-B728-4A91-B2F5-D614160C829A}"/>
    <cellStyle name="_VC 6.15.06 update on 06GRC power costs.xls Chart 2_Power Costs - Comparison bx Rbtl-Staff-Jt-PC_Final Order Electric EXHIBIT A-1 4" xfId="6141" xr:uid="{141CDB8F-A26A-4BED-A364-02EE3F35C226}"/>
    <cellStyle name="_VC 6.15.06 update on 06GRC power costs.xls Chart 2_Production Adj 4.37" xfId="6142" xr:uid="{343921E1-3C3F-4792-B534-E5190CA5B953}"/>
    <cellStyle name="_VC 6.15.06 update on 06GRC power costs.xls Chart 2_Production Adj 4.37 2" xfId="6143" xr:uid="{74B6D7D5-6BCB-4248-9F42-8AD4175B8B4D}"/>
    <cellStyle name="_VC 6.15.06 update on 06GRC power costs.xls Chart 2_Production Adj 4.37 2 2" xfId="6144" xr:uid="{707BFEC4-57F1-48D3-8793-3F6CE55F6E9F}"/>
    <cellStyle name="_VC 6.15.06 update on 06GRC power costs.xls Chart 2_Production Adj 4.37 3" xfId="6145" xr:uid="{724B485D-8C04-4876-9AEC-9F2E3F0FD9F7}"/>
    <cellStyle name="_VC 6.15.06 update on 06GRC power costs.xls Chart 2_Purchased Power Adj 4.03" xfId="6146" xr:uid="{A49D375A-5F3E-444C-9944-A6B4786978E6}"/>
    <cellStyle name="_VC 6.15.06 update on 06GRC power costs.xls Chart 2_Purchased Power Adj 4.03 2" xfId="6147" xr:uid="{1AAE90E2-33A4-4D00-A4E7-A142C5AEB32B}"/>
    <cellStyle name="_VC 6.15.06 update on 06GRC power costs.xls Chart 2_Purchased Power Adj 4.03 2 2" xfId="6148" xr:uid="{862048E4-AC50-49F5-9A89-CE1D6E6772F8}"/>
    <cellStyle name="_VC 6.15.06 update on 06GRC power costs.xls Chart 2_Purchased Power Adj 4.03 3" xfId="6149" xr:uid="{05C3362E-6E3D-48EF-B33C-E8903A1C3D62}"/>
    <cellStyle name="_VC 6.15.06 update on 06GRC power costs.xls Chart 2_Rebuttal Power Costs" xfId="6150" xr:uid="{2186BCCD-574B-4326-B389-BAB268658798}"/>
    <cellStyle name="_VC 6.15.06 update on 06GRC power costs.xls Chart 2_Rebuttal Power Costs 2" xfId="6151" xr:uid="{0546A2BF-A6C1-4CC8-A6B7-A09E8906F268}"/>
    <cellStyle name="_VC 6.15.06 update on 06GRC power costs.xls Chart 2_Rebuttal Power Costs 2 2" xfId="6152" xr:uid="{95783CA0-E132-44A2-AF3B-AC2EC6B2EB56}"/>
    <cellStyle name="_VC 6.15.06 update on 06GRC power costs.xls Chart 2_Rebuttal Power Costs 3" xfId="6153" xr:uid="{6A48BF4A-7DBE-4A03-90C0-DC50B02ADE86}"/>
    <cellStyle name="_VC 6.15.06 update on 06GRC power costs.xls Chart 2_Rebuttal Power Costs 4" xfId="6154" xr:uid="{F72D76C0-9AC9-4D82-9D7F-CB3B572CB66A}"/>
    <cellStyle name="_VC 6.15.06 update on 06GRC power costs.xls Chart 2_Rebuttal Power Costs_Adj Bench DR 3 for Initial Briefs (Electric)" xfId="6155" xr:uid="{06F5B769-A072-4666-AB1C-BD7D4D2E5238}"/>
    <cellStyle name="_VC 6.15.06 update on 06GRC power costs.xls Chart 2_Rebuttal Power Costs_Adj Bench DR 3 for Initial Briefs (Electric) 2" xfId="6156" xr:uid="{AF9822A6-BA70-4271-85B9-1A74477D0292}"/>
    <cellStyle name="_VC 6.15.06 update on 06GRC power costs.xls Chart 2_Rebuttal Power Costs_Adj Bench DR 3 for Initial Briefs (Electric) 2 2" xfId="6157" xr:uid="{2477FCCB-0B94-40FA-ACA4-BCF13EA11466}"/>
    <cellStyle name="_VC 6.15.06 update on 06GRC power costs.xls Chart 2_Rebuttal Power Costs_Adj Bench DR 3 for Initial Briefs (Electric) 3" xfId="6158" xr:uid="{FBDBC0FD-183E-4D0D-9462-7C589EB11E4F}"/>
    <cellStyle name="_VC 6.15.06 update on 06GRC power costs.xls Chart 2_Rebuttal Power Costs_Adj Bench DR 3 for Initial Briefs (Electric) 4" xfId="6159" xr:uid="{6BA37C60-F7A3-466F-B48C-0A5382074718}"/>
    <cellStyle name="_VC 6.15.06 update on 06GRC power costs.xls Chart 2_Rebuttal Power Costs_Electric Rev Req Model (2009 GRC) Rebuttal" xfId="6160" xr:uid="{29EC5135-1DB8-4E46-BF43-55BCC618630B}"/>
    <cellStyle name="_VC 6.15.06 update on 06GRC power costs.xls Chart 2_Rebuttal Power Costs_Electric Rev Req Model (2009 GRC) Rebuttal 2" xfId="6161" xr:uid="{0E9757F7-BCFF-4EE5-8ABB-3057B93FD0DE}"/>
    <cellStyle name="_VC 6.15.06 update on 06GRC power costs.xls Chart 2_Rebuttal Power Costs_Electric Rev Req Model (2009 GRC) Rebuttal 2 2" xfId="6162" xr:uid="{0EF11D10-75E3-4AB0-91C3-9E124A491C42}"/>
    <cellStyle name="_VC 6.15.06 update on 06GRC power costs.xls Chart 2_Rebuttal Power Costs_Electric Rev Req Model (2009 GRC) Rebuttal 3" xfId="6163" xr:uid="{831E3F7E-37B7-4AC3-BD4F-29FB290CA76A}"/>
    <cellStyle name="_VC 6.15.06 update on 06GRC power costs.xls Chart 2_Rebuttal Power Costs_Electric Rev Req Model (2009 GRC) Rebuttal 4" xfId="6164" xr:uid="{1C239742-8BF1-4437-ACE1-79E8B7A94B21}"/>
    <cellStyle name="_VC 6.15.06 update on 06GRC power costs.xls Chart 2_Rebuttal Power Costs_Electric Rev Req Model (2009 GRC) Rebuttal REmoval of New  WH Solar AdjustMI" xfId="6165" xr:uid="{4ABE178C-FF14-453E-A239-6224B00DEC58}"/>
    <cellStyle name="_VC 6.15.06 update on 06GRC power costs.xls Chart 2_Rebuttal Power Costs_Electric Rev Req Model (2009 GRC) Rebuttal REmoval of New  WH Solar AdjustMI 2" xfId="6166" xr:uid="{4A815F11-5C3A-4B9D-B982-9E332CF3B979}"/>
    <cellStyle name="_VC 6.15.06 update on 06GRC power costs.xls Chart 2_Rebuttal Power Costs_Electric Rev Req Model (2009 GRC) Rebuttal REmoval of New  WH Solar AdjustMI 2 2" xfId="6167" xr:uid="{901BA471-3937-4E2A-8AD0-1A571C597B92}"/>
    <cellStyle name="_VC 6.15.06 update on 06GRC power costs.xls Chart 2_Rebuttal Power Costs_Electric Rev Req Model (2009 GRC) Rebuttal REmoval of New  WH Solar AdjustMI 3" xfId="6168" xr:uid="{6911F6DF-F99B-4934-9BE1-F0E69666B2E3}"/>
    <cellStyle name="_VC 6.15.06 update on 06GRC power costs.xls Chart 2_Rebuttal Power Costs_Electric Rev Req Model (2009 GRC) Rebuttal REmoval of New  WH Solar AdjustMI 4" xfId="6169" xr:uid="{02969FEA-2005-4B97-97BF-E30E508882BB}"/>
    <cellStyle name="_VC 6.15.06 update on 06GRC power costs.xls Chart 2_Rebuttal Power Costs_Electric Rev Req Model (2009 GRC) Revised 01-18-2010" xfId="6170" xr:uid="{A928E984-7EC8-4671-BBDD-9BB8237411D3}"/>
    <cellStyle name="_VC 6.15.06 update on 06GRC power costs.xls Chart 2_Rebuttal Power Costs_Electric Rev Req Model (2009 GRC) Revised 01-18-2010 2" xfId="6171" xr:uid="{242DE323-AED6-4295-8945-EFB0456F34A2}"/>
    <cellStyle name="_VC 6.15.06 update on 06GRC power costs.xls Chart 2_Rebuttal Power Costs_Electric Rev Req Model (2009 GRC) Revised 01-18-2010 2 2" xfId="6172" xr:uid="{EF28509B-75AF-4B6B-9801-BB5C3D0BE14F}"/>
    <cellStyle name="_VC 6.15.06 update on 06GRC power costs.xls Chart 2_Rebuttal Power Costs_Electric Rev Req Model (2009 GRC) Revised 01-18-2010 3" xfId="6173" xr:uid="{77CDCF68-001A-46C2-9BB6-07F947BDDE2F}"/>
    <cellStyle name="_VC 6.15.06 update on 06GRC power costs.xls Chart 2_Rebuttal Power Costs_Electric Rev Req Model (2009 GRC) Revised 01-18-2010 4" xfId="6174" xr:uid="{B0045313-B088-4D91-AF5E-8DC77C41FBBA}"/>
    <cellStyle name="_VC 6.15.06 update on 06GRC power costs.xls Chart 2_Rebuttal Power Costs_Final Order Electric EXHIBIT A-1" xfId="6175" xr:uid="{B9DE15C0-5B95-468B-A38A-987828D64478}"/>
    <cellStyle name="_VC 6.15.06 update on 06GRC power costs.xls Chart 2_Rebuttal Power Costs_Final Order Electric EXHIBIT A-1 2" xfId="6176" xr:uid="{19D4AA53-D923-45D7-8E72-689BFF994795}"/>
    <cellStyle name="_VC 6.15.06 update on 06GRC power costs.xls Chart 2_Rebuttal Power Costs_Final Order Electric EXHIBIT A-1 2 2" xfId="6177" xr:uid="{97598C8C-1F9A-474E-B241-E377F8650006}"/>
    <cellStyle name="_VC 6.15.06 update on 06GRC power costs.xls Chart 2_Rebuttal Power Costs_Final Order Electric EXHIBIT A-1 3" xfId="6178" xr:uid="{275498B7-98A5-4205-A90E-24B7A319D827}"/>
    <cellStyle name="_VC 6.15.06 update on 06GRC power costs.xls Chart 2_Rebuttal Power Costs_Final Order Electric EXHIBIT A-1 4" xfId="6179" xr:uid="{BD70BE62-F02F-45DB-AD5C-A73C07F49E70}"/>
    <cellStyle name="_VC 6.15.06 update on 06GRC power costs.xls Chart 2_ROR &amp; CONV FACTOR" xfId="6180" xr:uid="{637E2DDD-6F47-498A-AF53-66CC34BDFA6B}"/>
    <cellStyle name="_VC 6.15.06 update on 06GRC power costs.xls Chart 2_ROR &amp; CONV FACTOR 2" xfId="6181" xr:uid="{7C006DA6-8DD2-4CA6-B2B5-3323384DED60}"/>
    <cellStyle name="_VC 6.15.06 update on 06GRC power costs.xls Chart 2_ROR &amp; CONV FACTOR 2 2" xfId="6182" xr:uid="{8030143E-1D23-463B-843E-290DB60B0E64}"/>
    <cellStyle name="_VC 6.15.06 update on 06GRC power costs.xls Chart 2_ROR &amp; CONV FACTOR 3" xfId="6183" xr:uid="{890376D6-587F-431C-A8EE-E1050E457268}"/>
    <cellStyle name="_VC 6.15.06 update on 06GRC power costs.xls Chart 2_ROR 5.02" xfId="6184" xr:uid="{0AB5CADE-F18B-4274-B579-057F58603EFE}"/>
    <cellStyle name="_VC 6.15.06 update on 06GRC power costs.xls Chart 2_ROR 5.02 2" xfId="6185" xr:uid="{F4959570-9E0D-4962-83F5-A8AA569E0AA3}"/>
    <cellStyle name="_VC 6.15.06 update on 06GRC power costs.xls Chart 2_ROR 5.02 2 2" xfId="6186" xr:uid="{CD876088-1A32-4C52-B0A4-E1751D5C9226}"/>
    <cellStyle name="_VC 6.15.06 update on 06GRC power costs.xls Chart 2_ROR 5.02 3" xfId="6187" xr:uid="{B005830F-1111-4075-9565-E6C56968064F}"/>
    <cellStyle name="_VC 6.15.06 update on 06GRC power costs.xls Chart 2_Wind Integration 10GRC" xfId="6188" xr:uid="{EBBEA78C-BDCE-4BFB-BECA-B491D1E7A22E}"/>
    <cellStyle name="_VC 6.15.06 update on 06GRC power costs.xls Chart 2_Wind Integration 10GRC 2" xfId="6189" xr:uid="{ED7C0617-462E-47E6-8487-24E7C085F4EC}"/>
    <cellStyle name="_VC 6.15.06 update on 06GRC power costs.xls Chart 3" xfId="6190" xr:uid="{183CC982-DD88-444A-9E16-DCA446805C37}"/>
    <cellStyle name="_VC 6.15.06 update on 06GRC power costs.xls Chart 3 2" xfId="6191" xr:uid="{A453C2E3-AD24-4242-A289-6AF162A7164B}"/>
    <cellStyle name="_VC 6.15.06 update on 06GRC power costs.xls Chart 3 2 2" xfId="6192" xr:uid="{0EE9A76E-609F-4011-BC11-92C0EF574F6A}"/>
    <cellStyle name="_VC 6.15.06 update on 06GRC power costs.xls Chart 3 2 2 2" xfId="6193" xr:uid="{3B26C06E-7F11-4698-ACFB-3F11EC664974}"/>
    <cellStyle name="_VC 6.15.06 update on 06GRC power costs.xls Chart 3 2 3" xfId="6194" xr:uid="{21FD5BC9-0CEA-474B-B1F8-B3AD031EC8EE}"/>
    <cellStyle name="_VC 6.15.06 update on 06GRC power costs.xls Chart 3 3" xfId="6195" xr:uid="{C744A4EA-3F27-462D-A13A-A11BBB584008}"/>
    <cellStyle name="_VC 6.15.06 update on 06GRC power costs.xls Chart 3 3 2" xfId="6196" xr:uid="{32F4C4E4-C207-47A3-ACAB-258BC046719D}"/>
    <cellStyle name="_VC 6.15.06 update on 06GRC power costs.xls Chart 3 3 2 2" xfId="6197" xr:uid="{4D272367-DD70-4042-9CEE-53F4BE4AB644}"/>
    <cellStyle name="_VC 6.15.06 update on 06GRC power costs.xls Chart 3 3 3" xfId="6198" xr:uid="{8C786223-6FDA-42BB-B61A-9C124A33942F}"/>
    <cellStyle name="_VC 6.15.06 update on 06GRC power costs.xls Chart 3 3 3 2" xfId="6199" xr:uid="{DB5740E8-8A39-4540-A464-D26030E26A85}"/>
    <cellStyle name="_VC 6.15.06 update on 06GRC power costs.xls Chart 3 3 4" xfId="6200" xr:uid="{74DF840D-7E1C-4E3C-AB4C-DF7FE487C2CD}"/>
    <cellStyle name="_VC 6.15.06 update on 06GRC power costs.xls Chart 3 3 4 2" xfId="6201" xr:uid="{68C5DA73-2DF9-4249-AE0B-6F3975788BC0}"/>
    <cellStyle name="_VC 6.15.06 update on 06GRC power costs.xls Chart 3 4" xfId="6202" xr:uid="{EDABFD73-BEC4-4285-A0A4-F1844ED9659E}"/>
    <cellStyle name="_VC 6.15.06 update on 06GRC power costs.xls Chart 3 4 2" xfId="6203" xr:uid="{82669668-E308-4B59-9D5F-C6034DF860E5}"/>
    <cellStyle name="_VC 6.15.06 update on 06GRC power costs.xls Chart 3 5" xfId="6204" xr:uid="{82D7F82D-78D5-403E-B60E-CD0ACE1D383F}"/>
    <cellStyle name="_VC 6.15.06 update on 06GRC power costs.xls Chart 3 6" xfId="6205" xr:uid="{F0E3AC29-F847-4B6C-8146-9A7B79DEB6B3}"/>
    <cellStyle name="_VC 6.15.06 update on 06GRC power costs.xls Chart 3 7" xfId="6206" xr:uid="{960A4D3E-D0B3-4440-9288-7F68B640A33B}"/>
    <cellStyle name="_VC 6.15.06 update on 06GRC power costs.xls Chart 3_04 07E Wild Horse Wind Expansion (C) (2)" xfId="6207" xr:uid="{975D06D7-429A-4712-8B79-86DBDDBB8067}"/>
    <cellStyle name="_VC 6.15.06 update on 06GRC power costs.xls Chart 3_04 07E Wild Horse Wind Expansion (C) (2) 2" xfId="6208" xr:uid="{C1D2305C-8E52-4122-B9D4-A2BFD29F6330}"/>
    <cellStyle name="_VC 6.15.06 update on 06GRC power costs.xls Chart 3_04 07E Wild Horse Wind Expansion (C) (2) 2 2" xfId="6209" xr:uid="{840D16F0-766F-4078-8A8E-A1D146EE1F39}"/>
    <cellStyle name="_VC 6.15.06 update on 06GRC power costs.xls Chart 3_04 07E Wild Horse Wind Expansion (C) (2) 3" xfId="6210" xr:uid="{AE74CDD9-7093-44D0-8017-95B97D01C23D}"/>
    <cellStyle name="_VC 6.15.06 update on 06GRC power costs.xls Chart 3_04 07E Wild Horse Wind Expansion (C) (2) 4" xfId="6211" xr:uid="{55D415D3-1E51-464E-A303-509C520E0900}"/>
    <cellStyle name="_VC 6.15.06 update on 06GRC power costs.xls Chart 3_04 07E Wild Horse Wind Expansion (C) (2)_Adj Bench DR 3 for Initial Briefs (Electric)" xfId="6212" xr:uid="{3687E291-D328-40A3-B3FA-D50B63D6E867}"/>
    <cellStyle name="_VC 6.15.06 update on 06GRC power costs.xls Chart 3_04 07E Wild Horse Wind Expansion (C) (2)_Adj Bench DR 3 for Initial Briefs (Electric) 2" xfId="6213" xr:uid="{F07A2140-5F3A-46E8-8279-011413F52407}"/>
    <cellStyle name="_VC 6.15.06 update on 06GRC power costs.xls Chart 3_04 07E Wild Horse Wind Expansion (C) (2)_Adj Bench DR 3 for Initial Briefs (Electric) 2 2" xfId="6214" xr:uid="{12AC7BC0-58A9-42AD-8BC2-DA1D79D52DEE}"/>
    <cellStyle name="_VC 6.15.06 update on 06GRC power costs.xls Chart 3_04 07E Wild Horse Wind Expansion (C) (2)_Adj Bench DR 3 for Initial Briefs (Electric) 3" xfId="6215" xr:uid="{357B8014-699D-4D25-9AE5-01C39A6F4527}"/>
    <cellStyle name="_VC 6.15.06 update on 06GRC power costs.xls Chart 3_04 07E Wild Horse Wind Expansion (C) (2)_Adj Bench DR 3 for Initial Briefs (Electric) 4" xfId="6216" xr:uid="{3730916A-BB03-4068-95A5-419650B4AC4C}"/>
    <cellStyle name="_VC 6.15.06 update on 06GRC power costs.xls Chart 3_04 07E Wild Horse Wind Expansion (C) (2)_Book1" xfId="6217" xr:uid="{316C304C-D400-46E2-848D-DE378EA36B71}"/>
    <cellStyle name="_VC 6.15.06 update on 06GRC power costs.xls Chart 3_04 07E Wild Horse Wind Expansion (C) (2)_Electric Rev Req Model (2009 GRC) " xfId="6218" xr:uid="{CD8ABD18-D2EF-4569-B247-B09EF2716EC9}"/>
    <cellStyle name="_VC 6.15.06 update on 06GRC power costs.xls Chart 3_04 07E Wild Horse Wind Expansion (C) (2)_Electric Rev Req Model (2009 GRC)  2" xfId="6219" xr:uid="{58AF7CB9-699E-4477-82B2-353A622AFD35}"/>
    <cellStyle name="_VC 6.15.06 update on 06GRC power costs.xls Chart 3_04 07E Wild Horse Wind Expansion (C) (2)_Electric Rev Req Model (2009 GRC)  2 2" xfId="6220" xr:uid="{5FDB6D35-8B1A-421E-B6F2-E620F22DBCCC}"/>
    <cellStyle name="_VC 6.15.06 update on 06GRC power costs.xls Chart 3_04 07E Wild Horse Wind Expansion (C) (2)_Electric Rev Req Model (2009 GRC)  3" xfId="6221" xr:uid="{CD36D1AC-255C-45A2-A919-906CEE8DE572}"/>
    <cellStyle name="_VC 6.15.06 update on 06GRC power costs.xls Chart 3_04 07E Wild Horse Wind Expansion (C) (2)_Electric Rev Req Model (2009 GRC)  4" xfId="6222" xr:uid="{DAE7339E-0BEA-4B59-A32F-D30929D81750}"/>
    <cellStyle name="_VC 6.15.06 update on 06GRC power costs.xls Chart 3_04 07E Wild Horse Wind Expansion (C) (2)_Electric Rev Req Model (2009 GRC) Rebuttal" xfId="6223" xr:uid="{8C870917-FCD6-4710-BA21-2347CC264DAC}"/>
    <cellStyle name="_VC 6.15.06 update on 06GRC power costs.xls Chart 3_04 07E Wild Horse Wind Expansion (C) (2)_Electric Rev Req Model (2009 GRC) Rebuttal 2" xfId="6224" xr:uid="{D8274804-0C6A-4CAF-B47D-7A3969B2C4E5}"/>
    <cellStyle name="_VC 6.15.06 update on 06GRC power costs.xls Chart 3_04 07E Wild Horse Wind Expansion (C) (2)_Electric Rev Req Model (2009 GRC) Rebuttal 2 2" xfId="6225" xr:uid="{99F13608-2D5C-4B68-B524-96CF752ABE44}"/>
    <cellStyle name="_VC 6.15.06 update on 06GRC power costs.xls Chart 3_04 07E Wild Horse Wind Expansion (C) (2)_Electric Rev Req Model (2009 GRC) Rebuttal 3" xfId="6226" xr:uid="{6527300F-7B2B-4B6A-88B0-EC348BDDE6DB}"/>
    <cellStyle name="_VC 6.15.06 update on 06GRC power costs.xls Chart 3_04 07E Wild Horse Wind Expansion (C) (2)_Electric Rev Req Model (2009 GRC) Rebuttal 4" xfId="6227" xr:uid="{B5C5C17C-EB85-47A5-8053-DE8AD8E16D4C}"/>
    <cellStyle name="_VC 6.15.06 update on 06GRC power costs.xls Chart 3_04 07E Wild Horse Wind Expansion (C) (2)_Electric Rev Req Model (2009 GRC) Rebuttal REmoval of New  WH Solar AdjustMI" xfId="6228" xr:uid="{D84488F0-D300-4177-B452-40E47527B4BC}"/>
    <cellStyle name="_VC 6.15.06 update on 06GRC power costs.xls Chart 3_04 07E Wild Horse Wind Expansion (C) (2)_Electric Rev Req Model (2009 GRC) Rebuttal REmoval of New  WH Solar AdjustMI 2" xfId="6229" xr:uid="{FD398A53-159E-4075-8E80-AC59FA2A6E4D}"/>
    <cellStyle name="_VC 6.15.06 update on 06GRC power costs.xls Chart 3_04 07E Wild Horse Wind Expansion (C) (2)_Electric Rev Req Model (2009 GRC) Rebuttal REmoval of New  WH Solar AdjustMI 2 2" xfId="6230" xr:uid="{529E2D12-9D36-453F-8B7C-FEE303C1EAFC}"/>
    <cellStyle name="_VC 6.15.06 update on 06GRC power costs.xls Chart 3_04 07E Wild Horse Wind Expansion (C) (2)_Electric Rev Req Model (2009 GRC) Rebuttal REmoval of New  WH Solar AdjustMI 3" xfId="6231" xr:uid="{FE58E97C-CFB8-45E2-AC16-39172CC92E03}"/>
    <cellStyle name="_VC 6.15.06 update on 06GRC power costs.xls Chart 3_04 07E Wild Horse Wind Expansion (C) (2)_Electric Rev Req Model (2009 GRC) Rebuttal REmoval of New  WH Solar AdjustMI 4" xfId="6232" xr:uid="{BBB39677-F2B4-4671-B035-33366AA0C885}"/>
    <cellStyle name="_VC 6.15.06 update on 06GRC power costs.xls Chart 3_04 07E Wild Horse Wind Expansion (C) (2)_Electric Rev Req Model (2009 GRC) Revised 01-18-2010" xfId="6233" xr:uid="{483ECD91-CBA7-45DD-A1A0-16CA4012F4C5}"/>
    <cellStyle name="_VC 6.15.06 update on 06GRC power costs.xls Chart 3_04 07E Wild Horse Wind Expansion (C) (2)_Electric Rev Req Model (2009 GRC) Revised 01-18-2010 2" xfId="6234" xr:uid="{6B982E8E-997D-4CBE-B689-809FFFCBC2F8}"/>
    <cellStyle name="_VC 6.15.06 update on 06GRC power costs.xls Chart 3_04 07E Wild Horse Wind Expansion (C) (2)_Electric Rev Req Model (2009 GRC) Revised 01-18-2010 2 2" xfId="6235" xr:uid="{0FE216EE-1242-41CB-A9D4-1345034BE449}"/>
    <cellStyle name="_VC 6.15.06 update on 06GRC power costs.xls Chart 3_04 07E Wild Horse Wind Expansion (C) (2)_Electric Rev Req Model (2009 GRC) Revised 01-18-2010 3" xfId="6236" xr:uid="{F82908F0-7002-4FC6-B78F-DFA5BCB57331}"/>
    <cellStyle name="_VC 6.15.06 update on 06GRC power costs.xls Chart 3_04 07E Wild Horse Wind Expansion (C) (2)_Electric Rev Req Model (2009 GRC) Revised 01-18-2010 4" xfId="6237" xr:uid="{187AB8A0-9B34-460A-A650-831D106725FA}"/>
    <cellStyle name="_VC 6.15.06 update on 06GRC power costs.xls Chart 3_04 07E Wild Horse Wind Expansion (C) (2)_Electric Rev Req Model (2010 GRC)" xfId="6238" xr:uid="{8C9DF3DB-4032-4480-8076-CEF8D4D22396}"/>
    <cellStyle name="_VC 6.15.06 update on 06GRC power costs.xls Chart 3_04 07E Wild Horse Wind Expansion (C) (2)_Electric Rev Req Model (2010 GRC) SF" xfId="6239" xr:uid="{32527758-4845-4F98-87DA-F3C0D772B190}"/>
    <cellStyle name="_VC 6.15.06 update on 06GRC power costs.xls Chart 3_04 07E Wild Horse Wind Expansion (C) (2)_Final Order Electric EXHIBIT A-1" xfId="6240" xr:uid="{75C5776A-A238-4C91-B09F-E42104F76C92}"/>
    <cellStyle name="_VC 6.15.06 update on 06GRC power costs.xls Chart 3_04 07E Wild Horse Wind Expansion (C) (2)_Final Order Electric EXHIBIT A-1 2" xfId="6241" xr:uid="{69DD3E95-E579-495E-90EE-703C5BE53C37}"/>
    <cellStyle name="_VC 6.15.06 update on 06GRC power costs.xls Chart 3_04 07E Wild Horse Wind Expansion (C) (2)_Final Order Electric EXHIBIT A-1 2 2" xfId="6242" xr:uid="{0AFD27FB-A84F-430C-AD39-0A84A6912BE1}"/>
    <cellStyle name="_VC 6.15.06 update on 06GRC power costs.xls Chart 3_04 07E Wild Horse Wind Expansion (C) (2)_Final Order Electric EXHIBIT A-1 3" xfId="6243" xr:uid="{EFBDC261-17D6-4C49-BA5C-9423CE6306A0}"/>
    <cellStyle name="_VC 6.15.06 update on 06GRC power costs.xls Chart 3_04 07E Wild Horse Wind Expansion (C) (2)_Final Order Electric EXHIBIT A-1 4" xfId="6244" xr:uid="{B7247F28-D5AB-4EAC-BD8A-07F62C5637DA}"/>
    <cellStyle name="_VC 6.15.06 update on 06GRC power costs.xls Chart 3_04 07E Wild Horse Wind Expansion (C) (2)_TENASKA REGULATORY ASSET" xfId="6245" xr:uid="{BCF9FE4C-1630-4132-A5B9-5CF9151522AA}"/>
    <cellStyle name="_VC 6.15.06 update on 06GRC power costs.xls Chart 3_04 07E Wild Horse Wind Expansion (C) (2)_TENASKA REGULATORY ASSET 2" xfId="6246" xr:uid="{1202249B-7C6F-433B-BCAD-319493FFB6A4}"/>
    <cellStyle name="_VC 6.15.06 update on 06GRC power costs.xls Chart 3_04 07E Wild Horse Wind Expansion (C) (2)_TENASKA REGULATORY ASSET 2 2" xfId="6247" xr:uid="{36D92D56-CD8D-449B-8CF5-7DF0A3C49E70}"/>
    <cellStyle name="_VC 6.15.06 update on 06GRC power costs.xls Chart 3_04 07E Wild Horse Wind Expansion (C) (2)_TENASKA REGULATORY ASSET 3" xfId="6248" xr:uid="{9060F775-25BB-430A-9E12-9D7754D1A933}"/>
    <cellStyle name="_VC 6.15.06 update on 06GRC power costs.xls Chart 3_04 07E Wild Horse Wind Expansion (C) (2)_TENASKA REGULATORY ASSET 4" xfId="6249" xr:uid="{87014DBC-AAC3-47CE-8A2F-F923B1B5C733}"/>
    <cellStyle name="_VC 6.15.06 update on 06GRC power costs.xls Chart 3_16.37E Wild Horse Expansion DeferralRevwrkingfile SF" xfId="6250" xr:uid="{58AFE434-5E3E-4F0F-95E2-05A1DCD82E97}"/>
    <cellStyle name="_VC 6.15.06 update on 06GRC power costs.xls Chart 3_16.37E Wild Horse Expansion DeferralRevwrkingfile SF 2" xfId="6251" xr:uid="{E1462933-EC11-44F2-A677-C408E1B3DBCB}"/>
    <cellStyle name="_VC 6.15.06 update on 06GRC power costs.xls Chart 3_16.37E Wild Horse Expansion DeferralRevwrkingfile SF 2 2" xfId="6252" xr:uid="{E6A2883A-D28F-4FC0-9FBF-EC50D0DA9DAF}"/>
    <cellStyle name="_VC 6.15.06 update on 06GRC power costs.xls Chart 3_16.37E Wild Horse Expansion DeferralRevwrkingfile SF 3" xfId="6253" xr:uid="{FDF31647-CA62-4419-8412-4DC20000D55C}"/>
    <cellStyle name="_VC 6.15.06 update on 06GRC power costs.xls Chart 3_16.37E Wild Horse Expansion DeferralRevwrkingfile SF 4" xfId="6254" xr:uid="{09650C03-7E2D-48F9-AA7D-C6061803D974}"/>
    <cellStyle name="_VC 6.15.06 update on 06GRC power costs.xls Chart 3_2009 Compliance Filing PCA Exhibits for GRC" xfId="6255" xr:uid="{43FC9017-04A2-4AE3-8ACC-ECA1412DC5D5}"/>
    <cellStyle name="_VC 6.15.06 update on 06GRC power costs.xls Chart 3_2009 Compliance Filing PCA Exhibits for GRC 2" xfId="6256" xr:uid="{26AD28D1-4536-44F2-AF5E-A4A83474BE9C}"/>
    <cellStyle name="_VC 6.15.06 update on 06GRC power costs.xls Chart 3_2009 GRC Compl Filing - Exhibit D" xfId="6257" xr:uid="{A7BB866D-B94C-4FD9-B303-E841A1BFBD16}"/>
    <cellStyle name="_VC 6.15.06 update on 06GRC power costs.xls Chart 3_2009 GRC Compl Filing - Exhibit D 2" xfId="6258" xr:uid="{56191E2C-E565-4006-82CF-8CA3D01E7BB4}"/>
    <cellStyle name="_VC 6.15.06 update on 06GRC power costs.xls Chart 3_2009 GRC Compl Filing - Exhibit D 3" xfId="6259" xr:uid="{41F1FB7A-C1CA-4956-BC19-B792B3C5C2D4}"/>
    <cellStyle name="_VC 6.15.06 update on 06GRC power costs.xls Chart 3_3.01 Income Statement" xfId="6260" xr:uid="{30BAD764-D375-4603-AE46-E84973B1EFC8}"/>
    <cellStyle name="_VC 6.15.06 update on 06GRC power costs.xls Chart 3_4 31 Regulatory Assets and Liabilities  7 06- Exhibit D" xfId="6261" xr:uid="{D838B7B5-D0D7-4E15-9E60-B614ECEB5BB0}"/>
    <cellStyle name="_VC 6.15.06 update on 06GRC power costs.xls Chart 3_4 31 Regulatory Assets and Liabilities  7 06- Exhibit D 2" xfId="6262" xr:uid="{7B969FDF-1CB5-49C9-BD47-14D68A053201}"/>
    <cellStyle name="_VC 6.15.06 update on 06GRC power costs.xls Chart 3_4 31 Regulatory Assets and Liabilities  7 06- Exhibit D 2 2" xfId="6263" xr:uid="{3777DB66-4691-45CB-B9B6-D1772482A8BE}"/>
    <cellStyle name="_VC 6.15.06 update on 06GRC power costs.xls Chart 3_4 31 Regulatory Assets and Liabilities  7 06- Exhibit D 3" xfId="6264" xr:uid="{8F4A866D-B09A-49E4-8B08-85AEB3BAB554}"/>
    <cellStyle name="_VC 6.15.06 update on 06GRC power costs.xls Chart 3_4 31 Regulatory Assets and Liabilities  7 06- Exhibit D 4" xfId="6265" xr:uid="{CDD5D0A9-EB62-4149-8330-EBDCEE7E3C8C}"/>
    <cellStyle name="_VC 6.15.06 update on 06GRC power costs.xls Chart 3_4 31 Regulatory Assets and Liabilities  7 06- Exhibit D_NIM Summary" xfId="6266" xr:uid="{2E2D2584-B2BB-4AD1-B1FE-3D277A98A2B2}"/>
    <cellStyle name="_VC 6.15.06 update on 06GRC power costs.xls Chart 3_4 31 Regulatory Assets and Liabilities  7 06- Exhibit D_NIM Summary 2" xfId="6267" xr:uid="{177DE820-5FEA-4EB4-B9BD-D8C41AA1912B}"/>
    <cellStyle name="_VC 6.15.06 update on 06GRC power costs.xls Chart 3_4 32 Regulatory Assets and Liabilities  7 06- Exhibit D" xfId="6268" xr:uid="{5BCDD03C-B337-42FF-A868-98F41988FED7}"/>
    <cellStyle name="_VC 6.15.06 update on 06GRC power costs.xls Chart 3_4 32 Regulatory Assets and Liabilities  7 06- Exhibit D 2" xfId="6269" xr:uid="{15DA1918-3AAD-4158-B1F3-C762C4C503D1}"/>
    <cellStyle name="_VC 6.15.06 update on 06GRC power costs.xls Chart 3_4 32 Regulatory Assets and Liabilities  7 06- Exhibit D 2 2" xfId="6270" xr:uid="{AB38A912-2E49-4198-A0BC-3D16713C8E7B}"/>
    <cellStyle name="_VC 6.15.06 update on 06GRC power costs.xls Chart 3_4 32 Regulatory Assets and Liabilities  7 06- Exhibit D 3" xfId="6271" xr:uid="{A52B528C-319A-4A0B-AD4B-FCB82B067537}"/>
    <cellStyle name="_VC 6.15.06 update on 06GRC power costs.xls Chart 3_4 32 Regulatory Assets and Liabilities  7 06- Exhibit D 4" xfId="6272" xr:uid="{6761B2E1-3337-4A3A-9E49-3C7434CD8E17}"/>
    <cellStyle name="_VC 6.15.06 update on 06GRC power costs.xls Chart 3_4 32 Regulatory Assets and Liabilities  7 06- Exhibit D_NIM Summary" xfId="6273" xr:uid="{ED9D6497-F544-4616-86B5-A8358BFDF303}"/>
    <cellStyle name="_VC 6.15.06 update on 06GRC power costs.xls Chart 3_4 32 Regulatory Assets and Liabilities  7 06- Exhibit D_NIM Summary 2" xfId="6274" xr:uid="{3455A75D-27AF-417D-8B10-E1753C6920EA}"/>
    <cellStyle name="_VC 6.15.06 update on 06GRC power costs.xls Chart 3_ACCOUNTS" xfId="6275" xr:uid="{02C0AAFB-F7C5-4796-81EB-36F6FD080BC4}"/>
    <cellStyle name="_VC 6.15.06 update on 06GRC power costs.xls Chart 3_AURORA Total New" xfId="6276" xr:uid="{C9EAEE73-D7E7-4BDD-A063-DF469CD62149}"/>
    <cellStyle name="_VC 6.15.06 update on 06GRC power costs.xls Chart 3_AURORA Total New 2" xfId="6277" xr:uid="{53B0B3A4-D05E-4025-A75B-10D5068D879A}"/>
    <cellStyle name="_VC 6.15.06 update on 06GRC power costs.xls Chart 3_Book2" xfId="6278" xr:uid="{DFD5B136-08CB-44FD-A389-DC84ED60D5B0}"/>
    <cellStyle name="_VC 6.15.06 update on 06GRC power costs.xls Chart 3_Book2 2" xfId="6279" xr:uid="{20AC61CB-4B37-4675-967C-EBDE9953B410}"/>
    <cellStyle name="_VC 6.15.06 update on 06GRC power costs.xls Chart 3_Book2 2 2" xfId="6280" xr:uid="{3F131305-906F-440D-A500-04620D4F0605}"/>
    <cellStyle name="_VC 6.15.06 update on 06GRC power costs.xls Chart 3_Book2 3" xfId="6281" xr:uid="{E3883D68-04FE-4EB8-A1B0-35171608FAAF}"/>
    <cellStyle name="_VC 6.15.06 update on 06GRC power costs.xls Chart 3_Book2 4" xfId="6282" xr:uid="{C39C9DB3-E342-4889-B39B-C4AF5558239C}"/>
    <cellStyle name="_VC 6.15.06 update on 06GRC power costs.xls Chart 3_Book2_Adj Bench DR 3 for Initial Briefs (Electric)" xfId="6283" xr:uid="{FDD40631-54C2-4418-B92B-E60BB41A1707}"/>
    <cellStyle name="_VC 6.15.06 update on 06GRC power costs.xls Chart 3_Book2_Adj Bench DR 3 for Initial Briefs (Electric) 2" xfId="6284" xr:uid="{60E0BF7E-A9B1-4A14-AF8E-E9864C32CF38}"/>
    <cellStyle name="_VC 6.15.06 update on 06GRC power costs.xls Chart 3_Book2_Adj Bench DR 3 for Initial Briefs (Electric) 2 2" xfId="6285" xr:uid="{000B9969-31A9-4037-BF70-A4013162E0B5}"/>
    <cellStyle name="_VC 6.15.06 update on 06GRC power costs.xls Chart 3_Book2_Adj Bench DR 3 for Initial Briefs (Electric) 3" xfId="6286" xr:uid="{0B535D4D-2B3B-4550-83B4-3E27259D6D26}"/>
    <cellStyle name="_VC 6.15.06 update on 06GRC power costs.xls Chart 3_Book2_Adj Bench DR 3 for Initial Briefs (Electric) 4" xfId="6287" xr:uid="{7EB3AE12-FF5F-406F-B177-7733AEE310E8}"/>
    <cellStyle name="_VC 6.15.06 update on 06GRC power costs.xls Chart 3_Book2_Electric Rev Req Model (2009 GRC) Rebuttal" xfId="6288" xr:uid="{829D3802-E23C-407C-8040-5748B760D4A7}"/>
    <cellStyle name="_VC 6.15.06 update on 06GRC power costs.xls Chart 3_Book2_Electric Rev Req Model (2009 GRC) Rebuttal 2" xfId="6289" xr:uid="{2C63A997-6EAF-4B39-BB64-DEE805CBD4B3}"/>
    <cellStyle name="_VC 6.15.06 update on 06GRC power costs.xls Chart 3_Book2_Electric Rev Req Model (2009 GRC) Rebuttal 2 2" xfId="6290" xr:uid="{10CE35E3-8D53-4FEC-B1B5-954619FADB46}"/>
    <cellStyle name="_VC 6.15.06 update on 06GRC power costs.xls Chart 3_Book2_Electric Rev Req Model (2009 GRC) Rebuttal 3" xfId="6291" xr:uid="{253A54AD-E67B-485E-AA59-68BE8AB88BD0}"/>
    <cellStyle name="_VC 6.15.06 update on 06GRC power costs.xls Chart 3_Book2_Electric Rev Req Model (2009 GRC) Rebuttal 4" xfId="6292" xr:uid="{1BF751B9-7B3D-4B3A-B294-B16062053E56}"/>
    <cellStyle name="_VC 6.15.06 update on 06GRC power costs.xls Chart 3_Book2_Electric Rev Req Model (2009 GRC) Rebuttal REmoval of New  WH Solar AdjustMI" xfId="6293" xr:uid="{F3E9E0EB-36F1-4762-989D-5E244FFBCD52}"/>
    <cellStyle name="_VC 6.15.06 update on 06GRC power costs.xls Chart 3_Book2_Electric Rev Req Model (2009 GRC) Rebuttal REmoval of New  WH Solar AdjustMI 2" xfId="6294" xr:uid="{5515E623-0E96-46CA-9134-BBAA95189299}"/>
    <cellStyle name="_VC 6.15.06 update on 06GRC power costs.xls Chart 3_Book2_Electric Rev Req Model (2009 GRC) Rebuttal REmoval of New  WH Solar AdjustMI 2 2" xfId="6295" xr:uid="{5612E9EC-62D8-4C0E-A277-8676AD4C0F39}"/>
    <cellStyle name="_VC 6.15.06 update on 06GRC power costs.xls Chart 3_Book2_Electric Rev Req Model (2009 GRC) Rebuttal REmoval of New  WH Solar AdjustMI 3" xfId="6296" xr:uid="{97C99152-B1B3-4E34-9624-2BFD2956D290}"/>
    <cellStyle name="_VC 6.15.06 update on 06GRC power costs.xls Chart 3_Book2_Electric Rev Req Model (2009 GRC) Rebuttal REmoval of New  WH Solar AdjustMI 4" xfId="6297" xr:uid="{02709F40-CDE2-410C-900C-1B99F060993E}"/>
    <cellStyle name="_VC 6.15.06 update on 06GRC power costs.xls Chart 3_Book2_Electric Rev Req Model (2009 GRC) Revised 01-18-2010" xfId="6298" xr:uid="{523AAA2D-8FF1-4A49-9A4B-9EDC3A112870}"/>
    <cellStyle name="_VC 6.15.06 update on 06GRC power costs.xls Chart 3_Book2_Electric Rev Req Model (2009 GRC) Revised 01-18-2010 2" xfId="6299" xr:uid="{7A25D0DB-B110-4D8D-8F62-1E05343AF437}"/>
    <cellStyle name="_VC 6.15.06 update on 06GRC power costs.xls Chart 3_Book2_Electric Rev Req Model (2009 GRC) Revised 01-18-2010 2 2" xfId="6300" xr:uid="{CFC29CC4-769A-4B90-B923-F6FAB0BC9D72}"/>
    <cellStyle name="_VC 6.15.06 update on 06GRC power costs.xls Chart 3_Book2_Electric Rev Req Model (2009 GRC) Revised 01-18-2010 3" xfId="6301" xr:uid="{2B6880E6-9121-407C-A1B9-7AEA88922D99}"/>
    <cellStyle name="_VC 6.15.06 update on 06GRC power costs.xls Chart 3_Book2_Electric Rev Req Model (2009 GRC) Revised 01-18-2010 4" xfId="6302" xr:uid="{819C4F1F-6550-4102-B31D-D0E3B592F14F}"/>
    <cellStyle name="_VC 6.15.06 update on 06GRC power costs.xls Chart 3_Book2_Final Order Electric EXHIBIT A-1" xfId="6303" xr:uid="{695A453F-16A3-47A7-AB29-AFA654427613}"/>
    <cellStyle name="_VC 6.15.06 update on 06GRC power costs.xls Chart 3_Book2_Final Order Electric EXHIBIT A-1 2" xfId="6304" xr:uid="{71ED384C-AA36-486B-A580-37F71F650801}"/>
    <cellStyle name="_VC 6.15.06 update on 06GRC power costs.xls Chart 3_Book2_Final Order Electric EXHIBIT A-1 2 2" xfId="6305" xr:uid="{36F57404-0709-476D-A0BA-0A93E952077D}"/>
    <cellStyle name="_VC 6.15.06 update on 06GRC power costs.xls Chart 3_Book2_Final Order Electric EXHIBIT A-1 3" xfId="6306" xr:uid="{F0537055-D02E-4650-A9EB-BC1803B307F8}"/>
    <cellStyle name="_VC 6.15.06 update on 06GRC power costs.xls Chart 3_Book2_Final Order Electric EXHIBIT A-1 4" xfId="6307" xr:uid="{65C32BCD-D771-432E-BB74-14EED8111407}"/>
    <cellStyle name="_VC 6.15.06 update on 06GRC power costs.xls Chart 3_Book4" xfId="6308" xr:uid="{2E13F659-DC3F-48BC-9E65-0F038C356983}"/>
    <cellStyle name="_VC 6.15.06 update on 06GRC power costs.xls Chart 3_Book4 2" xfId="6309" xr:uid="{43E31B83-AE8C-4EAA-A2D2-7113AA29C330}"/>
    <cellStyle name="_VC 6.15.06 update on 06GRC power costs.xls Chart 3_Book4 2 2" xfId="6310" xr:uid="{86F92E66-85F5-44E0-9C3A-F28C9A450306}"/>
    <cellStyle name="_VC 6.15.06 update on 06GRC power costs.xls Chart 3_Book4 3" xfId="6311" xr:uid="{09ED6405-F8F7-46B3-AC92-DC20AD690707}"/>
    <cellStyle name="_VC 6.15.06 update on 06GRC power costs.xls Chart 3_Book4 4" xfId="6312" xr:uid="{816C418F-0BDB-459F-B73E-320FB56BC8E4}"/>
    <cellStyle name="_VC 6.15.06 update on 06GRC power costs.xls Chart 3_Book9" xfId="6313" xr:uid="{710FF64A-57DB-40FB-BA94-C88E734C748C}"/>
    <cellStyle name="_VC 6.15.06 update on 06GRC power costs.xls Chart 3_Book9 2" xfId="6314" xr:uid="{72E0EBD4-4D54-4945-9BC5-41E29F377494}"/>
    <cellStyle name="_VC 6.15.06 update on 06GRC power costs.xls Chart 3_Book9 2 2" xfId="6315" xr:uid="{BEF0D446-0183-4AB0-988A-BDC951D12259}"/>
    <cellStyle name="_VC 6.15.06 update on 06GRC power costs.xls Chart 3_Book9 3" xfId="6316" xr:uid="{E5739EBE-C020-4F34-856B-8F57D5805178}"/>
    <cellStyle name="_VC 6.15.06 update on 06GRC power costs.xls Chart 3_Book9 4" xfId="6317" xr:uid="{F963485B-E985-460C-A463-89D35D14C353}"/>
    <cellStyle name="_VC 6.15.06 update on 06GRC power costs.xls Chart 3_Chelan PUD Power Costs (8-10)" xfId="6318" xr:uid="{732E5CC0-DE52-48F6-B267-87B8128BC422}"/>
    <cellStyle name="_VC 6.15.06 update on 06GRC power costs.xls Chart 3_Gas Rev Req Model (2010 GRC)" xfId="6319" xr:uid="{817969F1-8E0C-424C-89C5-C4118986CD81}"/>
    <cellStyle name="_VC 6.15.06 update on 06GRC power costs.xls Chart 3_INPUTS" xfId="6320" xr:uid="{6E0AAB9D-5453-4C54-8D06-E572E3EBAA15}"/>
    <cellStyle name="_VC 6.15.06 update on 06GRC power costs.xls Chart 3_INPUTS 2" xfId="6321" xr:uid="{4FA2166E-0BF1-4727-ABAC-6ABDCC93F625}"/>
    <cellStyle name="_VC 6.15.06 update on 06GRC power costs.xls Chart 3_INPUTS 2 2" xfId="6322" xr:uid="{A405F20B-B83A-4CE3-82F3-96497BF8BFA7}"/>
    <cellStyle name="_VC 6.15.06 update on 06GRC power costs.xls Chart 3_INPUTS 3" xfId="6323" xr:uid="{F889F950-46A3-4913-9145-45EA56204970}"/>
    <cellStyle name="_VC 6.15.06 update on 06GRC power costs.xls Chart 3_NIM Summary" xfId="6324" xr:uid="{3B6D416F-A5FF-445E-A15D-06A9ABFEBB36}"/>
    <cellStyle name="_VC 6.15.06 update on 06GRC power costs.xls Chart 3_NIM Summary 09GRC" xfId="6325" xr:uid="{67A4E146-BBCB-464B-9440-E68D8C378A6F}"/>
    <cellStyle name="_VC 6.15.06 update on 06GRC power costs.xls Chart 3_NIM Summary 09GRC 2" xfId="6326" xr:uid="{4F2CCB2B-B294-4975-9951-D1C01B07E640}"/>
    <cellStyle name="_VC 6.15.06 update on 06GRC power costs.xls Chart 3_NIM Summary 2" xfId="6327" xr:uid="{30478619-A134-400F-B96E-20F92A5D14AD}"/>
    <cellStyle name="_VC 6.15.06 update on 06GRC power costs.xls Chart 3_NIM Summary 3" xfId="6328" xr:uid="{D729AFCC-09F1-4D5B-8BB9-6F54B5F14931}"/>
    <cellStyle name="_VC 6.15.06 update on 06GRC power costs.xls Chart 3_NIM Summary 4" xfId="6329" xr:uid="{AD51E05D-2776-42DD-8941-5E0B0F828F3D}"/>
    <cellStyle name="_VC 6.15.06 update on 06GRC power costs.xls Chart 3_NIM Summary 5" xfId="6330" xr:uid="{B6AC6E92-58F3-4EF4-A210-0BD456439BF6}"/>
    <cellStyle name="_VC 6.15.06 update on 06GRC power costs.xls Chart 3_NIM Summary 6" xfId="6331" xr:uid="{972690D1-32CE-4047-8CCE-921AC1CCFB4F}"/>
    <cellStyle name="_VC 6.15.06 update on 06GRC power costs.xls Chart 3_NIM Summary 7" xfId="6332" xr:uid="{2C7D9889-EE86-4D57-8B3F-F074EF2103B0}"/>
    <cellStyle name="_VC 6.15.06 update on 06GRC power costs.xls Chart 3_NIM Summary 8" xfId="6333" xr:uid="{5FDBFF57-C808-4520-ADB5-64DD75E7314A}"/>
    <cellStyle name="_VC 6.15.06 update on 06GRC power costs.xls Chart 3_NIM Summary 9" xfId="6334" xr:uid="{01847C3B-4184-4475-8EC4-B9D2C551F773}"/>
    <cellStyle name="_VC 6.15.06 update on 06GRC power costs.xls Chart 3_PCA 10 -  Exhibit D from A Kellogg Jan 2011" xfId="6335" xr:uid="{47DA9191-2B5C-40D4-A379-4E6CAFDC3958}"/>
    <cellStyle name="_VC 6.15.06 update on 06GRC power costs.xls Chart 3_PCA 10 -  Exhibit D from A Kellogg July 2011" xfId="6336" xr:uid="{A5EFA1BC-6B1C-4C57-B034-1854F6896038}"/>
    <cellStyle name="_VC 6.15.06 update on 06GRC power costs.xls Chart 3_PCA 10 -  Exhibit D from S Free Rcv'd 12-11" xfId="6337" xr:uid="{C9444E4A-AEC9-4BF9-85C3-DE078E614215}"/>
    <cellStyle name="_VC 6.15.06 update on 06GRC power costs.xls Chart 3_PCA 9 -  Exhibit D April 2010" xfId="6338" xr:uid="{1F9533EF-8D92-4398-AF89-A7E7E50E8C7A}"/>
    <cellStyle name="_VC 6.15.06 update on 06GRC power costs.xls Chart 3_PCA 9 -  Exhibit D April 2010 (3)" xfId="6339" xr:uid="{665A7D9E-E089-47FE-A165-815F286EE6DB}"/>
    <cellStyle name="_VC 6.15.06 update on 06GRC power costs.xls Chart 3_PCA 9 -  Exhibit D April 2010 (3) 2" xfId="6340" xr:uid="{30D42EB7-FA89-4B68-9CB4-EC4DBF7C4D10}"/>
    <cellStyle name="_VC 6.15.06 update on 06GRC power costs.xls Chart 3_PCA 9 -  Exhibit D April 2010 2" xfId="6341" xr:uid="{D75A0604-374C-4493-AAAB-1C95A409124D}"/>
    <cellStyle name="_VC 6.15.06 update on 06GRC power costs.xls Chart 3_PCA 9 -  Exhibit D April 2010 3" xfId="6342" xr:uid="{EC2A91C7-D7A0-4185-AE4C-E3C7F1E6811D}"/>
    <cellStyle name="_VC 6.15.06 update on 06GRC power costs.xls Chart 3_PCA 9 -  Exhibit D Nov 2010" xfId="6343" xr:uid="{4BBA0DE8-C9F8-4A50-9AF5-95083E5E7D4B}"/>
    <cellStyle name="_VC 6.15.06 update on 06GRC power costs.xls Chart 3_PCA 9 -  Exhibit D Nov 2010 2" xfId="6344" xr:uid="{1B6F241E-FDA6-41D3-ACE5-CA3EC8380413}"/>
    <cellStyle name="_VC 6.15.06 update on 06GRC power costs.xls Chart 3_PCA 9 - Exhibit D at August 2010" xfId="6345" xr:uid="{C3067166-0E63-4EE2-967D-C762225A5DCE}"/>
    <cellStyle name="_VC 6.15.06 update on 06GRC power costs.xls Chart 3_PCA 9 - Exhibit D at August 2010 2" xfId="6346" xr:uid="{EC35EA6E-F63C-4781-B0BE-5E0EE6AB63F6}"/>
    <cellStyle name="_VC 6.15.06 update on 06GRC power costs.xls Chart 3_PCA 9 - Exhibit D June 2010 GRC" xfId="6347" xr:uid="{8D431C14-6A83-4238-ABBB-A4DDAA4B1850}"/>
    <cellStyle name="_VC 6.15.06 update on 06GRC power costs.xls Chart 3_PCA 9 - Exhibit D June 2010 GRC 2" xfId="6348" xr:uid="{0C5E3EF9-E899-4B1D-B112-4AA6428DC774}"/>
    <cellStyle name="_VC 6.15.06 update on 06GRC power costs.xls Chart 3_Power Costs - Comparison bx Rbtl-Staff-Jt-PC" xfId="6349" xr:uid="{3E46A9C5-3CC5-4A66-99C9-66213554EE48}"/>
    <cellStyle name="_VC 6.15.06 update on 06GRC power costs.xls Chart 3_Power Costs - Comparison bx Rbtl-Staff-Jt-PC 2" xfId="6350" xr:uid="{22F14915-35CB-42C0-A842-76EA7D1F6D88}"/>
    <cellStyle name="_VC 6.15.06 update on 06GRC power costs.xls Chart 3_Power Costs - Comparison bx Rbtl-Staff-Jt-PC 2 2" xfId="6351" xr:uid="{EF6C8951-6EE6-453F-8DB8-6EEA644CCCE7}"/>
    <cellStyle name="_VC 6.15.06 update on 06GRC power costs.xls Chart 3_Power Costs - Comparison bx Rbtl-Staff-Jt-PC 3" xfId="6352" xr:uid="{E13C7A21-4966-4C56-A0E4-908409F23512}"/>
    <cellStyle name="_VC 6.15.06 update on 06GRC power costs.xls Chart 3_Power Costs - Comparison bx Rbtl-Staff-Jt-PC 4" xfId="6353" xr:uid="{0ACDBFD6-93C4-4813-A88E-A88B2C9547DA}"/>
    <cellStyle name="_VC 6.15.06 update on 06GRC power costs.xls Chart 3_Power Costs - Comparison bx Rbtl-Staff-Jt-PC_Adj Bench DR 3 for Initial Briefs (Electric)" xfId="6354" xr:uid="{5DC46D90-BEF2-4EFA-B407-5831AB9FB8AD}"/>
    <cellStyle name="_VC 6.15.06 update on 06GRC power costs.xls Chart 3_Power Costs - Comparison bx Rbtl-Staff-Jt-PC_Adj Bench DR 3 for Initial Briefs (Electric) 2" xfId="6355" xr:uid="{954AD767-823E-4220-99A1-E0D639561A32}"/>
    <cellStyle name="_VC 6.15.06 update on 06GRC power costs.xls Chart 3_Power Costs - Comparison bx Rbtl-Staff-Jt-PC_Adj Bench DR 3 for Initial Briefs (Electric) 2 2" xfId="6356" xr:uid="{85AEB637-C2ED-4984-B4FA-FE63F8B21C0A}"/>
    <cellStyle name="_VC 6.15.06 update on 06GRC power costs.xls Chart 3_Power Costs - Comparison bx Rbtl-Staff-Jt-PC_Adj Bench DR 3 for Initial Briefs (Electric) 3" xfId="6357" xr:uid="{C53D1F8D-114B-4686-98B9-903697A017C1}"/>
    <cellStyle name="_VC 6.15.06 update on 06GRC power costs.xls Chart 3_Power Costs - Comparison bx Rbtl-Staff-Jt-PC_Adj Bench DR 3 for Initial Briefs (Electric) 4" xfId="6358" xr:uid="{401F33FB-2564-448A-8F37-CAEA878CEDB1}"/>
    <cellStyle name="_VC 6.15.06 update on 06GRC power costs.xls Chart 3_Power Costs - Comparison bx Rbtl-Staff-Jt-PC_Electric Rev Req Model (2009 GRC) Rebuttal" xfId="6359" xr:uid="{09BC83F9-DB63-4239-93FA-2B32356CCDD3}"/>
    <cellStyle name="_VC 6.15.06 update on 06GRC power costs.xls Chart 3_Power Costs - Comparison bx Rbtl-Staff-Jt-PC_Electric Rev Req Model (2009 GRC) Rebuttal 2" xfId="6360" xr:uid="{F8F3F816-BF2D-4660-879B-EFEA1F0E19B2}"/>
    <cellStyle name="_VC 6.15.06 update on 06GRC power costs.xls Chart 3_Power Costs - Comparison bx Rbtl-Staff-Jt-PC_Electric Rev Req Model (2009 GRC) Rebuttal 2 2" xfId="6361" xr:uid="{19F6243C-3FB7-43BD-A444-45664E7ADD11}"/>
    <cellStyle name="_VC 6.15.06 update on 06GRC power costs.xls Chart 3_Power Costs - Comparison bx Rbtl-Staff-Jt-PC_Electric Rev Req Model (2009 GRC) Rebuttal 3" xfId="6362" xr:uid="{1217B3A9-16B7-4681-97B7-3DAB1CAF2FF3}"/>
    <cellStyle name="_VC 6.15.06 update on 06GRC power costs.xls Chart 3_Power Costs - Comparison bx Rbtl-Staff-Jt-PC_Electric Rev Req Model (2009 GRC) Rebuttal 4" xfId="6363" xr:uid="{DF025D64-1B15-4F9C-B933-B5C9FAF9BAFB}"/>
    <cellStyle name="_VC 6.15.06 update on 06GRC power costs.xls Chart 3_Power Costs - Comparison bx Rbtl-Staff-Jt-PC_Electric Rev Req Model (2009 GRC) Rebuttal REmoval of New  WH Solar AdjustMI" xfId="6364" xr:uid="{0FD88E59-2985-45A0-BE16-041D94EF06E1}"/>
    <cellStyle name="_VC 6.15.06 update on 06GRC power costs.xls Chart 3_Power Costs - Comparison bx Rbtl-Staff-Jt-PC_Electric Rev Req Model (2009 GRC) Rebuttal REmoval of New  WH Solar AdjustMI 2" xfId="6365" xr:uid="{57020F3E-00B4-4862-96E6-E7EF8A95101E}"/>
    <cellStyle name="_VC 6.15.06 update on 06GRC power costs.xls Chart 3_Power Costs - Comparison bx Rbtl-Staff-Jt-PC_Electric Rev Req Model (2009 GRC) Rebuttal REmoval of New  WH Solar AdjustMI 2 2" xfId="6366" xr:uid="{DED8051C-F39A-44EA-A206-77E7BF48C178}"/>
    <cellStyle name="_VC 6.15.06 update on 06GRC power costs.xls Chart 3_Power Costs - Comparison bx Rbtl-Staff-Jt-PC_Electric Rev Req Model (2009 GRC) Rebuttal REmoval of New  WH Solar AdjustMI 3" xfId="6367" xr:uid="{DD2B2AA2-15B4-44CF-BAB1-58F81AA15DC3}"/>
    <cellStyle name="_VC 6.15.06 update on 06GRC power costs.xls Chart 3_Power Costs - Comparison bx Rbtl-Staff-Jt-PC_Electric Rev Req Model (2009 GRC) Rebuttal REmoval of New  WH Solar AdjustMI 4" xfId="6368" xr:uid="{6500024C-06DA-4924-A895-68A93E4A7236}"/>
    <cellStyle name="_VC 6.15.06 update on 06GRC power costs.xls Chart 3_Power Costs - Comparison bx Rbtl-Staff-Jt-PC_Electric Rev Req Model (2009 GRC) Revised 01-18-2010" xfId="6369" xr:uid="{7F4F7658-1060-4EC9-A060-6A4AF3BAFBB9}"/>
    <cellStyle name="_VC 6.15.06 update on 06GRC power costs.xls Chart 3_Power Costs - Comparison bx Rbtl-Staff-Jt-PC_Electric Rev Req Model (2009 GRC) Revised 01-18-2010 2" xfId="6370" xr:uid="{078BCE6B-6AAA-4796-B3AD-38B2EAD60C23}"/>
    <cellStyle name="_VC 6.15.06 update on 06GRC power costs.xls Chart 3_Power Costs - Comparison bx Rbtl-Staff-Jt-PC_Electric Rev Req Model (2009 GRC) Revised 01-18-2010 2 2" xfId="6371" xr:uid="{E3255542-21F6-4BC1-8D6A-1E72EDE64D11}"/>
    <cellStyle name="_VC 6.15.06 update on 06GRC power costs.xls Chart 3_Power Costs - Comparison bx Rbtl-Staff-Jt-PC_Electric Rev Req Model (2009 GRC) Revised 01-18-2010 3" xfId="6372" xr:uid="{55707392-2680-4CDA-9701-18E72A01F12A}"/>
    <cellStyle name="_VC 6.15.06 update on 06GRC power costs.xls Chart 3_Power Costs - Comparison bx Rbtl-Staff-Jt-PC_Electric Rev Req Model (2009 GRC) Revised 01-18-2010 4" xfId="6373" xr:uid="{C92B9A69-F6D0-4886-BD33-032914B18A41}"/>
    <cellStyle name="_VC 6.15.06 update on 06GRC power costs.xls Chart 3_Power Costs - Comparison bx Rbtl-Staff-Jt-PC_Final Order Electric EXHIBIT A-1" xfId="6374" xr:uid="{63CD0C71-33A5-483B-9AE3-4B39C5B45107}"/>
    <cellStyle name="_VC 6.15.06 update on 06GRC power costs.xls Chart 3_Power Costs - Comparison bx Rbtl-Staff-Jt-PC_Final Order Electric EXHIBIT A-1 2" xfId="6375" xr:uid="{CE3D842B-754D-4384-99B9-54274016C883}"/>
    <cellStyle name="_VC 6.15.06 update on 06GRC power costs.xls Chart 3_Power Costs - Comparison bx Rbtl-Staff-Jt-PC_Final Order Electric EXHIBIT A-1 2 2" xfId="6376" xr:uid="{BDF47FC8-59F5-4E56-BF36-C98DF5906C95}"/>
    <cellStyle name="_VC 6.15.06 update on 06GRC power costs.xls Chart 3_Power Costs - Comparison bx Rbtl-Staff-Jt-PC_Final Order Electric EXHIBIT A-1 3" xfId="6377" xr:uid="{14404A60-C497-474B-9241-304150E9A00E}"/>
    <cellStyle name="_VC 6.15.06 update on 06GRC power costs.xls Chart 3_Power Costs - Comparison bx Rbtl-Staff-Jt-PC_Final Order Electric EXHIBIT A-1 4" xfId="6378" xr:uid="{6616F34F-C1EC-4242-8A2E-52C745478F51}"/>
    <cellStyle name="_VC 6.15.06 update on 06GRC power costs.xls Chart 3_Production Adj 4.37" xfId="6379" xr:uid="{9B4D27DF-FA88-4EAF-A16E-E4F37631A596}"/>
    <cellStyle name="_VC 6.15.06 update on 06GRC power costs.xls Chart 3_Production Adj 4.37 2" xfId="6380" xr:uid="{5DE949C9-D64B-4CFC-8D39-3999EAA32377}"/>
    <cellStyle name="_VC 6.15.06 update on 06GRC power costs.xls Chart 3_Production Adj 4.37 2 2" xfId="6381" xr:uid="{10FF74D5-A184-44EF-8A1E-0794DBE013DF}"/>
    <cellStyle name="_VC 6.15.06 update on 06GRC power costs.xls Chart 3_Production Adj 4.37 3" xfId="6382" xr:uid="{437B8701-A5E5-40FC-824F-437468607A66}"/>
    <cellStyle name="_VC 6.15.06 update on 06GRC power costs.xls Chart 3_Purchased Power Adj 4.03" xfId="6383" xr:uid="{7BC4D9B2-3689-4DD0-A464-98CDBFA85CBB}"/>
    <cellStyle name="_VC 6.15.06 update on 06GRC power costs.xls Chart 3_Purchased Power Adj 4.03 2" xfId="6384" xr:uid="{33085D3C-278B-4EDF-9951-92E1C7E63536}"/>
    <cellStyle name="_VC 6.15.06 update on 06GRC power costs.xls Chart 3_Purchased Power Adj 4.03 2 2" xfId="6385" xr:uid="{211A42D1-DC30-46A6-8985-2566C373E8EB}"/>
    <cellStyle name="_VC 6.15.06 update on 06GRC power costs.xls Chart 3_Purchased Power Adj 4.03 3" xfId="6386" xr:uid="{AB2CB304-C9FB-4779-BBF5-23B725401CD0}"/>
    <cellStyle name="_VC 6.15.06 update on 06GRC power costs.xls Chart 3_Rebuttal Power Costs" xfId="6387" xr:uid="{150D8E41-400D-47DA-A582-7E4068519795}"/>
    <cellStyle name="_VC 6.15.06 update on 06GRC power costs.xls Chart 3_Rebuttal Power Costs 2" xfId="6388" xr:uid="{B886DF5E-CDC6-4EB5-B624-83D95495022A}"/>
    <cellStyle name="_VC 6.15.06 update on 06GRC power costs.xls Chart 3_Rebuttal Power Costs 2 2" xfId="6389" xr:uid="{4AA2BD04-4D77-433F-90C6-DED93AA2B5F4}"/>
    <cellStyle name="_VC 6.15.06 update on 06GRC power costs.xls Chart 3_Rebuttal Power Costs 3" xfId="6390" xr:uid="{77F86234-9E78-450F-9DEC-2FC16CD0BB8B}"/>
    <cellStyle name="_VC 6.15.06 update on 06GRC power costs.xls Chart 3_Rebuttal Power Costs 4" xfId="6391" xr:uid="{C7D67832-D84E-4583-B58F-D5932E14A1ED}"/>
    <cellStyle name="_VC 6.15.06 update on 06GRC power costs.xls Chart 3_Rebuttal Power Costs_Adj Bench DR 3 for Initial Briefs (Electric)" xfId="6392" xr:uid="{DDC07805-9CF9-43C2-ACE0-53DEB8B96DAD}"/>
    <cellStyle name="_VC 6.15.06 update on 06GRC power costs.xls Chart 3_Rebuttal Power Costs_Adj Bench DR 3 for Initial Briefs (Electric) 2" xfId="6393" xr:uid="{4BF3DBED-8E66-4C5D-A54F-10965617117F}"/>
    <cellStyle name="_VC 6.15.06 update on 06GRC power costs.xls Chart 3_Rebuttal Power Costs_Adj Bench DR 3 for Initial Briefs (Electric) 2 2" xfId="6394" xr:uid="{98644D9A-B016-4927-A4CF-17654A77FF9F}"/>
    <cellStyle name="_VC 6.15.06 update on 06GRC power costs.xls Chart 3_Rebuttal Power Costs_Adj Bench DR 3 for Initial Briefs (Electric) 3" xfId="6395" xr:uid="{0B838E5F-9968-42E4-A38B-FD60850E9979}"/>
    <cellStyle name="_VC 6.15.06 update on 06GRC power costs.xls Chart 3_Rebuttal Power Costs_Adj Bench DR 3 for Initial Briefs (Electric) 4" xfId="6396" xr:uid="{10BE2817-45EC-4C7C-926C-E801098B7DB9}"/>
    <cellStyle name="_VC 6.15.06 update on 06GRC power costs.xls Chart 3_Rebuttal Power Costs_Electric Rev Req Model (2009 GRC) Rebuttal" xfId="6397" xr:uid="{F5708582-455D-4ED3-B06F-3BFF5848628E}"/>
    <cellStyle name="_VC 6.15.06 update on 06GRC power costs.xls Chart 3_Rebuttal Power Costs_Electric Rev Req Model (2009 GRC) Rebuttal 2" xfId="6398" xr:uid="{158753D7-765B-429C-B173-5655A02BBA00}"/>
    <cellStyle name="_VC 6.15.06 update on 06GRC power costs.xls Chart 3_Rebuttal Power Costs_Electric Rev Req Model (2009 GRC) Rebuttal 2 2" xfId="6399" xr:uid="{83BD4158-3978-4006-8393-C43EFE772E00}"/>
    <cellStyle name="_VC 6.15.06 update on 06GRC power costs.xls Chart 3_Rebuttal Power Costs_Electric Rev Req Model (2009 GRC) Rebuttal 3" xfId="6400" xr:uid="{F588A10E-D09D-49ED-8336-15565C608653}"/>
    <cellStyle name="_VC 6.15.06 update on 06GRC power costs.xls Chart 3_Rebuttal Power Costs_Electric Rev Req Model (2009 GRC) Rebuttal 4" xfId="6401" xr:uid="{558C5E35-2901-4121-A8AE-D5A8D26CDC8F}"/>
    <cellStyle name="_VC 6.15.06 update on 06GRC power costs.xls Chart 3_Rebuttal Power Costs_Electric Rev Req Model (2009 GRC) Rebuttal REmoval of New  WH Solar AdjustMI" xfId="6402" xr:uid="{F5BBE768-C389-48B6-90D6-0D48F59AD08E}"/>
    <cellStyle name="_VC 6.15.06 update on 06GRC power costs.xls Chart 3_Rebuttal Power Costs_Electric Rev Req Model (2009 GRC) Rebuttal REmoval of New  WH Solar AdjustMI 2" xfId="6403" xr:uid="{3317F766-4F05-44A3-B37D-C8BF590B5113}"/>
    <cellStyle name="_VC 6.15.06 update on 06GRC power costs.xls Chart 3_Rebuttal Power Costs_Electric Rev Req Model (2009 GRC) Rebuttal REmoval of New  WH Solar AdjustMI 2 2" xfId="6404" xr:uid="{1B925A59-DE49-4640-8131-8D1FB0A641EF}"/>
    <cellStyle name="_VC 6.15.06 update on 06GRC power costs.xls Chart 3_Rebuttal Power Costs_Electric Rev Req Model (2009 GRC) Rebuttal REmoval of New  WH Solar AdjustMI 3" xfId="6405" xr:uid="{90972A72-D06E-42D0-ABAC-641B1A16155B}"/>
    <cellStyle name="_VC 6.15.06 update on 06GRC power costs.xls Chart 3_Rebuttal Power Costs_Electric Rev Req Model (2009 GRC) Rebuttal REmoval of New  WH Solar AdjustMI 4" xfId="6406" xr:uid="{5B1D712E-F981-4418-8EB2-A5C79CF792D9}"/>
    <cellStyle name="_VC 6.15.06 update on 06GRC power costs.xls Chart 3_Rebuttal Power Costs_Electric Rev Req Model (2009 GRC) Revised 01-18-2010" xfId="6407" xr:uid="{BA4DBFEB-7849-47ED-967F-A85DA7C85B2D}"/>
    <cellStyle name="_VC 6.15.06 update on 06GRC power costs.xls Chart 3_Rebuttal Power Costs_Electric Rev Req Model (2009 GRC) Revised 01-18-2010 2" xfId="6408" xr:uid="{CD9F8A74-A807-4DC8-A61F-8FE59F79E49B}"/>
    <cellStyle name="_VC 6.15.06 update on 06GRC power costs.xls Chart 3_Rebuttal Power Costs_Electric Rev Req Model (2009 GRC) Revised 01-18-2010 2 2" xfId="6409" xr:uid="{577B9EF3-B988-4206-AB7A-02A43403306C}"/>
    <cellStyle name="_VC 6.15.06 update on 06GRC power costs.xls Chart 3_Rebuttal Power Costs_Electric Rev Req Model (2009 GRC) Revised 01-18-2010 3" xfId="6410" xr:uid="{2C438524-A0DB-41F3-B764-D48406B0700D}"/>
    <cellStyle name="_VC 6.15.06 update on 06GRC power costs.xls Chart 3_Rebuttal Power Costs_Electric Rev Req Model (2009 GRC) Revised 01-18-2010 4" xfId="6411" xr:uid="{B7EC0F3A-E5D2-48ED-B470-7EFE398E15AE}"/>
    <cellStyle name="_VC 6.15.06 update on 06GRC power costs.xls Chart 3_Rebuttal Power Costs_Final Order Electric EXHIBIT A-1" xfId="6412" xr:uid="{4E387F96-C9C0-4B81-923B-707927FB9195}"/>
    <cellStyle name="_VC 6.15.06 update on 06GRC power costs.xls Chart 3_Rebuttal Power Costs_Final Order Electric EXHIBIT A-1 2" xfId="6413" xr:uid="{EF00C9E7-CB78-4731-83F1-49C27288A3C1}"/>
    <cellStyle name="_VC 6.15.06 update on 06GRC power costs.xls Chart 3_Rebuttal Power Costs_Final Order Electric EXHIBIT A-1 2 2" xfId="6414" xr:uid="{6F883D52-3597-4554-8FBF-1B3F81293C55}"/>
    <cellStyle name="_VC 6.15.06 update on 06GRC power costs.xls Chart 3_Rebuttal Power Costs_Final Order Electric EXHIBIT A-1 3" xfId="6415" xr:uid="{7A044ED0-1E4E-4355-9262-4301AF86CF4C}"/>
    <cellStyle name="_VC 6.15.06 update on 06GRC power costs.xls Chart 3_Rebuttal Power Costs_Final Order Electric EXHIBIT A-1 4" xfId="6416" xr:uid="{523B3EC5-77B4-43C9-8223-8DBC6AEA5A81}"/>
    <cellStyle name="_VC 6.15.06 update on 06GRC power costs.xls Chart 3_ROR &amp; CONV FACTOR" xfId="6417" xr:uid="{C52FE8CF-F7FD-4C2F-B97D-77C841A51655}"/>
    <cellStyle name="_VC 6.15.06 update on 06GRC power costs.xls Chart 3_ROR &amp; CONV FACTOR 2" xfId="6418" xr:uid="{6BDBB307-5CC3-4185-8EB6-E2ABB516BFBC}"/>
    <cellStyle name="_VC 6.15.06 update on 06GRC power costs.xls Chart 3_ROR &amp; CONV FACTOR 2 2" xfId="6419" xr:uid="{C7F7CEB6-7349-4229-9C75-5D85F64CB9E4}"/>
    <cellStyle name="_VC 6.15.06 update on 06GRC power costs.xls Chart 3_ROR &amp; CONV FACTOR 3" xfId="6420" xr:uid="{F7737437-5867-4FB2-83B2-E55BF1279573}"/>
    <cellStyle name="_VC 6.15.06 update on 06GRC power costs.xls Chart 3_ROR 5.02" xfId="6421" xr:uid="{2EC1D8CA-C075-4278-A75D-48B674018770}"/>
    <cellStyle name="_VC 6.15.06 update on 06GRC power costs.xls Chart 3_ROR 5.02 2" xfId="6422" xr:uid="{26BAEF86-D0C2-41B3-8069-059CE6A3229B}"/>
    <cellStyle name="_VC 6.15.06 update on 06GRC power costs.xls Chart 3_ROR 5.02 2 2" xfId="6423" xr:uid="{7055BE91-0235-4D90-AAAE-663FF12452B6}"/>
    <cellStyle name="_VC 6.15.06 update on 06GRC power costs.xls Chart 3_ROR 5.02 3" xfId="6424" xr:uid="{C2072914-6BFA-42B4-A251-581A43474DB4}"/>
    <cellStyle name="_VC 6.15.06 update on 06GRC power costs.xls Chart 3_Wind Integration 10GRC" xfId="6425" xr:uid="{10FC7C22-F6F0-4205-84AF-9ED6EDA8A542}"/>
    <cellStyle name="_VC 6.15.06 update on 06GRC power costs.xls Chart 3_Wind Integration 10GRC 2" xfId="6426" xr:uid="{F662317F-BE02-44A0-9807-96D2AC07CC35}"/>
    <cellStyle name="_Worksheet" xfId="6427" xr:uid="{C2C1F147-3147-4FC1-8244-0AE096AA2CE1}"/>
    <cellStyle name="_Worksheet 2" xfId="6428" xr:uid="{85A793FE-551C-41B7-A866-DE26B13A059B}"/>
    <cellStyle name="_Worksheet_Chelan PUD Power Costs (8-10)" xfId="6429" xr:uid="{01E67F16-0301-4B8D-B79D-4323FCC56629}"/>
    <cellStyle name="_Worksheet_NIM Summary" xfId="6430" xr:uid="{547B2388-09FA-4640-9418-A7733535C6AE}"/>
    <cellStyle name="_Worksheet_NIM Summary 2" xfId="6431" xr:uid="{77427207-01ED-46C2-806A-6C9D8F74B04C}"/>
    <cellStyle name="_Worksheet_Transmission Workbook for May BOD" xfId="6432" xr:uid="{8928055B-F32A-430F-8F62-5B5F719BA9D2}"/>
    <cellStyle name="_Worksheet_Transmission Workbook for May BOD 2" xfId="6433" xr:uid="{8779DCFD-C569-4E0B-90EC-3EF7827F2865}"/>
    <cellStyle name="_Worksheet_Wind Integration 10GRC" xfId="6434" xr:uid="{599F9CC5-747A-4342-908B-929A345C9B5D}"/>
    <cellStyle name="_Worksheet_Wind Integration 10GRC 2" xfId="6435" xr:uid="{BBB12C21-454D-416E-953F-C4095D5B1246}"/>
    <cellStyle name="0,0_x000d__x000a_NA_x000d__x000a_" xfId="6436" xr:uid="{648F387F-A72C-4249-A580-38ECCE6ED053}"/>
    <cellStyle name="0,0_x000d__x000a_NA_x000d__x000a_ 2" xfId="6437" xr:uid="{4442B034-A792-4D66-9855-EF0CBDA96CD3}"/>
    <cellStyle name="0000" xfId="6438" xr:uid="{C0B57C83-220C-45B9-92BE-1C46CCCC6B38}"/>
    <cellStyle name="000000" xfId="6439" xr:uid="{90F37F43-422C-432E-B309-9B45E47A4B68}"/>
    <cellStyle name="14BLIN - Style8" xfId="6440" xr:uid="{0471A48C-409D-402F-9F7D-BEE784BC63A2}"/>
    <cellStyle name="14-BT - Style1" xfId="6441" xr:uid="{FB824F85-BC07-4576-A250-7E451A188B91}"/>
    <cellStyle name="20% - Accent1 2" xfId="6442" xr:uid="{AFDF708B-6B9E-4806-8C3B-0EAE56585DBA}"/>
    <cellStyle name="20% - Accent1 2 2" xfId="6443" xr:uid="{B07D8311-564F-4E0B-A879-F95E8970AB09}"/>
    <cellStyle name="20% - Accent1 2 2 2" xfId="6444" xr:uid="{1D1A1E19-4532-414D-986F-D160F5EB1AEF}"/>
    <cellStyle name="20% - Accent1 2 2 3" xfId="6445" xr:uid="{5C403AB5-3EE6-4114-A9A5-AF1E2E27B503}"/>
    <cellStyle name="20% - Accent1 2 3" xfId="6446" xr:uid="{CD62712C-8107-4F6F-9215-6E1E9D639B18}"/>
    <cellStyle name="20% - Accent1 2 3 2" xfId="6447" xr:uid="{90597D84-7B01-4B07-8754-0BA6927083AE}"/>
    <cellStyle name="20% - Accent1 2 4" xfId="6448" xr:uid="{4C724CC5-0B62-4D75-B369-3B5A28FA6884}"/>
    <cellStyle name="20% - Accent1 2 4 2" xfId="6449" xr:uid="{CF7E43AD-2223-4400-9C14-310F0B0CD960}"/>
    <cellStyle name="20% - Accent1 2 5" xfId="6450" xr:uid="{6B4E4749-3C8D-410F-B822-618350566AE4}"/>
    <cellStyle name="20% - Accent1 2_2009 GRC Compl Filing - Exhibit D" xfId="6451" xr:uid="{03BA5A3A-7447-4322-9A03-591643DEFF76}"/>
    <cellStyle name="20% - Accent1 3" xfId="6452" xr:uid="{66562099-1DDF-4164-8C3B-FDBC5DD068A2}"/>
    <cellStyle name="20% - Accent1 3 2" xfId="6453" xr:uid="{E9520116-9DB0-4C2F-AAC2-95CE11B0125B}"/>
    <cellStyle name="20% - Accent1 3 3" xfId="6454" xr:uid="{CEB40648-451B-4525-A40A-DDE5B187CD83}"/>
    <cellStyle name="20% - Accent1 3 4" xfId="6455" xr:uid="{E8C5841F-CEBC-4D21-8C6E-8E4B3D104944}"/>
    <cellStyle name="20% - Accent1 4" xfId="6456" xr:uid="{EC4CD95D-9124-4822-BEED-5813789CFF6B}"/>
    <cellStyle name="20% - Accent1 4 10" xfId="11585" xr:uid="{06C525F5-B236-4B23-B118-008ACCAB41D5}"/>
    <cellStyle name="20% - Accent1 4 2" xfId="6457" xr:uid="{8904DB54-1EBA-43F1-9976-4405AAF2F00F}"/>
    <cellStyle name="20% - Accent1 4 2 2" xfId="6458" xr:uid="{068E5B16-D0FC-41D8-B279-A5ED26028A7B}"/>
    <cellStyle name="20% - Accent1 4 2 2 2" xfId="10274" xr:uid="{972D9128-4F51-4188-A844-B37F0DE79E53}"/>
    <cellStyle name="20% - Accent1 4 2 2 2 2" xfId="12044" xr:uid="{C510935D-A140-4E33-8178-EEF718E2B23A}"/>
    <cellStyle name="20% - Accent1 4 2 2 3" xfId="11587" xr:uid="{8DD96BA9-834A-4BCB-815E-AE36EDC90FDB}"/>
    <cellStyle name="20% - Accent1 4 2 3" xfId="6459" xr:uid="{8688C090-4263-4712-9EA2-925154BD1A53}"/>
    <cellStyle name="20% - Accent1 4 2 3 2" xfId="10275" xr:uid="{7A61826C-E24D-4646-8344-A41AD42C73F6}"/>
    <cellStyle name="20% - Accent1 4 2 3 2 2" xfId="12045" xr:uid="{E9208BD7-8170-4D93-B056-55280E030E26}"/>
    <cellStyle name="20% - Accent1 4 2 3 3" xfId="11588" xr:uid="{AB9161F8-10DE-4980-8918-0B45AB45E623}"/>
    <cellStyle name="20% - Accent1 4 2 4" xfId="6460" xr:uid="{49421233-34AB-47E9-9787-380BF3550F63}"/>
    <cellStyle name="20% - Accent1 4 2 5" xfId="10273" xr:uid="{033CC879-C358-4CEF-9255-38A2EE6066F4}"/>
    <cellStyle name="20% - Accent1 4 2 5 2" xfId="12043" xr:uid="{46AE3F54-AE20-425B-83C7-6A3E4ECBA110}"/>
    <cellStyle name="20% - Accent1 4 2 6" xfId="11586" xr:uid="{9F0321F8-07FC-43DA-8CF8-14153CC24E37}"/>
    <cellStyle name="20% - Accent1 4 3" xfId="6461" xr:uid="{914BB3D1-B1D6-4917-ACB3-070B20D62CB0}"/>
    <cellStyle name="20% - Accent1 4 3 2" xfId="6462" xr:uid="{DA5B0207-59BB-438B-BA93-428C960B8141}"/>
    <cellStyle name="20% - Accent1 4 3 2 2" xfId="10277" xr:uid="{7DBB8D2D-F333-404F-B4E4-7CCEB9490836}"/>
    <cellStyle name="20% - Accent1 4 3 2 2 2" xfId="12047" xr:uid="{A0E0568D-A8BA-41C6-9246-2D99DE1B0803}"/>
    <cellStyle name="20% - Accent1 4 3 2 3" xfId="11590" xr:uid="{49779364-EAE0-4CAB-831F-56678AA82C8D}"/>
    <cellStyle name="20% - Accent1 4 3 3" xfId="10276" xr:uid="{1E4B1764-DE04-4049-8F8E-13CC1BA37489}"/>
    <cellStyle name="20% - Accent1 4 3 3 2" xfId="12046" xr:uid="{E6B5156D-5D8B-4AFB-8F17-0D48ABC63AD9}"/>
    <cellStyle name="20% - Accent1 4 3 4" xfId="11589" xr:uid="{76B636FA-2436-42C9-B7F9-628C5E83150A}"/>
    <cellStyle name="20% - Accent1 4 4" xfId="6463" xr:uid="{F4498FAF-A3EC-4D65-A71F-4FDB8FD700DD}"/>
    <cellStyle name="20% - Accent1 4 4 2" xfId="10278" xr:uid="{5A57ABC5-EEB1-49D8-BC35-750B834D4F0B}"/>
    <cellStyle name="20% - Accent1 4 4 2 2" xfId="12048" xr:uid="{3D7F6B9D-E8D0-4A47-A034-F4BB608D4D27}"/>
    <cellStyle name="20% - Accent1 4 4 3" xfId="11591" xr:uid="{BF4F24AF-AE14-4E0C-9259-86946CB1A15C}"/>
    <cellStyle name="20% - Accent1 4 5" xfId="6464" xr:uid="{026DFC46-9C07-460B-9116-96EB55F99584}"/>
    <cellStyle name="20% - Accent1 4 5 2" xfId="10279" xr:uid="{97D700D3-CE1F-4846-93EE-5324D2A03A63}"/>
    <cellStyle name="20% - Accent1 4 5 2 2" xfId="12049" xr:uid="{1BAC3D60-3133-41E4-AA4F-D236734824CD}"/>
    <cellStyle name="20% - Accent1 4 5 3" xfId="11592" xr:uid="{0E56E3A0-B875-4CDD-A771-E2B37138C3CF}"/>
    <cellStyle name="20% - Accent1 4 6" xfId="6465" xr:uid="{EA4CD604-6BA9-463B-9E07-44D187757633}"/>
    <cellStyle name="20% - Accent1 4 7" xfId="6466" xr:uid="{ED33E739-C866-4FE1-A89E-27EFDD952F57}"/>
    <cellStyle name="20% - Accent1 4 8" xfId="6467" xr:uid="{870FB5F8-E050-4285-BCE7-3376A5F35C03}"/>
    <cellStyle name="20% - Accent1 4 9" xfId="10272" xr:uid="{5704F074-2034-4DA3-A734-4707B52DB3B7}"/>
    <cellStyle name="20% - Accent1 4 9 2" xfId="12042" xr:uid="{46B16C66-F0F7-4772-9E24-C3A0DED6AF54}"/>
    <cellStyle name="20% - Accent1 5" xfId="6468" xr:uid="{6CA6C663-9F19-48FE-A1F7-1DCC1F6DDE5F}"/>
    <cellStyle name="20% - Accent1 5 2" xfId="6469" xr:uid="{A7DA5535-161D-47EE-8150-E3E5C2020C7F}"/>
    <cellStyle name="20% - Accent1 6" xfId="6470" xr:uid="{68298712-474B-40F5-965F-939E3DD89F7B}"/>
    <cellStyle name="20% - Accent1 6 2" xfId="10280" xr:uid="{BBB64891-20ED-4C2C-B0E8-CB4AE852423B}"/>
    <cellStyle name="20% - Accent1 6 2 2" xfId="12050" xr:uid="{11139906-6400-4D55-9657-643EA7FD9937}"/>
    <cellStyle name="20% - Accent1 6 3" xfId="11593" xr:uid="{FB058EB2-82E8-4F92-8B35-6BD4BA70EEF3}"/>
    <cellStyle name="20% - Accent1 7" xfId="6471" xr:uid="{57CB4910-4C20-402A-9E03-0B89C172B8BB}"/>
    <cellStyle name="20% - Accent1 7 2" xfId="10281" xr:uid="{3E9308D9-34EA-4DFD-9EE1-C3D45BE36254}"/>
    <cellStyle name="20% - Accent1 7 2 2" xfId="12051" xr:uid="{445A3951-D7B8-4978-9062-3DA24BFDE959}"/>
    <cellStyle name="20% - Accent1 7 3" xfId="11594" xr:uid="{560DAEFB-6DC7-4695-B5D3-C773EBC67738}"/>
    <cellStyle name="20% - Accent1 8" xfId="6472" xr:uid="{81DA64AF-6214-42F8-B2C8-B2A6EA2DD156}"/>
    <cellStyle name="20% - Accent1 8 2" xfId="10282" xr:uid="{A097BD3E-67A3-49AA-BD6E-4AFD794C7781}"/>
    <cellStyle name="20% - Accent1 8 2 2" xfId="12052" xr:uid="{D8CDB45E-A2BE-45B7-81A0-86112E937687}"/>
    <cellStyle name="20% - Accent1 8 3" xfId="11595" xr:uid="{4B054299-D5C1-4CE5-B090-2A17BC9D1740}"/>
    <cellStyle name="20% - Accent1 9" xfId="6473" xr:uid="{4444B09B-5B1C-4AD4-8448-8CDDC99C750B}"/>
    <cellStyle name="20% - Accent1 9 2" xfId="10283" xr:uid="{03FDB565-AF4F-4C0C-ABE6-D5E3008993F5}"/>
    <cellStyle name="20% - Accent1 9 2 2" xfId="12053" xr:uid="{0707F4A7-F2FB-4908-9E97-C381BA761036}"/>
    <cellStyle name="20% - Accent1 9 3" xfId="11596" xr:uid="{33AB366E-2B0E-4088-BA94-4F18C80A6DA3}"/>
    <cellStyle name="20% - Accent2 2" xfId="6474" xr:uid="{8ED8644D-7D19-4D2A-8D5F-313F1900872E}"/>
    <cellStyle name="20% - Accent2 2 2" xfId="6475" xr:uid="{41200902-2DF0-4F11-A1DE-87B4ABDFDE2F}"/>
    <cellStyle name="20% - Accent2 2 2 2" xfId="6476" xr:uid="{E6AABFDB-6BE5-4DCA-B854-E099D7C594D3}"/>
    <cellStyle name="20% - Accent2 2 2 3" xfId="6477" xr:uid="{35B7D37F-0D20-4F2B-94FA-BC1A7B4102E0}"/>
    <cellStyle name="20% - Accent2 2 3" xfId="6478" xr:uid="{DD1E2D34-9CF1-4C93-8973-3F76AC7D61AA}"/>
    <cellStyle name="20% - Accent2 2 3 2" xfId="6479" xr:uid="{B94BE587-38DE-43BF-AD0C-F801FBFF12CF}"/>
    <cellStyle name="20% - Accent2 2 4" xfId="6480" xr:uid="{76BBF073-4ACD-4098-98BB-53E7E40683C7}"/>
    <cellStyle name="20% - Accent2 2 4 2" xfId="6481" xr:uid="{1A014DAC-9B89-4A1D-A3A3-DBF5AEB817C4}"/>
    <cellStyle name="20% - Accent2 2 5" xfId="6482" xr:uid="{B5F47DD1-E78C-4A22-990E-8E08ABED4D4A}"/>
    <cellStyle name="20% - Accent2 2_2009 GRC Compl Filing - Exhibit D" xfId="6483" xr:uid="{3DE479C7-6059-4AAB-90CD-C93C45254EE3}"/>
    <cellStyle name="20% - Accent2 3" xfId="6484" xr:uid="{6D061A3B-6524-4609-862A-7649CBECD0D7}"/>
    <cellStyle name="20% - Accent2 3 2" xfId="6485" xr:uid="{C537221B-4EC7-4284-B556-079F475DC466}"/>
    <cellStyle name="20% - Accent2 3 3" xfId="6486" xr:uid="{081FE957-F3C8-43F3-9ED4-7421565CDFCB}"/>
    <cellStyle name="20% - Accent2 3 4" xfId="6487" xr:uid="{D7ABF13A-4CEC-4B73-8592-76F3964936B0}"/>
    <cellStyle name="20% - Accent2 4" xfId="6488" xr:uid="{86386094-77E1-452B-A168-79182C687E92}"/>
    <cellStyle name="20% - Accent2 4 10" xfId="11597" xr:uid="{ABBE1374-B79D-44FF-8428-807FE8A0C152}"/>
    <cellStyle name="20% - Accent2 4 2" xfId="6489" xr:uid="{34120C17-EFD9-4694-B81B-5C3BA82DF00B}"/>
    <cellStyle name="20% - Accent2 4 2 2" xfId="6490" xr:uid="{ABE61E02-1414-4676-8465-63F1E06DAE00}"/>
    <cellStyle name="20% - Accent2 4 2 2 2" xfId="10286" xr:uid="{2A634C8A-62D3-4B74-9C9F-21C5EBA1D9B4}"/>
    <cellStyle name="20% - Accent2 4 2 2 2 2" xfId="12056" xr:uid="{7449128E-04E2-4562-88A2-54CECEAE3F38}"/>
    <cellStyle name="20% - Accent2 4 2 2 3" xfId="11599" xr:uid="{7C8B6AF5-930C-4F0E-8590-D9E5821BF314}"/>
    <cellStyle name="20% - Accent2 4 2 3" xfId="6491" xr:uid="{403C2F28-7AE0-423D-AB39-12012B447DA2}"/>
    <cellStyle name="20% - Accent2 4 2 3 2" xfId="10287" xr:uid="{B186F410-54B2-43C9-9002-5095BFA513DF}"/>
    <cellStyle name="20% - Accent2 4 2 3 2 2" xfId="12057" xr:uid="{4DAF8E35-DB59-4D1E-A0B0-F376358CEB27}"/>
    <cellStyle name="20% - Accent2 4 2 3 3" xfId="11600" xr:uid="{AE09D4B9-2A52-4135-BEF7-C94907E1F381}"/>
    <cellStyle name="20% - Accent2 4 2 4" xfId="6492" xr:uid="{44B91C61-320F-48E7-9202-5B9ECAEC9765}"/>
    <cellStyle name="20% - Accent2 4 2 5" xfId="10285" xr:uid="{97632E13-A509-45F8-BC28-3A62A90420AB}"/>
    <cellStyle name="20% - Accent2 4 2 5 2" xfId="12055" xr:uid="{955D8D11-81E2-4559-845E-765C1C32AB40}"/>
    <cellStyle name="20% - Accent2 4 2 6" xfId="11598" xr:uid="{C900629A-8BD6-4274-8A99-EC54F5724DFB}"/>
    <cellStyle name="20% - Accent2 4 3" xfId="6493" xr:uid="{28D923C5-7688-4BC3-B2C2-F2C8DBD1F979}"/>
    <cellStyle name="20% - Accent2 4 3 2" xfId="6494" xr:uid="{C6BB5B46-383F-4FA7-94BB-381ACC5417B9}"/>
    <cellStyle name="20% - Accent2 4 3 2 2" xfId="10289" xr:uid="{BD3E2BF1-2D80-44E1-B2B7-19AD1B450B6A}"/>
    <cellStyle name="20% - Accent2 4 3 2 2 2" xfId="12059" xr:uid="{D76B21F0-F63C-41FB-BFA7-A16E19B445E4}"/>
    <cellStyle name="20% - Accent2 4 3 2 3" xfId="11602" xr:uid="{9F712F3F-16BC-4001-B6CC-DAC7385F5856}"/>
    <cellStyle name="20% - Accent2 4 3 3" xfId="10288" xr:uid="{C1130814-B4C1-457B-A489-015A81F79081}"/>
    <cellStyle name="20% - Accent2 4 3 3 2" xfId="12058" xr:uid="{891BA8CB-76EB-4866-9346-0CB27BC37062}"/>
    <cellStyle name="20% - Accent2 4 3 4" xfId="11601" xr:uid="{A8E15A17-C4B9-4405-A8DF-A3FD209F6F8A}"/>
    <cellStyle name="20% - Accent2 4 4" xfId="6495" xr:uid="{21A5E292-F8F5-428A-A6A8-A66950B587BC}"/>
    <cellStyle name="20% - Accent2 4 4 2" xfId="10290" xr:uid="{5CBCB02F-D347-424A-9ACA-0357D22B97D1}"/>
    <cellStyle name="20% - Accent2 4 4 2 2" xfId="12060" xr:uid="{4E9F85B7-BD9D-4A02-BD62-2B65EE99CF64}"/>
    <cellStyle name="20% - Accent2 4 4 3" xfId="11603" xr:uid="{259D43C1-EDDD-49A2-BFD4-B0AAF1041553}"/>
    <cellStyle name="20% - Accent2 4 5" xfId="6496" xr:uid="{81655115-22DB-432D-B60F-CF955B9DAB57}"/>
    <cellStyle name="20% - Accent2 4 5 2" xfId="10291" xr:uid="{A68AF0D6-D503-4B84-83EA-E501A784BC9C}"/>
    <cellStyle name="20% - Accent2 4 5 2 2" xfId="12061" xr:uid="{C1828678-B6C8-4DE6-9206-386513026E0D}"/>
    <cellStyle name="20% - Accent2 4 5 3" xfId="11604" xr:uid="{AC3752D5-91A2-47A1-8073-791821760AA4}"/>
    <cellStyle name="20% - Accent2 4 6" xfId="6497" xr:uid="{981AE0D4-82D2-47A9-BCBE-5460652192C1}"/>
    <cellStyle name="20% - Accent2 4 7" xfId="6498" xr:uid="{D6D40032-190C-43D5-9C4E-4FEAA88B856B}"/>
    <cellStyle name="20% - Accent2 4 8" xfId="6499" xr:uid="{CF504C10-A872-49D7-A727-5BF06FC60238}"/>
    <cellStyle name="20% - Accent2 4 9" xfId="10284" xr:uid="{C848E45C-FF02-4BD7-B66C-DA7B8098E709}"/>
    <cellStyle name="20% - Accent2 4 9 2" xfId="12054" xr:uid="{A8AF7022-7228-4492-B49E-CB10412ACC40}"/>
    <cellStyle name="20% - Accent2 5" xfId="6500" xr:uid="{45D962E5-A32A-426F-B038-4A3A1D809BA5}"/>
    <cellStyle name="20% - Accent2 5 2" xfId="6501" xr:uid="{ED8B92A3-D79F-45F8-9C53-A3F205D4E987}"/>
    <cellStyle name="20% - Accent2 6" xfId="6502" xr:uid="{B83DE744-5123-4D3B-828D-C454E63B81F5}"/>
    <cellStyle name="20% - Accent2 6 2" xfId="10292" xr:uid="{96812B54-C811-4632-8939-1E9351700BA2}"/>
    <cellStyle name="20% - Accent2 6 2 2" xfId="12062" xr:uid="{AE5F27DC-5D3F-43A0-BB6D-DCB7B1366EAC}"/>
    <cellStyle name="20% - Accent2 6 3" xfId="11605" xr:uid="{EB83F954-A46F-4C9A-90C9-9F467F5B4D8B}"/>
    <cellStyle name="20% - Accent2 7" xfId="6503" xr:uid="{21DF8B0B-31C1-46DD-928B-E69638557684}"/>
    <cellStyle name="20% - Accent2 7 2" xfId="10293" xr:uid="{9D8C84F1-BFF0-4334-948F-F986184C2C7B}"/>
    <cellStyle name="20% - Accent2 7 2 2" xfId="12063" xr:uid="{8F80719E-9FE9-45B2-AA61-CAF981C90A85}"/>
    <cellStyle name="20% - Accent2 7 3" xfId="11606" xr:uid="{7ABA1EA3-013F-4DA1-8102-E12BD69E8A2B}"/>
    <cellStyle name="20% - Accent2 8" xfId="6504" xr:uid="{D0916748-36AD-4215-A4D9-7F7809F7AA0E}"/>
    <cellStyle name="20% - Accent2 8 2" xfId="10294" xr:uid="{D4095F9E-32DA-4127-823A-3F1C1089AA31}"/>
    <cellStyle name="20% - Accent2 8 2 2" xfId="12064" xr:uid="{832E788B-A3B1-458A-B525-095C776CE245}"/>
    <cellStyle name="20% - Accent2 8 3" xfId="11607" xr:uid="{F367A06D-759F-407E-9645-AD60DEA41F35}"/>
    <cellStyle name="20% - Accent2 9" xfId="6505" xr:uid="{C624658E-D7B5-44A5-AA22-3DB07CB0216D}"/>
    <cellStyle name="20% - Accent2 9 2" xfId="10295" xr:uid="{0CA6FEAE-CEFE-4FD7-BC50-1EB3B7B30F53}"/>
    <cellStyle name="20% - Accent2 9 2 2" xfId="12065" xr:uid="{CAAEDBA5-0B88-4670-BCEE-D6489A3C4937}"/>
    <cellStyle name="20% - Accent2 9 3" xfId="11608" xr:uid="{39B2B7DE-3C01-44AA-9C82-2FDE0248CBDC}"/>
    <cellStyle name="20% - Accent3 2" xfId="6506" xr:uid="{950C1E68-DCBD-4217-AA4E-215600C0958E}"/>
    <cellStyle name="20% - Accent3 2 2" xfId="6507" xr:uid="{250E0203-F9D9-4673-B22F-B6AFA73E068D}"/>
    <cellStyle name="20% - Accent3 2 2 2" xfId="6508" xr:uid="{1FBDA0FB-01D0-4BB2-BF19-8E016BB54226}"/>
    <cellStyle name="20% - Accent3 2 2 3" xfId="6509" xr:uid="{AF63C95B-2179-44BA-AE68-72E6BDF984A4}"/>
    <cellStyle name="20% - Accent3 2 3" xfId="6510" xr:uid="{E6FF598F-EFDA-4DB0-AA08-DECCE802EC99}"/>
    <cellStyle name="20% - Accent3 2 3 2" xfId="6511" xr:uid="{2C230911-C1BF-424D-9DDB-A3888B1456C5}"/>
    <cellStyle name="20% - Accent3 2 4" xfId="6512" xr:uid="{126DD585-17FE-4863-9DE0-D9A79CAC259C}"/>
    <cellStyle name="20% - Accent3 2 4 2" xfId="6513" xr:uid="{92F77871-C725-4F3F-AC3F-49FC51C0AE28}"/>
    <cellStyle name="20% - Accent3 2 5" xfId="6514" xr:uid="{5691B6D5-E8F4-4621-8551-6A3D11E6B33E}"/>
    <cellStyle name="20% - Accent3 2_2009 GRC Compl Filing - Exhibit D" xfId="6515" xr:uid="{122122F6-1E36-4A11-AA3A-2A5E2EBC194D}"/>
    <cellStyle name="20% - Accent3 3" xfId="6516" xr:uid="{2DC826AE-E107-440F-B0CE-E4AE0257E0E3}"/>
    <cellStyle name="20% - Accent3 3 2" xfId="6517" xr:uid="{4594D31E-F76E-4289-90D8-8667B6DE16F3}"/>
    <cellStyle name="20% - Accent3 3 3" xfId="6518" xr:uid="{D9D3EE51-3F67-478E-8191-01A8BB27F35F}"/>
    <cellStyle name="20% - Accent3 3 4" xfId="6519" xr:uid="{C39D71C4-A438-4C2E-845C-4910BCE1479E}"/>
    <cellStyle name="20% - Accent3 4" xfId="6520" xr:uid="{6EEF0A5F-1583-49B6-A932-F85A4ECE2A07}"/>
    <cellStyle name="20% - Accent3 4 10" xfId="11609" xr:uid="{6F62F47D-33BC-4C88-8BDD-B2AD903BA9D8}"/>
    <cellStyle name="20% - Accent3 4 2" xfId="6521" xr:uid="{E10119EA-FC50-417F-9841-BBADE605C133}"/>
    <cellStyle name="20% - Accent3 4 2 2" xfId="6522" xr:uid="{051402DB-8659-4A3D-B674-A8622445E9AF}"/>
    <cellStyle name="20% - Accent3 4 2 2 2" xfId="10298" xr:uid="{B653EC9E-9822-4F05-BF44-E36ED494D506}"/>
    <cellStyle name="20% - Accent3 4 2 2 2 2" xfId="12068" xr:uid="{3F7F2948-E306-4B0D-8094-0EBD87B7B970}"/>
    <cellStyle name="20% - Accent3 4 2 2 3" xfId="11611" xr:uid="{341D1BD7-F17C-4D42-A821-0DB1F0D1A56D}"/>
    <cellStyle name="20% - Accent3 4 2 3" xfId="6523" xr:uid="{8B86F013-5D35-4697-BF6A-D9ADFAA984EC}"/>
    <cellStyle name="20% - Accent3 4 2 3 2" xfId="10299" xr:uid="{BE0814B2-8998-408D-8F3B-72A01120D64B}"/>
    <cellStyle name="20% - Accent3 4 2 3 2 2" xfId="12069" xr:uid="{3449646D-7C1C-4D64-95B4-6B17660DAEB7}"/>
    <cellStyle name="20% - Accent3 4 2 3 3" xfId="11612" xr:uid="{49475B6F-5390-469F-9A18-EED308368CFD}"/>
    <cellStyle name="20% - Accent3 4 2 4" xfId="6524" xr:uid="{0898C0BC-2E2F-4A58-89ED-B6BE6D32FD3D}"/>
    <cellStyle name="20% - Accent3 4 2 5" xfId="10297" xr:uid="{C7AB068A-4767-4A77-ADFE-B690FC7168AA}"/>
    <cellStyle name="20% - Accent3 4 2 5 2" xfId="12067" xr:uid="{44AFD641-D267-4385-BE90-C3FB91CA5288}"/>
    <cellStyle name="20% - Accent3 4 2 6" xfId="11610" xr:uid="{D513177B-FB37-4BB5-8875-8C0CFD572FF9}"/>
    <cellStyle name="20% - Accent3 4 3" xfId="6525" xr:uid="{6AD49514-E747-4399-9D10-A8FED670CCFC}"/>
    <cellStyle name="20% - Accent3 4 3 2" xfId="6526" xr:uid="{0478BAB6-50D5-4C7D-A4A4-C7C2F873CB07}"/>
    <cellStyle name="20% - Accent3 4 3 2 2" xfId="10301" xr:uid="{E36CF838-2F3C-45CC-A31C-2CD80532C526}"/>
    <cellStyle name="20% - Accent3 4 3 2 2 2" xfId="12071" xr:uid="{196CAAF1-59BD-4220-BB9F-70C137C8C261}"/>
    <cellStyle name="20% - Accent3 4 3 2 3" xfId="11614" xr:uid="{5D5EB53F-D5CF-47EA-8E8F-02638A1196AB}"/>
    <cellStyle name="20% - Accent3 4 3 3" xfId="10300" xr:uid="{64F2C117-28D4-4705-9804-FAAD31E16882}"/>
    <cellStyle name="20% - Accent3 4 3 3 2" xfId="12070" xr:uid="{1F7FF9BC-1D4D-4615-A528-BA3933BF3D21}"/>
    <cellStyle name="20% - Accent3 4 3 4" xfId="11613" xr:uid="{1EF1EA82-3FFE-4155-8B09-1E59154B2F30}"/>
    <cellStyle name="20% - Accent3 4 4" xfId="6527" xr:uid="{9444FB47-0B25-4505-A3C8-506EC10D41A5}"/>
    <cellStyle name="20% - Accent3 4 4 2" xfId="10302" xr:uid="{60B33F35-8CDA-4DBA-B0EB-B628F0FE86D0}"/>
    <cellStyle name="20% - Accent3 4 4 2 2" xfId="12072" xr:uid="{809BE362-0BE7-4231-A19F-B9E422259D41}"/>
    <cellStyle name="20% - Accent3 4 4 3" xfId="11615" xr:uid="{877CB735-D1E5-4058-90E3-4F79B6550EFA}"/>
    <cellStyle name="20% - Accent3 4 5" xfId="6528" xr:uid="{13583D38-E37F-4D5F-AE92-772C3E60BB18}"/>
    <cellStyle name="20% - Accent3 4 5 2" xfId="10303" xr:uid="{FB440F67-4F38-40FB-8B3D-4E8CC6E68E1A}"/>
    <cellStyle name="20% - Accent3 4 5 2 2" xfId="12073" xr:uid="{BA659198-21BE-449C-ABF4-0A5ECCA847E3}"/>
    <cellStyle name="20% - Accent3 4 5 3" xfId="11616" xr:uid="{B3B71211-2B4B-4524-AE16-ED124ED338A1}"/>
    <cellStyle name="20% - Accent3 4 6" xfId="6529" xr:uid="{17FB4BFB-80D5-4F6B-A748-D84373673F17}"/>
    <cellStyle name="20% - Accent3 4 7" xfId="6530" xr:uid="{7DAAC88C-8235-42DE-A7D8-6BB91660660C}"/>
    <cellStyle name="20% - Accent3 4 8" xfId="6531" xr:uid="{08D0BF3F-E53E-42B5-B64E-19DA5D4ED160}"/>
    <cellStyle name="20% - Accent3 4 9" xfId="10296" xr:uid="{A03979E9-71B2-4B78-B81A-094DBC8738AE}"/>
    <cellStyle name="20% - Accent3 4 9 2" xfId="12066" xr:uid="{01EE1C0E-ABB8-4271-8A1B-439691F6C319}"/>
    <cellStyle name="20% - Accent3 5" xfId="6532" xr:uid="{DCBC3900-473E-480E-9368-C07B1D88929B}"/>
    <cellStyle name="20% - Accent3 5 2" xfId="6533" xr:uid="{7133C82B-8364-4A0F-A536-1D2A7E6CA168}"/>
    <cellStyle name="20% - Accent3 6" xfId="6534" xr:uid="{24D09C8F-FE13-4A39-9A8A-9D2414C50CA7}"/>
    <cellStyle name="20% - Accent3 6 2" xfId="10304" xr:uid="{56296611-3B7D-40C9-935E-2482B0C3CC5D}"/>
    <cellStyle name="20% - Accent3 6 2 2" xfId="12074" xr:uid="{3E980A32-52A6-4A52-85C4-6A68897EA1C9}"/>
    <cellStyle name="20% - Accent3 6 3" xfId="11617" xr:uid="{0C1FB12D-72C6-40BD-931C-1087942DD48A}"/>
    <cellStyle name="20% - Accent3 7" xfId="6535" xr:uid="{094464B0-9046-4E6E-94F4-E94730F37762}"/>
    <cellStyle name="20% - Accent3 7 2" xfId="10305" xr:uid="{EBA90E47-1654-4102-8266-2CF3FE667B6B}"/>
    <cellStyle name="20% - Accent3 7 2 2" xfId="12075" xr:uid="{469652C2-41D7-45F9-9A40-22DE538E42AC}"/>
    <cellStyle name="20% - Accent3 7 3" xfId="11618" xr:uid="{B521669F-9C45-4D22-8085-F5AD02D2AFE2}"/>
    <cellStyle name="20% - Accent3 8" xfId="6536" xr:uid="{6527F5D4-961B-43F9-9E33-90570F9FF08F}"/>
    <cellStyle name="20% - Accent3 8 2" xfId="10306" xr:uid="{6939AECD-E3BE-40F2-BA4B-AE25CC5C51EA}"/>
    <cellStyle name="20% - Accent3 8 2 2" xfId="12076" xr:uid="{89557F14-1A99-4CFD-B872-97B43CF72EE8}"/>
    <cellStyle name="20% - Accent3 8 3" xfId="11619" xr:uid="{FCFA1C8E-101F-4E94-918A-EF531BB01B4D}"/>
    <cellStyle name="20% - Accent3 9" xfId="6537" xr:uid="{3D2FE99D-22BB-4A6F-AA93-6D0EA1FAB846}"/>
    <cellStyle name="20% - Accent3 9 2" xfId="10307" xr:uid="{04C21C59-FAB2-4689-923F-C9AF5BC0CD48}"/>
    <cellStyle name="20% - Accent3 9 2 2" xfId="12077" xr:uid="{53E421C9-12F9-4B15-BD1F-00941BA7D5D6}"/>
    <cellStyle name="20% - Accent3 9 3" xfId="11620" xr:uid="{ECE944F0-5432-480B-A354-60D996DFEF01}"/>
    <cellStyle name="20% - Accent4 2" xfId="6538" xr:uid="{76EF3A5D-7267-4652-80E0-4FDA37776E22}"/>
    <cellStyle name="20% - Accent4 2 2" xfId="6539" xr:uid="{3D958FD6-00BE-4538-A079-B24446C3F6AA}"/>
    <cellStyle name="20% - Accent4 2 2 2" xfId="6540" xr:uid="{34087653-C666-4CAF-AA92-A969AC3EBBAF}"/>
    <cellStyle name="20% - Accent4 2 2 3" xfId="6541" xr:uid="{6086E799-777A-4FD6-A751-6580FB77B37A}"/>
    <cellStyle name="20% - Accent4 2 3" xfId="6542" xr:uid="{351D46C2-46CE-455C-AB90-57E65DDB076B}"/>
    <cellStyle name="20% - Accent4 2 3 2" xfId="6543" xr:uid="{F8251ACA-66F6-434B-9DBE-D2751437567C}"/>
    <cellStyle name="20% - Accent4 2 4" xfId="6544" xr:uid="{7C8A2A16-FC71-4D98-9FB7-36F88E6B9E39}"/>
    <cellStyle name="20% - Accent4 2 4 2" xfId="6545" xr:uid="{5C6BF87D-0902-4D9A-944D-C3E5E1965EF4}"/>
    <cellStyle name="20% - Accent4 2 5" xfId="6546" xr:uid="{91AC6992-3F31-4A76-BF8D-3DC9DED69C00}"/>
    <cellStyle name="20% - Accent4 2_2009 GRC Compl Filing - Exhibit D" xfId="6547" xr:uid="{0CF9DBE7-1EEE-41C5-AE6C-9999B7306B6C}"/>
    <cellStyle name="20% - Accent4 3" xfId="6548" xr:uid="{4F92E8CE-7DC4-476E-B174-410144314599}"/>
    <cellStyle name="20% - Accent4 3 2" xfId="6549" xr:uid="{2644D6D2-1112-4889-8C05-8D6928B56A8A}"/>
    <cellStyle name="20% - Accent4 3 3" xfId="6550" xr:uid="{39345380-DF12-4DEE-BE7E-8ECD0B40FB4B}"/>
    <cellStyle name="20% - Accent4 3 4" xfId="6551" xr:uid="{0446618C-946F-48F1-A4A4-762F5EE0C91C}"/>
    <cellStyle name="20% - Accent4 4" xfId="6552" xr:uid="{1568C453-3D68-4838-B93B-9F49FEF3F014}"/>
    <cellStyle name="20% - Accent4 4 10" xfId="11621" xr:uid="{7255040F-AF34-40DB-B997-FFB35CFF1FAC}"/>
    <cellStyle name="20% - Accent4 4 2" xfId="6553" xr:uid="{A96F2FA1-89F5-4DE9-9563-EAB8CDACBBAF}"/>
    <cellStyle name="20% - Accent4 4 2 2" xfId="6554" xr:uid="{ACFF29B2-4779-4E29-9DB2-1392353B759F}"/>
    <cellStyle name="20% - Accent4 4 2 2 2" xfId="10310" xr:uid="{4A74FD7A-8E9E-4F6C-BEA6-5EC1986589FD}"/>
    <cellStyle name="20% - Accent4 4 2 2 2 2" xfId="12080" xr:uid="{7724AD3C-BAD9-48A0-A059-0A16EDDB7C9E}"/>
    <cellStyle name="20% - Accent4 4 2 2 3" xfId="11623" xr:uid="{880D9E67-2547-48F7-9ED6-8336FD1504C1}"/>
    <cellStyle name="20% - Accent4 4 2 3" xfId="6555" xr:uid="{7F481997-9447-440E-9EE9-23CFB02BE4CF}"/>
    <cellStyle name="20% - Accent4 4 2 3 2" xfId="10311" xr:uid="{BDC68F0E-7091-4D7A-9420-809DB1C79ABF}"/>
    <cellStyle name="20% - Accent4 4 2 3 2 2" xfId="12081" xr:uid="{CFD7DBC6-CEF3-4121-9DFF-9092C87E5FA6}"/>
    <cellStyle name="20% - Accent4 4 2 3 3" xfId="11624" xr:uid="{0E845859-525D-47CC-93D9-9D2A53ADE02D}"/>
    <cellStyle name="20% - Accent4 4 2 4" xfId="6556" xr:uid="{EE28AD0D-E2AC-4DCD-8576-AD2EB396009B}"/>
    <cellStyle name="20% - Accent4 4 2 5" xfId="10309" xr:uid="{2636B947-1780-4100-AAA9-E1F965119BA8}"/>
    <cellStyle name="20% - Accent4 4 2 5 2" xfId="12079" xr:uid="{47331BA2-EE36-4A51-92B3-7A3AE1A8819F}"/>
    <cellStyle name="20% - Accent4 4 2 6" xfId="11622" xr:uid="{6A20137F-D34C-49F2-8AB9-9F8DBD3A13E0}"/>
    <cellStyle name="20% - Accent4 4 3" xfId="6557" xr:uid="{7445BCC2-8707-42B7-A909-B9A85BEF9C3A}"/>
    <cellStyle name="20% - Accent4 4 3 2" xfId="6558" xr:uid="{887B0A39-2187-47F4-A903-A06843632129}"/>
    <cellStyle name="20% - Accent4 4 3 2 2" xfId="10313" xr:uid="{5C0BBC48-739F-441F-8374-F94691C208EF}"/>
    <cellStyle name="20% - Accent4 4 3 2 2 2" xfId="12083" xr:uid="{C54119BC-497B-4F3B-AA48-502CB1C0D39A}"/>
    <cellStyle name="20% - Accent4 4 3 2 3" xfId="11626" xr:uid="{FD652185-E7E5-4446-AFE1-56ED935F1775}"/>
    <cellStyle name="20% - Accent4 4 3 3" xfId="10312" xr:uid="{987762E5-74DD-4918-B47D-92C292BC2F44}"/>
    <cellStyle name="20% - Accent4 4 3 3 2" xfId="12082" xr:uid="{5B8CAF4D-8C91-4882-BB71-B304088E219E}"/>
    <cellStyle name="20% - Accent4 4 3 4" xfId="11625" xr:uid="{CCB0B8C5-557C-4687-A655-E19C3825D899}"/>
    <cellStyle name="20% - Accent4 4 4" xfId="6559" xr:uid="{16A5D3E4-B901-4673-BEBB-E7D36DD8A628}"/>
    <cellStyle name="20% - Accent4 4 4 2" xfId="10314" xr:uid="{41A106B8-AD68-4AAC-AF7C-6A0ECA0EDB6E}"/>
    <cellStyle name="20% - Accent4 4 4 2 2" xfId="12084" xr:uid="{93EADDB5-93FB-4819-8F89-7D3BDFC2912B}"/>
    <cellStyle name="20% - Accent4 4 4 3" xfId="11627" xr:uid="{E07B2252-ED4A-4310-A534-85B617C57A00}"/>
    <cellStyle name="20% - Accent4 4 5" xfId="6560" xr:uid="{7C42F58A-73B7-41EB-8BE2-C02495352F4D}"/>
    <cellStyle name="20% - Accent4 4 5 2" xfId="10315" xr:uid="{3BBBC367-F2A8-4B6B-955A-49B1E955AFDD}"/>
    <cellStyle name="20% - Accent4 4 5 2 2" xfId="12085" xr:uid="{CA646B44-93ED-4B19-BC31-102B6D1DD29F}"/>
    <cellStyle name="20% - Accent4 4 5 3" xfId="11628" xr:uid="{50850C3A-64EC-4CC1-A09B-3EF6BE9C8F53}"/>
    <cellStyle name="20% - Accent4 4 6" xfId="6561" xr:uid="{805198C6-0F04-47E8-9020-1563D64BE1CF}"/>
    <cellStyle name="20% - Accent4 4 7" xfId="6562" xr:uid="{C74B7EE9-FF2B-4425-8650-BC5825A38CD5}"/>
    <cellStyle name="20% - Accent4 4 8" xfId="6563" xr:uid="{B94C2220-413C-4F0E-A06D-876AA767945D}"/>
    <cellStyle name="20% - Accent4 4 9" xfId="10308" xr:uid="{DA4583A6-19CC-4E17-8EB2-2CE0D3E3A83D}"/>
    <cellStyle name="20% - Accent4 4 9 2" xfId="12078" xr:uid="{069E7E00-D856-474B-BA55-AF04308502BA}"/>
    <cellStyle name="20% - Accent4 5" xfId="6564" xr:uid="{AA331D65-3315-4CB3-BB49-BA5BD0C8A4DD}"/>
    <cellStyle name="20% - Accent4 5 2" xfId="6565" xr:uid="{AC763E57-582F-4D97-95F7-71177F431007}"/>
    <cellStyle name="20% - Accent4 6" xfId="6566" xr:uid="{01E6FF0B-A492-4559-BFEE-BEE56064352D}"/>
    <cellStyle name="20% - Accent4 6 2" xfId="10316" xr:uid="{554CF6E1-859E-4F0D-BEF0-100138239B5C}"/>
    <cellStyle name="20% - Accent4 6 2 2" xfId="12086" xr:uid="{E7BDFC57-7926-4514-AA25-1E91ADD26E54}"/>
    <cellStyle name="20% - Accent4 6 3" xfId="11629" xr:uid="{F124F74A-8533-4FD3-8B28-5D1077213B5A}"/>
    <cellStyle name="20% - Accent4 7" xfId="6567" xr:uid="{F924C9DC-762D-4274-822F-07B921B7B512}"/>
    <cellStyle name="20% - Accent4 7 2" xfId="10317" xr:uid="{85048714-A055-4842-84E8-F8226660545A}"/>
    <cellStyle name="20% - Accent4 7 2 2" xfId="12087" xr:uid="{876F8850-6FFF-4534-A9E5-1C24F99F549E}"/>
    <cellStyle name="20% - Accent4 7 3" xfId="11630" xr:uid="{074ECFED-F5FF-4AC3-8A7E-04C0EFBA6FC3}"/>
    <cellStyle name="20% - Accent4 8" xfId="6568" xr:uid="{9AEB6D1C-50E7-48AD-8F8E-B52548E1AE04}"/>
    <cellStyle name="20% - Accent4 8 2" xfId="10318" xr:uid="{9FD7BBCA-428E-45E4-A2D7-CFA2FBD2A09A}"/>
    <cellStyle name="20% - Accent4 8 2 2" xfId="12088" xr:uid="{3F4ADFA9-16ED-470F-8167-45CAEAD47658}"/>
    <cellStyle name="20% - Accent4 8 3" xfId="11631" xr:uid="{88E55BFF-3617-4DDE-99C3-BF8A2F8C303E}"/>
    <cellStyle name="20% - Accent4 9" xfId="6569" xr:uid="{F8F8C115-6FCF-463C-BE8A-8C26916B3891}"/>
    <cellStyle name="20% - Accent4 9 2" xfId="10319" xr:uid="{4C3D9C7C-2005-48EE-AA6F-D2C043066740}"/>
    <cellStyle name="20% - Accent4 9 2 2" xfId="12089" xr:uid="{B926CFDF-B89D-448D-BE16-39EB25693D31}"/>
    <cellStyle name="20% - Accent4 9 3" xfId="11632" xr:uid="{303E3BF0-9EE1-4593-A368-90BE84B4D5C6}"/>
    <cellStyle name="20% - Accent5 2" xfId="6570" xr:uid="{9A6C6483-3DA9-4979-9511-EE832FD72AD6}"/>
    <cellStyle name="20% - Accent5 2 2" xfId="6571" xr:uid="{1655E63F-B6DB-49DB-93EE-612B10D19B9D}"/>
    <cellStyle name="20% - Accent5 2 2 2" xfId="6572" xr:uid="{2F2B43E8-8558-411F-AE88-76D0750EE601}"/>
    <cellStyle name="20% - Accent5 2 2 3" xfId="6573" xr:uid="{839AEE1D-8ED3-4705-AF6D-F520F1396D0B}"/>
    <cellStyle name="20% - Accent5 2 3" xfId="6574" xr:uid="{751FECF8-05A2-4E42-A73D-8C97D8541A76}"/>
    <cellStyle name="20% - Accent5 2 3 2" xfId="6575" xr:uid="{66F1DCB4-BAB9-4E35-B164-F227A72A4CE7}"/>
    <cellStyle name="20% - Accent5 2 4" xfId="6576" xr:uid="{B1E3CB4F-0DDD-4F19-A010-B2D179E4C24C}"/>
    <cellStyle name="20% - Accent5 2_2009 GRC Compl Filing - Exhibit D" xfId="6577" xr:uid="{B4278280-B58A-4979-B508-2B8F33C46A26}"/>
    <cellStyle name="20% - Accent5 3" xfId="6578" xr:uid="{901A6A21-6503-421F-AE96-C17F7A14A9D9}"/>
    <cellStyle name="20% - Accent5 3 2" xfId="6579" xr:uid="{1A2668CE-93D2-4059-8A34-D73906E39BD7}"/>
    <cellStyle name="20% - Accent5 3 3" xfId="6580" xr:uid="{F8C1EA24-9D71-42F2-AFFB-4A17512C931B}"/>
    <cellStyle name="20% - Accent5 3 4" xfId="6581" xr:uid="{E3ABC148-C45A-4A23-BC4A-E385DF7F91DF}"/>
    <cellStyle name="20% - Accent5 4" xfId="6582" xr:uid="{018041F7-E441-46CA-B205-1CD105B49585}"/>
    <cellStyle name="20% - Accent5 4 2" xfId="6583" xr:uid="{03D43D84-CDB5-4397-A362-1A55DF13BC5D}"/>
    <cellStyle name="20% - Accent5 4 2 2" xfId="10321" xr:uid="{9D289417-711B-45C0-BAF8-DEBC618A751F}"/>
    <cellStyle name="20% - Accent5 4 2 2 2" xfId="12091" xr:uid="{337C7B42-3764-4ABA-821D-62660BEDBE2A}"/>
    <cellStyle name="20% - Accent5 4 2 3" xfId="11634" xr:uid="{6D133A07-5C9E-4B13-A961-A8C21528606B}"/>
    <cellStyle name="20% - Accent5 4 3" xfId="6584" xr:uid="{980EADD2-F794-4E02-B033-A9E574381125}"/>
    <cellStyle name="20% - Accent5 4 3 2" xfId="10322" xr:uid="{86290D64-BAE7-417C-AD98-A296B6CE92C3}"/>
    <cellStyle name="20% - Accent5 4 3 2 2" xfId="12092" xr:uid="{1C2F02AF-60E3-482D-8EDC-1BEEA518878A}"/>
    <cellStyle name="20% - Accent5 4 3 3" xfId="11635" xr:uid="{76A9A87E-E506-4140-8A7D-6221FC3244EE}"/>
    <cellStyle name="20% - Accent5 4 4" xfId="6585" xr:uid="{2FE0C694-4538-439B-A210-2A2F2955AC35}"/>
    <cellStyle name="20% - Accent5 4 5" xfId="10320" xr:uid="{BD50EC16-7E9D-4F3D-976A-353D1B4DA6AD}"/>
    <cellStyle name="20% - Accent5 4 5 2" xfId="12090" xr:uid="{BFA4B654-0226-491C-8390-95CDD4DAFCA6}"/>
    <cellStyle name="20% - Accent5 4 6" xfId="11633" xr:uid="{9CA0ECCC-0461-44A5-9276-AA0E7EEF55A9}"/>
    <cellStyle name="20% - Accent5 5" xfId="6586" xr:uid="{64B34834-4BE7-499C-A626-72DE1B25A873}"/>
    <cellStyle name="20% - Accent5 5 2" xfId="6587" xr:uid="{3465827F-FAB9-46ED-9DED-F02B29624235}"/>
    <cellStyle name="20% - Accent5 5 2 2" xfId="10324" xr:uid="{82C6BDAF-935F-4A5E-8CF0-ADB35FDBEE33}"/>
    <cellStyle name="20% - Accent5 5 2 2 2" xfId="12094" xr:uid="{460086A4-A381-4A06-A274-870A2B2BED47}"/>
    <cellStyle name="20% - Accent5 5 2 3" xfId="11637" xr:uid="{70887533-8F07-415A-B0C2-8227755CD9E3}"/>
    <cellStyle name="20% - Accent5 5 3" xfId="10323" xr:uid="{7F153A50-3462-4BEC-9F13-4D1D5690C93C}"/>
    <cellStyle name="20% - Accent5 5 3 2" xfId="12093" xr:uid="{0F195BF3-0D07-4C96-962B-79551492ECA9}"/>
    <cellStyle name="20% - Accent5 5 4" xfId="11636" xr:uid="{F6C9D9B8-0745-4692-8ADC-B531E50C148E}"/>
    <cellStyle name="20% - Accent5 6" xfId="6588" xr:uid="{236BAD32-A28C-492B-982C-77034C1CB492}"/>
    <cellStyle name="20% - Accent5 6 2" xfId="6589" xr:uid="{3E44FCFD-66B6-42E7-9741-D4C8FA5B505A}"/>
    <cellStyle name="20% - Accent5 6 2 2" xfId="10326" xr:uid="{FC243656-74E2-488D-8494-5596C42FCF43}"/>
    <cellStyle name="20% - Accent5 6 2 2 2" xfId="12096" xr:uid="{F4DA5C60-66B2-4FD1-9CD9-3B5B0149C35C}"/>
    <cellStyle name="20% - Accent5 6 2 3" xfId="11639" xr:uid="{4E5E8EF7-4A90-4B48-BB2B-8A82231B426D}"/>
    <cellStyle name="20% - Accent5 6 3" xfId="10325" xr:uid="{7B5F5B95-C329-4007-8AB9-84ADECAC9CAD}"/>
    <cellStyle name="20% - Accent5 6 3 2" xfId="12095" xr:uid="{1D45D008-AFDD-4FB3-B13F-59ABE276C6D7}"/>
    <cellStyle name="20% - Accent5 6 4" xfId="11638" xr:uid="{115CB158-836B-4E5D-830A-38ABDE7FC1EE}"/>
    <cellStyle name="20% - Accent5 7" xfId="6590" xr:uid="{5D30B8E5-DE48-4F38-95CB-00F1EC6671CE}"/>
    <cellStyle name="20% - Accent5 7 2" xfId="10327" xr:uid="{150D8E0A-DBBD-4695-AEC3-03C5E5A57DAE}"/>
    <cellStyle name="20% - Accent5 7 2 2" xfId="12097" xr:uid="{75BE1AA1-8E35-47EE-AA38-2826E7B6B286}"/>
    <cellStyle name="20% - Accent5 7 3" xfId="11640" xr:uid="{1CC5E686-4FBC-4720-B94C-7D25FE4516ED}"/>
    <cellStyle name="20% - Accent5 8" xfId="6591" xr:uid="{AFE13C81-B858-4D20-9A5A-FA569E3723CF}"/>
    <cellStyle name="20% - Accent5 8 2" xfId="10328" xr:uid="{B8D5F2E8-96E8-47C1-84B2-38E4FE309518}"/>
    <cellStyle name="20% - Accent5 8 2 2" xfId="12098" xr:uid="{02E82F33-3ECC-4B69-9D3B-E6C163B904F7}"/>
    <cellStyle name="20% - Accent5 8 3" xfId="11641" xr:uid="{813FA3A2-F433-4EBD-A333-7F1D479BE470}"/>
    <cellStyle name="20% - Accent5 9" xfId="6592" xr:uid="{C931FB94-29EB-4585-9D14-34D3F4E3B345}"/>
    <cellStyle name="20% - Accent5 9 2" xfId="10329" xr:uid="{85C209D5-3DAE-47D5-A552-AA90ECE53D67}"/>
    <cellStyle name="20% - Accent5 9 2 2" xfId="12099" xr:uid="{B7CB3920-E7CA-45E4-857F-079E7D013610}"/>
    <cellStyle name="20% - Accent5 9 3" xfId="11642" xr:uid="{DB8A945D-8CFD-4E13-B01F-F9426C685FCB}"/>
    <cellStyle name="20% - Accent6 2" xfId="6593" xr:uid="{217D2321-CF15-407E-97BD-FEF9D533267F}"/>
    <cellStyle name="20% - Accent6 2 2" xfId="6594" xr:uid="{4F54275D-58F2-443D-A1C9-EF6F10B9E108}"/>
    <cellStyle name="20% - Accent6 2 2 2" xfId="6595" xr:uid="{A0739901-B488-47F9-B293-3EF71B02DDF0}"/>
    <cellStyle name="20% - Accent6 2 2 3" xfId="6596" xr:uid="{79B80998-A266-43B2-981E-13E96582CA72}"/>
    <cellStyle name="20% - Accent6 2 3" xfId="6597" xr:uid="{1F0769B0-FF41-4CA2-BA59-27B999C4FFA1}"/>
    <cellStyle name="20% - Accent6 2 3 2" xfId="6598" xr:uid="{666A712E-3206-4522-BCB9-6387CDADF244}"/>
    <cellStyle name="20% - Accent6 2 4" xfId="6599" xr:uid="{D6C07A72-F71C-4AD9-9978-301BB10C5086}"/>
    <cellStyle name="20% - Accent6 2 4 2" xfId="6600" xr:uid="{8E173EAE-EC41-435A-96D6-17DDF1A6BB59}"/>
    <cellStyle name="20% - Accent6 2 5" xfId="6601" xr:uid="{AECB7169-DE49-443A-8F1B-8166A2575A0F}"/>
    <cellStyle name="20% - Accent6 2_2009 GRC Compl Filing - Exhibit D" xfId="6602" xr:uid="{71CDA753-0007-49D2-B3B6-4B15C4AD0C2B}"/>
    <cellStyle name="20% - Accent6 3" xfId="6603" xr:uid="{EF3A6A1D-CCB6-4C2C-8814-F2DA86F8CEF1}"/>
    <cellStyle name="20% - Accent6 3 2" xfId="6604" xr:uid="{CAEFC218-7815-4558-B2AA-CB777A0A120B}"/>
    <cellStyle name="20% - Accent6 3 3" xfId="6605" xr:uid="{8474701C-9269-4A9F-8480-24AFCFB389A7}"/>
    <cellStyle name="20% - Accent6 3 4" xfId="6606" xr:uid="{CFF42EF8-10BB-4E7A-93CC-D2678F8B4B54}"/>
    <cellStyle name="20% - Accent6 4" xfId="6607" xr:uid="{A1F9FB14-36CA-4FA9-8D61-5DB19BB37B3C}"/>
    <cellStyle name="20% - Accent6 4 10" xfId="11643" xr:uid="{0FC84E45-0CF8-4585-9C71-F8AABF2F77D3}"/>
    <cellStyle name="20% - Accent6 4 2" xfId="6608" xr:uid="{77C59F6C-AFFB-490C-9F06-636346205D16}"/>
    <cellStyle name="20% - Accent6 4 2 2" xfId="6609" xr:uid="{CCAFDAF2-AABA-4D83-85E6-D6C8FF907BAE}"/>
    <cellStyle name="20% - Accent6 4 2 2 2" xfId="10332" xr:uid="{98B7DB89-32AC-45EC-9462-796E98BB076B}"/>
    <cellStyle name="20% - Accent6 4 2 2 2 2" xfId="12102" xr:uid="{1240C8AE-1B10-4EAC-912E-12CEB8FA3E25}"/>
    <cellStyle name="20% - Accent6 4 2 2 3" xfId="11645" xr:uid="{4EDC8680-EF7C-4ECC-8B72-C01993FA9897}"/>
    <cellStyle name="20% - Accent6 4 2 3" xfId="6610" xr:uid="{2AB65FEA-DC01-4DA4-8A6C-FAC0BE60B140}"/>
    <cellStyle name="20% - Accent6 4 2 3 2" xfId="10333" xr:uid="{FA3D21BC-0489-4B3E-806A-7BBFC6DDB1E3}"/>
    <cellStyle name="20% - Accent6 4 2 3 2 2" xfId="12103" xr:uid="{14384A91-7D98-4C8C-B532-EEFAC08C4FE5}"/>
    <cellStyle name="20% - Accent6 4 2 3 3" xfId="11646" xr:uid="{3934A530-3266-4EA6-BF54-AA48651C7BFA}"/>
    <cellStyle name="20% - Accent6 4 2 4" xfId="6611" xr:uid="{F1CF41AD-62CF-42F3-97B4-58273C5557C6}"/>
    <cellStyle name="20% - Accent6 4 2 5" xfId="10331" xr:uid="{92D5966E-E52F-4281-B40F-5ED8C934F787}"/>
    <cellStyle name="20% - Accent6 4 2 5 2" xfId="12101" xr:uid="{ECD7A756-4EFD-4A51-8979-A368229FCF64}"/>
    <cellStyle name="20% - Accent6 4 2 6" xfId="11644" xr:uid="{1AA4BCDB-620C-4E27-A2C4-E17CC1EC6503}"/>
    <cellStyle name="20% - Accent6 4 3" xfId="6612" xr:uid="{846E9027-340A-4CE5-85E6-18C5F314BD4E}"/>
    <cellStyle name="20% - Accent6 4 3 2" xfId="6613" xr:uid="{A3A28178-5A87-4A18-9C1F-FE049D046A7D}"/>
    <cellStyle name="20% - Accent6 4 3 2 2" xfId="10335" xr:uid="{39A24724-D77C-46D7-BDED-A1ED2D6C727C}"/>
    <cellStyle name="20% - Accent6 4 3 2 2 2" xfId="12105" xr:uid="{839872E1-C67B-48AC-A413-422B2103B5A1}"/>
    <cellStyle name="20% - Accent6 4 3 2 3" xfId="11648" xr:uid="{0353BB69-F09E-4B4B-B7B2-480E56B27FDB}"/>
    <cellStyle name="20% - Accent6 4 3 3" xfId="10334" xr:uid="{502ADC79-AD63-4A4A-BB54-DEE5CB215235}"/>
    <cellStyle name="20% - Accent6 4 3 3 2" xfId="12104" xr:uid="{301E437F-8EA0-4D04-8AF0-AAD85930FAF3}"/>
    <cellStyle name="20% - Accent6 4 3 4" xfId="11647" xr:uid="{DD035D60-21DF-4D1A-8D5C-7FF34BA4B67A}"/>
    <cellStyle name="20% - Accent6 4 4" xfId="6614" xr:uid="{81424D08-E81C-4A3D-9CE9-DF56DD2D6FC4}"/>
    <cellStyle name="20% - Accent6 4 4 2" xfId="10336" xr:uid="{BA01FA70-653D-45DF-B313-B2869CDCB936}"/>
    <cellStyle name="20% - Accent6 4 4 2 2" xfId="12106" xr:uid="{2EF13F98-A73E-4E8D-9C81-30E888D89164}"/>
    <cellStyle name="20% - Accent6 4 4 3" xfId="11649" xr:uid="{8D582720-8DEA-4073-8B79-A1A669C6312E}"/>
    <cellStyle name="20% - Accent6 4 5" xfId="6615" xr:uid="{37366FE7-5F73-48A0-97A2-D1A918E15F16}"/>
    <cellStyle name="20% - Accent6 4 5 2" xfId="10337" xr:uid="{254054F2-6821-4DAD-B3FB-ADFBFCE770AC}"/>
    <cellStyle name="20% - Accent6 4 5 2 2" xfId="12107" xr:uid="{3DEDA752-7A33-4BFC-A1CF-4C6BDA12285D}"/>
    <cellStyle name="20% - Accent6 4 5 3" xfId="11650" xr:uid="{7FE79244-9A17-40BC-B370-391B8657B3EE}"/>
    <cellStyle name="20% - Accent6 4 6" xfId="6616" xr:uid="{C91E7BD4-AC14-402C-A731-89F7B7113FCD}"/>
    <cellStyle name="20% - Accent6 4 7" xfId="6617" xr:uid="{4F486A0C-A45F-4E12-8B3C-5B13898BAA35}"/>
    <cellStyle name="20% - Accent6 4 8" xfId="6618" xr:uid="{24373742-BFB7-4E5D-94C6-E443D153EC59}"/>
    <cellStyle name="20% - Accent6 4 9" xfId="10330" xr:uid="{95836628-176C-4217-A6AE-9A6C0828DDD8}"/>
    <cellStyle name="20% - Accent6 4 9 2" xfId="12100" xr:uid="{F3773C70-9546-4FC1-960B-A448F8FC85D5}"/>
    <cellStyle name="20% - Accent6 5" xfId="6619" xr:uid="{B65EBE69-3559-4DED-8D69-EDEC1DA3F646}"/>
    <cellStyle name="20% - Accent6 5 2" xfId="6620" xr:uid="{7F2D52E0-1B91-4A7A-83DC-8480988743F2}"/>
    <cellStyle name="20% - Accent6 6" xfId="6621" xr:uid="{AF2035A7-23A0-49E5-83B2-C8FB92AAE16A}"/>
    <cellStyle name="20% - Accent6 6 2" xfId="10338" xr:uid="{8118C813-9790-4A5F-B1C1-9569713A5B0B}"/>
    <cellStyle name="20% - Accent6 6 2 2" xfId="12108" xr:uid="{BFC9B451-C376-4CA9-AA4E-E842AF150A1E}"/>
    <cellStyle name="20% - Accent6 6 3" xfId="11651" xr:uid="{EE9F387D-83B2-4DAD-865A-C557A5854F8B}"/>
    <cellStyle name="20% - Accent6 7" xfId="6622" xr:uid="{B9BA75BB-1C50-4A6C-A795-8435E6F89307}"/>
    <cellStyle name="20% - Accent6 7 2" xfId="10339" xr:uid="{D6F6D19C-6B96-43DB-90AB-A612405F6940}"/>
    <cellStyle name="20% - Accent6 7 2 2" xfId="12109" xr:uid="{1F0D2651-C360-42DA-A74E-5039ECBBED56}"/>
    <cellStyle name="20% - Accent6 7 3" xfId="11652" xr:uid="{AB3601A3-2811-4930-81C3-21BD1A6C2ABA}"/>
    <cellStyle name="20% - Accent6 8" xfId="6623" xr:uid="{1BB65AAD-1993-4E58-8EC2-2E4AD0C2D409}"/>
    <cellStyle name="20% - Accent6 8 2" xfId="10340" xr:uid="{AC1F1D22-00DE-4F52-AC8F-EF18E4B15F63}"/>
    <cellStyle name="20% - Accent6 8 2 2" xfId="12110" xr:uid="{B1B0D4E5-DD60-4437-8887-B3E6D49521E3}"/>
    <cellStyle name="20% - Accent6 8 3" xfId="11653" xr:uid="{C182FB37-75FB-415B-8744-90D245DE0882}"/>
    <cellStyle name="20% - Accent6 9" xfId="6624" xr:uid="{49731278-8281-4921-BCA0-5C28C513BDB3}"/>
    <cellStyle name="20% - Accent6 9 2" xfId="10341" xr:uid="{ABD53735-2824-42B5-BE18-FAE006E86420}"/>
    <cellStyle name="20% - Accent6 9 2 2" xfId="12111" xr:uid="{5DCA5730-AFE1-48DD-B373-7102816AFC11}"/>
    <cellStyle name="20% - Accent6 9 3" xfId="11654" xr:uid="{6676478C-419F-4979-A694-74B0919AB82B}"/>
    <cellStyle name="40% - Accent1 2" xfId="6625" xr:uid="{F8DE703A-B551-43D8-A369-EDF318483B48}"/>
    <cellStyle name="40% - Accent1 2 2" xfId="6626" xr:uid="{EF04CE27-17C8-43AF-897F-5F897296935A}"/>
    <cellStyle name="40% - Accent1 2 2 2" xfId="6627" xr:uid="{1926A9E6-D7F0-43E2-A194-442E0F255300}"/>
    <cellStyle name="40% - Accent1 2 2 3" xfId="6628" xr:uid="{106B610D-3355-40AD-A983-2DCBC990D98C}"/>
    <cellStyle name="40% - Accent1 2 3" xfId="6629" xr:uid="{8325D3DE-B03A-49FB-8489-CF28F5485E93}"/>
    <cellStyle name="40% - Accent1 2 3 2" xfId="6630" xr:uid="{01114EC9-BBFC-49E9-B570-F7F6744CBDF0}"/>
    <cellStyle name="40% - Accent1 2 4" xfId="6631" xr:uid="{E0DFD7A8-DBC8-4BB5-89CB-6B34E799DCA9}"/>
    <cellStyle name="40% - Accent1 2 4 2" xfId="6632" xr:uid="{88F62AEF-2972-4B3B-8F65-351C4D4CC44E}"/>
    <cellStyle name="40% - Accent1 2 5" xfId="6633" xr:uid="{691C76B8-E003-455F-8562-A4FCC5DA0EF3}"/>
    <cellStyle name="40% - Accent1 2_2009 GRC Compl Filing - Exhibit D" xfId="6634" xr:uid="{DBCED6BA-A5D2-4367-A068-A52028C6A5C6}"/>
    <cellStyle name="40% - Accent1 3" xfId="6635" xr:uid="{6C4D20EC-DE28-403B-B683-0E7936EDE96E}"/>
    <cellStyle name="40% - Accent1 3 2" xfId="6636" xr:uid="{69A17EDA-7B78-46DE-99A5-83FFA6997CA2}"/>
    <cellStyle name="40% - Accent1 3 3" xfId="6637" xr:uid="{67FB0040-A950-4CB0-A309-B058C6491405}"/>
    <cellStyle name="40% - Accent1 3 4" xfId="6638" xr:uid="{9D0B7D55-6A8D-4687-B40A-7F9A76FE9A7D}"/>
    <cellStyle name="40% - Accent1 4" xfId="6639" xr:uid="{40208356-B97C-4204-845A-32458FCCED3C}"/>
    <cellStyle name="40% - Accent1 4 10" xfId="11655" xr:uid="{4D5C1BAE-F261-4CB4-9EC2-1A496886CAC9}"/>
    <cellStyle name="40% - Accent1 4 2" xfId="6640" xr:uid="{02285666-80C4-48C8-A365-3DCDF6A5A9F1}"/>
    <cellStyle name="40% - Accent1 4 2 2" xfId="6641" xr:uid="{C3FCFD2B-D751-4732-9303-AAEB75885767}"/>
    <cellStyle name="40% - Accent1 4 2 2 2" xfId="10344" xr:uid="{695D3A90-2766-44B2-A7CC-FA026317DF49}"/>
    <cellStyle name="40% - Accent1 4 2 2 2 2" xfId="12114" xr:uid="{7665E776-ED15-42D1-ABC8-FC0DDC295132}"/>
    <cellStyle name="40% - Accent1 4 2 2 3" xfId="11657" xr:uid="{45C11A33-F8D2-4E5A-9477-8E4B0F58C025}"/>
    <cellStyle name="40% - Accent1 4 2 3" xfId="6642" xr:uid="{0D25FC01-0586-464E-B8A1-E1F9A09FA9A3}"/>
    <cellStyle name="40% - Accent1 4 2 3 2" xfId="10345" xr:uid="{EDFC1847-D348-4825-B37B-D81A4E302810}"/>
    <cellStyle name="40% - Accent1 4 2 3 2 2" xfId="12115" xr:uid="{6551CBAC-27B3-4B76-B65F-95BF410C7067}"/>
    <cellStyle name="40% - Accent1 4 2 3 3" xfId="11658" xr:uid="{8603B8B5-04BA-4F86-876D-F5D57C466090}"/>
    <cellStyle name="40% - Accent1 4 2 4" xfId="6643" xr:uid="{5DE9A9DD-D10D-4895-89D3-03FE6C9AEFD0}"/>
    <cellStyle name="40% - Accent1 4 2 5" xfId="10343" xr:uid="{D21A6886-8EE4-4AD8-AEB7-1B557183FA23}"/>
    <cellStyle name="40% - Accent1 4 2 5 2" xfId="12113" xr:uid="{FDCD8E70-8D31-40A0-AC7A-2553F896F212}"/>
    <cellStyle name="40% - Accent1 4 2 6" xfId="11656" xr:uid="{7255FF06-A31B-4623-B0DF-29E9D6BFC31C}"/>
    <cellStyle name="40% - Accent1 4 3" xfId="6644" xr:uid="{9A98C804-6F18-4419-8793-111748FEE55C}"/>
    <cellStyle name="40% - Accent1 4 3 2" xfId="6645" xr:uid="{56FA9A29-99B7-4919-99C5-CD4C15532E50}"/>
    <cellStyle name="40% - Accent1 4 3 2 2" xfId="10347" xr:uid="{64368BFF-A76C-4338-B8D1-38027ECA8D45}"/>
    <cellStyle name="40% - Accent1 4 3 2 2 2" xfId="12117" xr:uid="{177EEAD4-6404-4B73-9443-5E8F65AD51D5}"/>
    <cellStyle name="40% - Accent1 4 3 2 3" xfId="11660" xr:uid="{662645C3-D94B-4D90-A459-AA901389372E}"/>
    <cellStyle name="40% - Accent1 4 3 3" xfId="10346" xr:uid="{FB337CD5-5E99-41E4-AF3F-A59931A0CB6B}"/>
    <cellStyle name="40% - Accent1 4 3 3 2" xfId="12116" xr:uid="{2270600F-C398-4F1E-99FA-CA7D3B19F78E}"/>
    <cellStyle name="40% - Accent1 4 3 4" xfId="11659" xr:uid="{AEEE5097-E2E7-4A86-9336-1602A8EC39DC}"/>
    <cellStyle name="40% - Accent1 4 4" xfId="6646" xr:uid="{B5176B60-CD8C-4F06-8D08-DA8E7DB32320}"/>
    <cellStyle name="40% - Accent1 4 4 2" xfId="10348" xr:uid="{2D66B9A8-8071-40A8-A8D5-CE9A88802E83}"/>
    <cellStyle name="40% - Accent1 4 4 2 2" xfId="12118" xr:uid="{B8E4237C-83F3-4262-BF5C-5C5E34996120}"/>
    <cellStyle name="40% - Accent1 4 4 3" xfId="11661" xr:uid="{8567E1BF-1515-4B1D-BC86-B511F3FA282B}"/>
    <cellStyle name="40% - Accent1 4 5" xfId="6647" xr:uid="{568377BA-8E11-4784-A607-6A095A29AE1E}"/>
    <cellStyle name="40% - Accent1 4 5 2" xfId="10349" xr:uid="{7A39A66D-D7A1-4A1E-BD2E-71593999D940}"/>
    <cellStyle name="40% - Accent1 4 5 2 2" xfId="12119" xr:uid="{9CFF9E85-89DF-4897-A13F-14B16DD7EABB}"/>
    <cellStyle name="40% - Accent1 4 5 3" xfId="11662" xr:uid="{B3C89CCA-416C-46CB-BCDD-2B76FD66CA03}"/>
    <cellStyle name="40% - Accent1 4 6" xfId="6648" xr:uid="{B9BCA3BB-4E9B-4B1C-844C-74EC0411B7D0}"/>
    <cellStyle name="40% - Accent1 4 7" xfId="6649" xr:uid="{62796FC6-A2A4-4BCE-84D0-692DCA9542F6}"/>
    <cellStyle name="40% - Accent1 4 8" xfId="6650" xr:uid="{EA8B910A-EDE8-41F2-BA4E-9E79A213B281}"/>
    <cellStyle name="40% - Accent1 4 9" xfId="10342" xr:uid="{D129180B-7EF7-4E22-8932-2747DBD9D326}"/>
    <cellStyle name="40% - Accent1 4 9 2" xfId="12112" xr:uid="{16B53BBE-598E-477B-A613-2A6D0C7BD6C1}"/>
    <cellStyle name="40% - Accent1 5" xfId="6651" xr:uid="{15E8655D-5A0B-44DA-93DF-BE355901DC75}"/>
    <cellStyle name="40% - Accent1 5 2" xfId="6652" xr:uid="{AE519E97-D0E4-4560-8CDF-B1FFA0C42467}"/>
    <cellStyle name="40% - Accent1 6" xfId="6653" xr:uid="{958244FD-FA0E-44EC-A3DF-4D73B27218E2}"/>
    <cellStyle name="40% - Accent1 6 2" xfId="10350" xr:uid="{B38412BE-B73A-49C5-8C3F-80A2EF74C7DD}"/>
    <cellStyle name="40% - Accent1 6 2 2" xfId="12120" xr:uid="{3E4F337D-A2AE-441A-9A89-50F53E1F70D3}"/>
    <cellStyle name="40% - Accent1 6 3" xfId="11663" xr:uid="{B9CA0E18-C3A1-439A-91AD-ED8B3B0FD6FC}"/>
    <cellStyle name="40% - Accent1 7" xfId="6654" xr:uid="{706572FE-4796-434D-AC1D-3446DE41E5C0}"/>
    <cellStyle name="40% - Accent1 7 2" xfId="10351" xr:uid="{09E69ABC-6546-42A1-A02A-FBEDFE3A1658}"/>
    <cellStyle name="40% - Accent1 7 2 2" xfId="12121" xr:uid="{EBC2A4D2-0D44-4392-9535-23E0F4A32B5E}"/>
    <cellStyle name="40% - Accent1 7 3" xfId="11664" xr:uid="{A673A8AC-1DF5-49B8-B4B6-3B8E8523ECF0}"/>
    <cellStyle name="40% - Accent1 8" xfId="6655" xr:uid="{3E14383B-8689-4A98-ABF4-2C80EAC1173C}"/>
    <cellStyle name="40% - Accent1 8 2" xfId="10352" xr:uid="{E711D4FA-DC7A-40DD-87C5-DCAC05B9D1E7}"/>
    <cellStyle name="40% - Accent1 8 2 2" xfId="12122" xr:uid="{1C6663A5-8938-419D-B415-DAA1744D01B3}"/>
    <cellStyle name="40% - Accent1 8 3" xfId="11665" xr:uid="{8100DB43-AD24-4F53-A8D0-958173D731CD}"/>
    <cellStyle name="40% - Accent1 9" xfId="6656" xr:uid="{F18CB33F-8CAA-4B0D-80AF-411AB5112D72}"/>
    <cellStyle name="40% - Accent1 9 2" xfId="10353" xr:uid="{F8B0F4B4-24A4-41C8-BD87-2768DEC48346}"/>
    <cellStyle name="40% - Accent1 9 2 2" xfId="12123" xr:uid="{A57EEDA4-EFD0-4B34-95F6-5D17FD1957A7}"/>
    <cellStyle name="40% - Accent1 9 3" xfId="11666" xr:uid="{EA335A7D-BAD6-4ABC-A0D0-DD06C611EE80}"/>
    <cellStyle name="40% - Accent2 2" xfId="6657" xr:uid="{3049C2EC-3E03-4C91-8D6E-BAA312EB94B6}"/>
    <cellStyle name="40% - Accent2 2 2" xfId="6658" xr:uid="{9057361E-7B70-41EA-91B9-86B9C8101132}"/>
    <cellStyle name="40% - Accent2 2 2 2" xfId="6659" xr:uid="{3E04C4A0-9214-49BB-86A9-39540A5C2D60}"/>
    <cellStyle name="40% - Accent2 2 2 3" xfId="6660" xr:uid="{93B56183-AA90-4F6D-ACF1-ACBD4F7AEC32}"/>
    <cellStyle name="40% - Accent2 2 3" xfId="6661" xr:uid="{A9F62055-22F7-4DC1-AA13-56B8853F1B9F}"/>
    <cellStyle name="40% - Accent2 2 3 2" xfId="6662" xr:uid="{A472AA5E-AA9A-4B94-B091-CDF849D8A2D5}"/>
    <cellStyle name="40% - Accent2 2 4" xfId="6663" xr:uid="{12448FA4-86B7-4E49-9976-77491B185F66}"/>
    <cellStyle name="40% - Accent2 2_2009 GRC Compl Filing - Exhibit D" xfId="6664" xr:uid="{D2CE285A-CDB3-4369-BC44-510C87D9E939}"/>
    <cellStyle name="40% - Accent2 3" xfId="6665" xr:uid="{7EFE9257-72FE-45D3-BB41-BAB37B5E95E5}"/>
    <cellStyle name="40% - Accent2 3 2" xfId="6666" xr:uid="{403DEB62-E59B-492C-8D26-826062739655}"/>
    <cellStyle name="40% - Accent2 3 3" xfId="6667" xr:uid="{63920009-044F-40E8-9775-8E762E912CAD}"/>
    <cellStyle name="40% - Accent2 3 4" xfId="6668" xr:uid="{B598D98A-BADB-4B06-A0A0-06CBE6B84B8A}"/>
    <cellStyle name="40% - Accent2 4" xfId="6669" xr:uid="{03FA31FD-93EC-453E-B770-2E59C75BCFFA}"/>
    <cellStyle name="40% - Accent2 4 2" xfId="6670" xr:uid="{B24BFFAF-CB74-46EE-A88F-D6179ECAA6A0}"/>
    <cellStyle name="40% - Accent2 4 2 2" xfId="10355" xr:uid="{438D163C-AA3A-405A-9BEB-A2EC9EFA88EF}"/>
    <cellStyle name="40% - Accent2 4 2 2 2" xfId="12125" xr:uid="{D94EBD75-28C7-4722-96AF-115485798C65}"/>
    <cellStyle name="40% - Accent2 4 2 3" xfId="11668" xr:uid="{7CC5D3C8-F9E7-47EF-BC07-A06FA1769E86}"/>
    <cellStyle name="40% - Accent2 4 3" xfId="6671" xr:uid="{9C43F6B0-27DE-4A7F-BDAC-29E23D98CA84}"/>
    <cellStyle name="40% - Accent2 4 3 2" xfId="10356" xr:uid="{A64B390D-7E9F-4A7F-B1BB-1E26E4D4D76F}"/>
    <cellStyle name="40% - Accent2 4 3 2 2" xfId="12126" xr:uid="{BF7731E5-506A-43E8-A33E-726CB9ED98D6}"/>
    <cellStyle name="40% - Accent2 4 3 3" xfId="11669" xr:uid="{4B10A3F8-C30F-4AD9-BCE6-1FF19B8B0128}"/>
    <cellStyle name="40% - Accent2 4 4" xfId="6672" xr:uid="{D83E9BC1-9EFC-4ADB-BF70-636D85E8E058}"/>
    <cellStyle name="40% - Accent2 4 5" xfId="10354" xr:uid="{BCF90664-EDEA-4C47-BA7D-D6C6932F1DAB}"/>
    <cellStyle name="40% - Accent2 4 5 2" xfId="12124" xr:uid="{DB0520DC-FF63-47F1-817C-968A40A5874F}"/>
    <cellStyle name="40% - Accent2 4 6" xfId="11667" xr:uid="{FCB5BE5A-5FE7-4DE3-AC99-A09F48F6BA7E}"/>
    <cellStyle name="40% - Accent2 5" xfId="6673" xr:uid="{C2B3909D-68D7-4C4A-9829-E815BC93D3F3}"/>
    <cellStyle name="40% - Accent2 5 2" xfId="6674" xr:uid="{01524B6B-90F4-4CAA-8DE0-413501F24BB9}"/>
    <cellStyle name="40% - Accent2 5 2 2" xfId="10358" xr:uid="{4CDFB430-2BA2-4948-8D28-A1074058B5EC}"/>
    <cellStyle name="40% - Accent2 5 2 2 2" xfId="12128" xr:uid="{79108BC8-6AB0-47F0-BC27-A0B36EB9B745}"/>
    <cellStyle name="40% - Accent2 5 2 3" xfId="11671" xr:uid="{F30889DB-FB44-4C21-AD34-DB3AC00CF954}"/>
    <cellStyle name="40% - Accent2 5 3" xfId="10357" xr:uid="{16A2E30D-D1BF-421D-A647-9C8B1A907E14}"/>
    <cellStyle name="40% - Accent2 5 3 2" xfId="12127" xr:uid="{EE14E299-2437-41A1-9496-628E88DAE202}"/>
    <cellStyle name="40% - Accent2 5 4" xfId="11670" xr:uid="{80BB3982-A2ED-4286-948C-17A55E63B2ED}"/>
    <cellStyle name="40% - Accent2 6" xfId="6675" xr:uid="{D3372013-16E2-4AD2-893B-467DF4E91736}"/>
    <cellStyle name="40% - Accent2 6 2" xfId="6676" xr:uid="{043D85D8-FC2E-4036-9BD4-276B2FD24107}"/>
    <cellStyle name="40% - Accent2 6 2 2" xfId="10360" xr:uid="{81748128-FC90-45D0-A77F-4579CE091BB2}"/>
    <cellStyle name="40% - Accent2 6 2 2 2" xfId="12130" xr:uid="{B797DE81-E23C-4226-8F3F-4A5524E175D2}"/>
    <cellStyle name="40% - Accent2 6 2 3" xfId="11673" xr:uid="{8464CD6D-B48D-4CB9-928B-146C7C4B7E06}"/>
    <cellStyle name="40% - Accent2 6 3" xfId="10359" xr:uid="{EDB8816C-FC3F-4C92-91D6-8892EF78E174}"/>
    <cellStyle name="40% - Accent2 6 3 2" xfId="12129" xr:uid="{5C9996D5-C91F-4655-AB34-89766A38B62B}"/>
    <cellStyle name="40% - Accent2 6 4" xfId="11672" xr:uid="{5367FB8F-565A-4C9B-B758-3AED05433417}"/>
    <cellStyle name="40% - Accent2 7" xfId="6677" xr:uid="{0AD6C07E-8A2C-48F4-A792-F7AB622BB3B4}"/>
    <cellStyle name="40% - Accent2 7 2" xfId="10361" xr:uid="{F7D4136C-4322-4477-A365-D4266B6EF64C}"/>
    <cellStyle name="40% - Accent2 7 2 2" xfId="12131" xr:uid="{AEE0881D-58C3-4AB7-A024-4AABB0417832}"/>
    <cellStyle name="40% - Accent2 7 3" xfId="11674" xr:uid="{A0EA7305-610E-4886-83B3-38CB68079A01}"/>
    <cellStyle name="40% - Accent2 8" xfId="6678" xr:uid="{AE32BB71-231A-45F5-A8E2-8E56F8617B31}"/>
    <cellStyle name="40% - Accent2 8 2" xfId="10362" xr:uid="{03F3AAA6-1A83-4D15-9675-F1F3BC2FA30C}"/>
    <cellStyle name="40% - Accent2 8 2 2" xfId="12132" xr:uid="{543F4FB6-8D0A-4ED3-AB05-E56E752E82C3}"/>
    <cellStyle name="40% - Accent2 8 3" xfId="11675" xr:uid="{6DBE4E86-446C-4D1A-B89E-21B8308F9F65}"/>
    <cellStyle name="40% - Accent2 9" xfId="6679" xr:uid="{22810C1B-6751-451D-A4B0-F1ECED6A6E90}"/>
    <cellStyle name="40% - Accent2 9 2" xfId="10363" xr:uid="{D94FA15E-051F-4AC6-8C95-313AF2185874}"/>
    <cellStyle name="40% - Accent2 9 2 2" xfId="12133" xr:uid="{A56A0BF4-2552-4B38-BA88-4CD98030CC2A}"/>
    <cellStyle name="40% - Accent2 9 3" xfId="11676" xr:uid="{61FC1719-9C37-4DCA-8B00-98DAFA166031}"/>
    <cellStyle name="40% - Accent3 2" xfId="6680" xr:uid="{BAFEC401-5767-4B5D-ACEF-D1C1E2A63B69}"/>
    <cellStyle name="40% - Accent3 2 2" xfId="6681" xr:uid="{0ABAD301-3DC1-43CD-B44A-3C10613C2488}"/>
    <cellStyle name="40% - Accent3 2 2 2" xfId="6682" xr:uid="{CD25AFA4-ED48-4BE4-9745-AA76F4C8426E}"/>
    <cellStyle name="40% - Accent3 2 2 3" xfId="6683" xr:uid="{6587877F-94F0-4966-8263-896EE2B0E035}"/>
    <cellStyle name="40% - Accent3 2 3" xfId="6684" xr:uid="{3FCE9A09-4F9A-4879-AA7B-8A7B30D94A58}"/>
    <cellStyle name="40% - Accent3 2 3 2" xfId="6685" xr:uid="{D1E8C2BA-A0E9-46C7-8D9E-F1758DA84E7B}"/>
    <cellStyle name="40% - Accent3 2 4" xfId="6686" xr:uid="{6F5029A9-CE8B-4B35-8379-BF6F9B439CFD}"/>
    <cellStyle name="40% - Accent3 2 4 2" xfId="6687" xr:uid="{95D009CA-354C-4569-B4CB-00B1701713E4}"/>
    <cellStyle name="40% - Accent3 2 5" xfId="6688" xr:uid="{8DE281F7-2471-4983-9D65-5C1F5E59458A}"/>
    <cellStyle name="40% - Accent3 2_2009 GRC Compl Filing - Exhibit D" xfId="6689" xr:uid="{16D7E643-FE97-4343-8FEB-C3376C5B67C6}"/>
    <cellStyle name="40% - Accent3 3" xfId="6690" xr:uid="{40D206FD-A87E-43D5-AAB8-1CEA1A68DA5E}"/>
    <cellStyle name="40% - Accent3 3 2" xfId="6691" xr:uid="{6DCCF113-714D-48F2-9DAA-6BABA6A05952}"/>
    <cellStyle name="40% - Accent3 3 3" xfId="6692" xr:uid="{85D1F471-52E9-411C-92E0-CB59BF9C5540}"/>
    <cellStyle name="40% - Accent3 3 4" xfId="6693" xr:uid="{750C364E-105D-441E-B64D-A0C3E1671B2A}"/>
    <cellStyle name="40% - Accent3 4" xfId="6694" xr:uid="{21055819-8462-4CEC-AF75-C840985F4617}"/>
    <cellStyle name="40% - Accent3 4 10" xfId="11677" xr:uid="{ACAA90F2-3CE5-4475-B535-A95EF1FD01AE}"/>
    <cellStyle name="40% - Accent3 4 2" xfId="6695" xr:uid="{6E6956C8-DAF0-44F0-93CC-FE44DE2F297F}"/>
    <cellStyle name="40% - Accent3 4 2 2" xfId="6696" xr:uid="{9E7F8C5E-B573-4BB0-86CB-F5BA7371BA29}"/>
    <cellStyle name="40% - Accent3 4 2 2 2" xfId="10366" xr:uid="{CA68BA04-970A-4808-98A5-634F2DA237B5}"/>
    <cellStyle name="40% - Accent3 4 2 2 2 2" xfId="12136" xr:uid="{A47A7DDB-0864-4D1E-8AFA-6C1A273CD6CE}"/>
    <cellStyle name="40% - Accent3 4 2 2 3" xfId="11679" xr:uid="{E8188F3A-8E02-4900-803C-6FA5EF21F9B3}"/>
    <cellStyle name="40% - Accent3 4 2 3" xfId="6697" xr:uid="{BBBA2CD0-DCE2-41D8-BC8B-DE3B6FE275E3}"/>
    <cellStyle name="40% - Accent3 4 2 3 2" xfId="10367" xr:uid="{A51FA248-CA53-4867-A631-3C61B6821408}"/>
    <cellStyle name="40% - Accent3 4 2 3 2 2" xfId="12137" xr:uid="{74C1C70E-B144-43E3-85B7-B4858BCAE00F}"/>
    <cellStyle name="40% - Accent3 4 2 3 3" xfId="11680" xr:uid="{54F2647F-104F-4575-87CC-32DC0EBACB2A}"/>
    <cellStyle name="40% - Accent3 4 2 4" xfId="6698" xr:uid="{D847FB85-D332-47CF-9F66-A8D76EFE349F}"/>
    <cellStyle name="40% - Accent3 4 2 5" xfId="10365" xr:uid="{8C5CDC11-B667-4F6C-AD79-B898B59020D4}"/>
    <cellStyle name="40% - Accent3 4 2 5 2" xfId="12135" xr:uid="{2E86706C-A406-43B5-933D-9490ADC22786}"/>
    <cellStyle name="40% - Accent3 4 2 6" xfId="11678" xr:uid="{AA1EA97A-8EFB-4D86-B01E-EBFB8C8FA32F}"/>
    <cellStyle name="40% - Accent3 4 3" xfId="6699" xr:uid="{BBB1E61F-546D-4F16-9CC5-8F358B1FEA1F}"/>
    <cellStyle name="40% - Accent3 4 3 2" xfId="6700" xr:uid="{241B8ACA-DB5B-4442-8022-2A13E4ED44B7}"/>
    <cellStyle name="40% - Accent3 4 3 2 2" xfId="10369" xr:uid="{C84038F2-F360-470E-99F7-E6C547F8D6EF}"/>
    <cellStyle name="40% - Accent3 4 3 2 2 2" xfId="12139" xr:uid="{96E37061-77B4-4AB5-86CC-CD8C43183682}"/>
    <cellStyle name="40% - Accent3 4 3 2 3" xfId="11682" xr:uid="{F551AD7C-BD9E-479C-BCCE-1122B97691CB}"/>
    <cellStyle name="40% - Accent3 4 3 3" xfId="10368" xr:uid="{1567EF3D-A399-4172-BCD1-6E8852E8B63A}"/>
    <cellStyle name="40% - Accent3 4 3 3 2" xfId="12138" xr:uid="{003A848D-36BD-492E-BC88-23250A1F093D}"/>
    <cellStyle name="40% - Accent3 4 3 4" xfId="11681" xr:uid="{AEFE48C0-B1FC-4EAE-87B3-C2EC8C7A9431}"/>
    <cellStyle name="40% - Accent3 4 4" xfId="6701" xr:uid="{1F170BBB-AB50-4203-ABC7-8608B9A377D0}"/>
    <cellStyle name="40% - Accent3 4 4 2" xfId="10370" xr:uid="{C43B2C81-30CA-4A0F-ACD4-B592A5E23399}"/>
    <cellStyle name="40% - Accent3 4 4 2 2" xfId="12140" xr:uid="{4FCF36CD-9917-428A-AEFE-D509C07E7602}"/>
    <cellStyle name="40% - Accent3 4 4 3" xfId="11683" xr:uid="{5B400FF2-94BA-4D1A-8C09-0F555B5D2480}"/>
    <cellStyle name="40% - Accent3 4 5" xfId="6702" xr:uid="{8EE76F50-40E2-46F6-80C0-E32F8E44DAA9}"/>
    <cellStyle name="40% - Accent3 4 5 2" xfId="10371" xr:uid="{CD880BB1-EC7E-4979-BC1F-1D34B49B63E8}"/>
    <cellStyle name="40% - Accent3 4 5 2 2" xfId="12141" xr:uid="{FC5805FF-44FD-42C4-8855-C9D00956F09F}"/>
    <cellStyle name="40% - Accent3 4 5 3" xfId="11684" xr:uid="{096CA5AF-9ED0-42FC-854E-D9295A08C9CB}"/>
    <cellStyle name="40% - Accent3 4 6" xfId="6703" xr:uid="{DBC5BF17-5D9E-4DDF-A643-8BAA19AFA546}"/>
    <cellStyle name="40% - Accent3 4 7" xfId="6704" xr:uid="{71931F7E-5DED-484B-9306-F19E2ACFDC37}"/>
    <cellStyle name="40% - Accent3 4 8" xfId="6705" xr:uid="{D53DEF2E-83E5-4B3C-89FB-8A0EA31FDB8A}"/>
    <cellStyle name="40% - Accent3 4 9" xfId="10364" xr:uid="{08789C8A-9E00-4752-B2A4-07220D54EFB2}"/>
    <cellStyle name="40% - Accent3 4 9 2" xfId="12134" xr:uid="{053B1C71-4684-49B2-AEE8-3A66F4537B3A}"/>
    <cellStyle name="40% - Accent3 5" xfId="6706" xr:uid="{F067C2A5-1CC6-4DBF-B889-B3D3BD2B4E37}"/>
    <cellStyle name="40% - Accent3 5 2" xfId="6707" xr:uid="{30363D6A-520E-4375-8757-735D90DADF06}"/>
    <cellStyle name="40% - Accent3 6" xfId="6708" xr:uid="{95004B75-81AE-44DA-B62F-20E368D63366}"/>
    <cellStyle name="40% - Accent3 6 2" xfId="10372" xr:uid="{635CA908-FF1B-4FA5-9AF6-8227662E9C66}"/>
    <cellStyle name="40% - Accent3 6 2 2" xfId="12142" xr:uid="{109ADCA6-524B-489E-85E7-C606E631E379}"/>
    <cellStyle name="40% - Accent3 6 3" xfId="11685" xr:uid="{1B321BB2-9711-497C-9A34-88B675256BD1}"/>
    <cellStyle name="40% - Accent3 7" xfId="6709" xr:uid="{8866D780-75E0-491E-9797-9F872EE4D0B2}"/>
    <cellStyle name="40% - Accent3 7 2" xfId="10373" xr:uid="{C456AE47-CCE9-428B-84B0-7A9BEF2C20EE}"/>
    <cellStyle name="40% - Accent3 7 2 2" xfId="12143" xr:uid="{52E29C30-8FD1-4415-8E06-FAAC1A5D8E23}"/>
    <cellStyle name="40% - Accent3 7 3" xfId="11686" xr:uid="{8326F39C-4014-40F5-A4D0-F86AA8F1A64F}"/>
    <cellStyle name="40% - Accent3 8" xfId="6710" xr:uid="{A11D261A-6323-42BE-850E-139D44855A9F}"/>
    <cellStyle name="40% - Accent3 8 2" xfId="10374" xr:uid="{111EDEB7-A435-4845-8E0D-E04EA5B724D4}"/>
    <cellStyle name="40% - Accent3 8 2 2" xfId="12144" xr:uid="{61619A40-E452-4FBA-A19E-0041601E1173}"/>
    <cellStyle name="40% - Accent3 8 3" xfId="11687" xr:uid="{C8D8E7C9-4316-4E20-BFD4-25BBAEEEE7AD}"/>
    <cellStyle name="40% - Accent3 9" xfId="6711" xr:uid="{FD55DE14-B191-40C6-93BD-A15D6F89894F}"/>
    <cellStyle name="40% - Accent3 9 2" xfId="10375" xr:uid="{4A453C81-FD91-4360-9770-2BE4853149A8}"/>
    <cellStyle name="40% - Accent3 9 2 2" xfId="12145" xr:uid="{71C47686-BF9A-47C0-85F6-3A1C054BD3A5}"/>
    <cellStyle name="40% - Accent3 9 3" xfId="11688" xr:uid="{47F6CB78-50B4-47D9-809D-BCD8B8EB184A}"/>
    <cellStyle name="40% - Accent4 2" xfId="6712" xr:uid="{26530598-A3A2-4AD6-9843-F1BC20674D3B}"/>
    <cellStyle name="40% - Accent4 2 2" xfId="6713" xr:uid="{945F1C50-503B-484C-BB87-52E188E52161}"/>
    <cellStyle name="40% - Accent4 2 2 2" xfId="6714" xr:uid="{9961BCD7-E62C-4145-A5AE-6A6BA5E2928C}"/>
    <cellStyle name="40% - Accent4 2 2 3" xfId="6715" xr:uid="{F23A871A-3C49-4A50-84C6-1CA1BBB5A331}"/>
    <cellStyle name="40% - Accent4 2 3" xfId="6716" xr:uid="{517C3CD6-0669-4793-BD6B-5692F440A33F}"/>
    <cellStyle name="40% - Accent4 2 3 2" xfId="6717" xr:uid="{AE079BCE-738E-4E93-86E7-754F89A808E0}"/>
    <cellStyle name="40% - Accent4 2 4" xfId="6718" xr:uid="{B73D2B3E-18E3-4C6E-992A-571825B2C136}"/>
    <cellStyle name="40% - Accent4 2 4 2" xfId="6719" xr:uid="{15DB5D2D-CE11-4101-B446-84BC74B3367E}"/>
    <cellStyle name="40% - Accent4 2 5" xfId="6720" xr:uid="{ED41CD35-F2FB-4507-A22A-2B6C95931C8C}"/>
    <cellStyle name="40% - Accent4 2_2009 GRC Compl Filing - Exhibit D" xfId="6721" xr:uid="{71FB9FD1-E04B-4A0C-AA99-7FABC9FBCB50}"/>
    <cellStyle name="40% - Accent4 3" xfId="6722" xr:uid="{322E326E-9967-4819-AD97-E25E8FF8A619}"/>
    <cellStyle name="40% - Accent4 3 2" xfId="6723" xr:uid="{2AE27D00-B4BC-4366-A86F-A3C27E63D667}"/>
    <cellStyle name="40% - Accent4 3 3" xfId="6724" xr:uid="{14604E49-BC24-448A-A9C3-A6EC80EF9A72}"/>
    <cellStyle name="40% - Accent4 3 4" xfId="6725" xr:uid="{41743CF4-54CB-45C5-99B7-90EC86C7C513}"/>
    <cellStyle name="40% - Accent4 4" xfId="6726" xr:uid="{77490F92-4596-4CB3-93C7-0757429858C9}"/>
    <cellStyle name="40% - Accent4 4 10" xfId="11689" xr:uid="{AF919421-25FB-4B93-B561-4261E3FD414C}"/>
    <cellStyle name="40% - Accent4 4 2" xfId="6727" xr:uid="{F5D04347-7524-4CDA-8180-0A6AB71C0364}"/>
    <cellStyle name="40% - Accent4 4 2 2" xfId="6728" xr:uid="{DF80D455-7FC4-4F3D-B4C3-14DEDB233BBE}"/>
    <cellStyle name="40% - Accent4 4 2 2 2" xfId="10378" xr:uid="{D15578E6-1A89-44AD-8F6B-F9D40160E9FC}"/>
    <cellStyle name="40% - Accent4 4 2 2 2 2" xfId="12148" xr:uid="{3FF57969-8918-4837-BDEA-9A062AF6CDCF}"/>
    <cellStyle name="40% - Accent4 4 2 2 3" xfId="11691" xr:uid="{ED9EB4BF-3A51-4714-9EC9-39D8D275BFCD}"/>
    <cellStyle name="40% - Accent4 4 2 3" xfId="6729" xr:uid="{EA1E892E-DE62-471C-A10E-7D50506872A3}"/>
    <cellStyle name="40% - Accent4 4 2 3 2" xfId="10379" xr:uid="{B5C2B79D-A883-4959-A94E-7B10F0585C23}"/>
    <cellStyle name="40% - Accent4 4 2 3 2 2" xfId="12149" xr:uid="{78D98C69-D64F-4F2D-97B6-E531F9B062B5}"/>
    <cellStyle name="40% - Accent4 4 2 3 3" xfId="11692" xr:uid="{FD7C403B-DA39-4675-A128-A2BFCEF37649}"/>
    <cellStyle name="40% - Accent4 4 2 4" xfId="6730" xr:uid="{B5CE9D7A-29CB-4F6E-9D90-264A2C931752}"/>
    <cellStyle name="40% - Accent4 4 2 5" xfId="10377" xr:uid="{B225F70D-1EE5-42F4-8CA0-54ED09B125EE}"/>
    <cellStyle name="40% - Accent4 4 2 5 2" xfId="12147" xr:uid="{B3E788B8-501E-48AB-A1FC-EBE2B1F64A3E}"/>
    <cellStyle name="40% - Accent4 4 2 6" xfId="11690" xr:uid="{2FF50A4C-E41C-4432-AE16-7B8474BDB361}"/>
    <cellStyle name="40% - Accent4 4 3" xfId="6731" xr:uid="{61920344-9A8B-4282-B992-21D7CD32FAFA}"/>
    <cellStyle name="40% - Accent4 4 3 2" xfId="6732" xr:uid="{4A01232E-CD03-4ACF-A712-DB2290B2CEAD}"/>
    <cellStyle name="40% - Accent4 4 3 2 2" xfId="10381" xr:uid="{FAD3EAC2-B9CB-4CD3-A21C-B828EE31A64A}"/>
    <cellStyle name="40% - Accent4 4 3 2 2 2" xfId="12151" xr:uid="{74013B06-3312-44E8-90F4-C6A4EACF2ABF}"/>
    <cellStyle name="40% - Accent4 4 3 2 3" xfId="11694" xr:uid="{58DD4E2B-371E-42AB-AA24-A5F54512A0E0}"/>
    <cellStyle name="40% - Accent4 4 3 3" xfId="10380" xr:uid="{049B2F52-BB7C-47D1-93DB-BA1EB2E79E97}"/>
    <cellStyle name="40% - Accent4 4 3 3 2" xfId="12150" xr:uid="{305717FE-620F-46E4-B8D7-87CD325A2AA5}"/>
    <cellStyle name="40% - Accent4 4 3 4" xfId="11693" xr:uid="{8685D9A0-0947-44A4-8DD7-8297B268581F}"/>
    <cellStyle name="40% - Accent4 4 4" xfId="6733" xr:uid="{E00152DF-E605-4F7A-8BF4-1F2F20F1B9A6}"/>
    <cellStyle name="40% - Accent4 4 4 2" xfId="10382" xr:uid="{7C895E73-4EF3-4926-88F8-E7CD54FAE11D}"/>
    <cellStyle name="40% - Accent4 4 4 2 2" xfId="12152" xr:uid="{19179705-5B73-45E3-BC2C-CEBF1A5FA8B4}"/>
    <cellStyle name="40% - Accent4 4 4 3" xfId="11695" xr:uid="{64EE889E-BBD5-4597-992E-A0163DD82ECC}"/>
    <cellStyle name="40% - Accent4 4 5" xfId="6734" xr:uid="{6F22BE5C-198A-40F3-A787-CC68043C401A}"/>
    <cellStyle name="40% - Accent4 4 5 2" xfId="10383" xr:uid="{28D74A82-5157-494A-8410-9FFF2312F7C3}"/>
    <cellStyle name="40% - Accent4 4 5 2 2" xfId="12153" xr:uid="{80A57ADF-4E02-4B39-B57C-29BCE5DF67B7}"/>
    <cellStyle name="40% - Accent4 4 5 3" xfId="11696" xr:uid="{4969F3C5-3DC3-4A69-846A-4B54A1B9FA8F}"/>
    <cellStyle name="40% - Accent4 4 6" xfId="6735" xr:uid="{D32BED48-E965-49BD-A092-FB18A8AC1DE1}"/>
    <cellStyle name="40% - Accent4 4 7" xfId="6736" xr:uid="{919D17DF-E9A7-4D4C-AAB9-4A89624F6ED3}"/>
    <cellStyle name="40% - Accent4 4 8" xfId="6737" xr:uid="{EC4372E3-5514-4E3F-B545-674308EED670}"/>
    <cellStyle name="40% - Accent4 4 9" xfId="10376" xr:uid="{A5F89477-FC91-477B-8D1D-3D0DFA5D734D}"/>
    <cellStyle name="40% - Accent4 4 9 2" xfId="12146" xr:uid="{C83CC21A-0AB0-46E4-AF9B-5A5EE5732293}"/>
    <cellStyle name="40% - Accent4 5" xfId="6738" xr:uid="{648A85B2-11DF-464C-ACD5-4E003A203E06}"/>
    <cellStyle name="40% - Accent4 5 2" xfId="6739" xr:uid="{2B0DF7EE-C910-4D96-9E18-C92325DC64E3}"/>
    <cellStyle name="40% - Accent4 6" xfId="6740" xr:uid="{52E612DA-4822-4FC1-9305-A8B6D68C4411}"/>
    <cellStyle name="40% - Accent4 6 2" xfId="10384" xr:uid="{E2586E58-120F-4A48-A014-AFBF461BDCCF}"/>
    <cellStyle name="40% - Accent4 6 2 2" xfId="12154" xr:uid="{9940D614-1344-4456-92FD-8E76E03FD7E2}"/>
    <cellStyle name="40% - Accent4 6 3" xfId="11697" xr:uid="{66A755D7-18B6-4351-ADAA-E1E133A62A87}"/>
    <cellStyle name="40% - Accent4 7" xfId="6741" xr:uid="{6194F8A6-C1AB-467E-8281-1A2169430539}"/>
    <cellStyle name="40% - Accent4 7 2" xfId="10385" xr:uid="{8047B760-3D84-4E0E-A953-5DB14734BE18}"/>
    <cellStyle name="40% - Accent4 7 2 2" xfId="12155" xr:uid="{5B7502F8-BEC5-47D3-9DB0-210EFED5637A}"/>
    <cellStyle name="40% - Accent4 7 3" xfId="11698" xr:uid="{D2D82716-0621-4AC3-A0BF-46F327139C6D}"/>
    <cellStyle name="40% - Accent4 8" xfId="6742" xr:uid="{AF6785E2-2E6D-4A31-9865-C74B1F06495E}"/>
    <cellStyle name="40% - Accent4 8 2" xfId="10386" xr:uid="{C19F5433-9EF7-4D88-9128-E3C4A98F2021}"/>
    <cellStyle name="40% - Accent4 8 2 2" xfId="12156" xr:uid="{95183207-ADD5-4EA7-97B8-C0341765B6B1}"/>
    <cellStyle name="40% - Accent4 8 3" xfId="11699" xr:uid="{0E420473-9952-4716-8DDA-2D523B822EEB}"/>
    <cellStyle name="40% - Accent4 9" xfId="6743" xr:uid="{2F64D6F4-FAF1-4A5B-9FD7-94255AAA40B7}"/>
    <cellStyle name="40% - Accent4 9 2" xfId="10387" xr:uid="{B6F28795-AAC9-49A4-985C-2F4A55A49CA2}"/>
    <cellStyle name="40% - Accent4 9 2 2" xfId="12157" xr:uid="{21D78027-0DE9-4641-8BAF-889D63F24112}"/>
    <cellStyle name="40% - Accent4 9 3" xfId="11700" xr:uid="{5C2DB78E-27E7-4D70-BB0A-4F87D200B62D}"/>
    <cellStyle name="40% - Accent5 2" xfId="6744" xr:uid="{86DCC097-7D1B-4CCE-A01F-DBA61CC2A9E3}"/>
    <cellStyle name="40% - Accent5 2 2" xfId="6745" xr:uid="{D2C8106A-559A-422D-8FFE-3CD2090DD99C}"/>
    <cellStyle name="40% - Accent5 2 2 2" xfId="6746" xr:uid="{6DB98F30-F2E6-49C7-B1A9-5F81B1F5DF72}"/>
    <cellStyle name="40% - Accent5 2 2 3" xfId="6747" xr:uid="{24030B2A-8A7F-4D23-9DF0-22C9063CEE7A}"/>
    <cellStyle name="40% - Accent5 2 3" xfId="6748" xr:uid="{16A1FE26-2B28-466C-AD29-2E99ED165B3F}"/>
    <cellStyle name="40% - Accent5 2 3 2" xfId="6749" xr:uid="{F9327BF0-051B-4DED-86C7-14EE73A329A4}"/>
    <cellStyle name="40% - Accent5 2 4" xfId="6750" xr:uid="{F73A76D4-35A1-4BDA-A095-30CA5B1416CA}"/>
    <cellStyle name="40% - Accent5 2 4 2" xfId="6751" xr:uid="{D44B5A5C-D4FB-44A3-AEAC-92CE273525AC}"/>
    <cellStyle name="40% - Accent5 2 5" xfId="6752" xr:uid="{6B10FDC6-0633-48C0-B0EF-6BC8E7D8CE49}"/>
    <cellStyle name="40% - Accent5 2_2009 GRC Compl Filing - Exhibit D" xfId="6753" xr:uid="{1B4ADB3E-39EC-4BFC-B0A7-1526A0ABCB2A}"/>
    <cellStyle name="40% - Accent5 3" xfId="6754" xr:uid="{51D020DE-D425-44E0-8F53-471E1188D6B4}"/>
    <cellStyle name="40% - Accent5 3 2" xfId="6755" xr:uid="{2F1FF892-02A1-4A81-B91A-9357853B9AA5}"/>
    <cellStyle name="40% - Accent5 3 3" xfId="6756" xr:uid="{586711C9-8E39-427B-A44C-8C6ACF246AF0}"/>
    <cellStyle name="40% - Accent5 3 4" xfId="6757" xr:uid="{9E1584C6-7BED-4344-BA39-20D07D4064CD}"/>
    <cellStyle name="40% - Accent5 4" xfId="6758" xr:uid="{8891F286-01E5-4CA2-A7AE-211A46E3B471}"/>
    <cellStyle name="40% - Accent5 4 10" xfId="11701" xr:uid="{C8923416-62D7-490D-AD33-FC3DECFDFB56}"/>
    <cellStyle name="40% - Accent5 4 2" xfId="6759" xr:uid="{502CAB69-CE63-4F79-9AA0-0873C3B24356}"/>
    <cellStyle name="40% - Accent5 4 2 2" xfId="6760" xr:uid="{6F3FCAC2-39A3-481C-ABA8-C189EA5A23FB}"/>
    <cellStyle name="40% - Accent5 4 2 2 2" xfId="10390" xr:uid="{DC2CA64C-3901-45CC-BA00-3694B5718E01}"/>
    <cellStyle name="40% - Accent5 4 2 2 2 2" xfId="12160" xr:uid="{8E55DE73-E75A-496E-A3CA-58967FB34BC4}"/>
    <cellStyle name="40% - Accent5 4 2 2 3" xfId="11703" xr:uid="{3067205E-6CBA-4139-9361-995FC8BEE169}"/>
    <cellStyle name="40% - Accent5 4 2 3" xfId="6761" xr:uid="{5DB693B4-4AF8-44FC-8D50-A411EA8E8ED4}"/>
    <cellStyle name="40% - Accent5 4 2 3 2" xfId="10391" xr:uid="{4BA00957-112B-45D6-8443-845CC1F640D0}"/>
    <cellStyle name="40% - Accent5 4 2 3 2 2" xfId="12161" xr:uid="{E4C03B7B-F0AE-44B3-8764-74F99F9EDBAF}"/>
    <cellStyle name="40% - Accent5 4 2 3 3" xfId="11704" xr:uid="{9B443277-B245-4B62-BA8E-E0871F28EDD7}"/>
    <cellStyle name="40% - Accent5 4 2 4" xfId="6762" xr:uid="{CD744FF5-5A81-4DD3-8249-27D9482F1491}"/>
    <cellStyle name="40% - Accent5 4 2 5" xfId="10389" xr:uid="{B3A7956A-A6B3-486A-A6C0-6CBA85AB733C}"/>
    <cellStyle name="40% - Accent5 4 2 5 2" xfId="12159" xr:uid="{88692329-7E28-423B-910D-2C83473C32A8}"/>
    <cellStyle name="40% - Accent5 4 2 6" xfId="11702" xr:uid="{1AFF0B30-5F1B-4EBC-9BB3-48945F538171}"/>
    <cellStyle name="40% - Accent5 4 3" xfId="6763" xr:uid="{DDA94752-91BB-4091-BE87-4272B91E8894}"/>
    <cellStyle name="40% - Accent5 4 3 2" xfId="6764" xr:uid="{71BE0B95-3B8E-4273-A86A-6798129945EF}"/>
    <cellStyle name="40% - Accent5 4 3 2 2" xfId="10393" xr:uid="{679F8AC0-A8B4-4CD3-82D2-451F25A65375}"/>
    <cellStyle name="40% - Accent5 4 3 2 2 2" xfId="12163" xr:uid="{3BE86364-8649-4035-90B1-74714DB69FF0}"/>
    <cellStyle name="40% - Accent5 4 3 2 3" xfId="11706" xr:uid="{136CC653-395A-4F19-B18F-68126CB98C2A}"/>
    <cellStyle name="40% - Accent5 4 3 3" xfId="10392" xr:uid="{14F18D53-5265-4534-8401-A16429EDF2AF}"/>
    <cellStyle name="40% - Accent5 4 3 3 2" xfId="12162" xr:uid="{9E0578A6-7B5B-4580-9C13-20199F9A7EFF}"/>
    <cellStyle name="40% - Accent5 4 3 4" xfId="11705" xr:uid="{6910F5F3-CDFE-4DB7-B3F2-3F6C90BFF043}"/>
    <cellStyle name="40% - Accent5 4 4" xfId="6765" xr:uid="{872479F1-3D14-4A33-BC24-9E84B7122488}"/>
    <cellStyle name="40% - Accent5 4 4 2" xfId="10394" xr:uid="{72D13594-51A8-4E44-94DD-A120D90F9353}"/>
    <cellStyle name="40% - Accent5 4 4 2 2" xfId="12164" xr:uid="{75248C33-5D24-4929-BDA3-657CC0B7B472}"/>
    <cellStyle name="40% - Accent5 4 4 3" xfId="11707" xr:uid="{0C9A6982-7964-4D4C-9E85-2FF122B3DB5E}"/>
    <cellStyle name="40% - Accent5 4 5" xfId="6766" xr:uid="{256CEC8D-A274-4C54-BC2E-87BFB34CBC6D}"/>
    <cellStyle name="40% - Accent5 4 5 2" xfId="10395" xr:uid="{4B474302-D00B-45B5-B3DF-ED55F9E1683C}"/>
    <cellStyle name="40% - Accent5 4 5 2 2" xfId="12165" xr:uid="{1384F00B-D5B3-46B3-98D7-447975467CB6}"/>
    <cellStyle name="40% - Accent5 4 5 3" xfId="11708" xr:uid="{C89ED7AA-3255-428D-987D-763F380620D6}"/>
    <cellStyle name="40% - Accent5 4 6" xfId="6767" xr:uid="{FE0171A1-746B-4A0B-97B4-9D172E71F19A}"/>
    <cellStyle name="40% - Accent5 4 7" xfId="6768" xr:uid="{88A5E5FE-FD62-4025-A719-C90931E6314A}"/>
    <cellStyle name="40% - Accent5 4 8" xfId="6769" xr:uid="{BDB11ACC-992E-48C9-8E70-670E16A9BF06}"/>
    <cellStyle name="40% - Accent5 4 9" xfId="10388" xr:uid="{EE3E2034-9A02-4F4E-ABD6-8A2DDBB6BE09}"/>
    <cellStyle name="40% - Accent5 4 9 2" xfId="12158" xr:uid="{7F5D024D-F59C-4B7D-8719-02FD95278DB7}"/>
    <cellStyle name="40% - Accent5 5" xfId="6770" xr:uid="{27938A57-3B2B-4F7A-88A9-A110473E62D6}"/>
    <cellStyle name="40% - Accent5 5 2" xfId="6771" xr:uid="{A1A07449-5D95-4C36-83F8-29762C91CC57}"/>
    <cellStyle name="40% - Accent5 6" xfId="6772" xr:uid="{717A588D-5BFB-4DE0-B2EE-AC1D5FBD8DE3}"/>
    <cellStyle name="40% - Accent5 6 2" xfId="10396" xr:uid="{2F63924D-D10B-4422-8556-1F7789CCA8AD}"/>
    <cellStyle name="40% - Accent5 6 2 2" xfId="12166" xr:uid="{6BD5BA2F-3366-410F-859A-EB03BA822E4C}"/>
    <cellStyle name="40% - Accent5 6 3" xfId="11709" xr:uid="{B893B967-4113-496A-9EBF-DEFEE36D84E1}"/>
    <cellStyle name="40% - Accent5 7" xfId="6773" xr:uid="{CF0D91C0-EE01-4755-B15E-FC47080ADC7C}"/>
    <cellStyle name="40% - Accent5 7 2" xfId="10397" xr:uid="{DF53081F-2E4B-4234-8669-3D8D1767721F}"/>
    <cellStyle name="40% - Accent5 7 2 2" xfId="12167" xr:uid="{30AF25D8-31CE-4863-BB98-09191BF80D8A}"/>
    <cellStyle name="40% - Accent5 7 3" xfId="11710" xr:uid="{2915E449-81CB-45D7-87CE-683775B980E7}"/>
    <cellStyle name="40% - Accent5 8" xfId="6774" xr:uid="{0B6FC1EA-2101-48AF-A45A-0AA4B39D3605}"/>
    <cellStyle name="40% - Accent5 8 2" xfId="10398" xr:uid="{81A962A9-7E9E-460F-875E-D28535CFA752}"/>
    <cellStyle name="40% - Accent5 8 2 2" xfId="12168" xr:uid="{B5FE7B6D-CAC5-4FC0-99A4-F8BCAD458B6C}"/>
    <cellStyle name="40% - Accent5 8 3" xfId="11711" xr:uid="{8E5C5B0B-01C0-481E-BE1E-241B51AC466C}"/>
    <cellStyle name="40% - Accent5 9" xfId="6775" xr:uid="{19BADC47-348C-4B15-9A65-91DA0EE9F945}"/>
    <cellStyle name="40% - Accent5 9 2" xfId="10399" xr:uid="{512B70BD-5D65-4435-90AC-B25A75E07495}"/>
    <cellStyle name="40% - Accent5 9 2 2" xfId="12169" xr:uid="{889B8036-35AB-47AA-B026-EA1CCAD2D283}"/>
    <cellStyle name="40% - Accent5 9 3" xfId="11712" xr:uid="{40A99254-681E-4C0C-A175-65C155C55DF0}"/>
    <cellStyle name="40% - Accent6 2" xfId="6776" xr:uid="{73F73EFB-3A1B-4836-86F1-CCC1EE6FCA46}"/>
    <cellStyle name="40% - Accent6 2 2" xfId="6777" xr:uid="{19247EEF-6AD4-4F48-8DAE-311DFEBB6D2C}"/>
    <cellStyle name="40% - Accent6 2 2 2" xfId="6778" xr:uid="{0EF8973A-73E0-456E-98FA-0EE66F530999}"/>
    <cellStyle name="40% - Accent6 2 2 3" xfId="6779" xr:uid="{B5FB7E03-BD6A-4E5E-9D5E-A37B61569A8D}"/>
    <cellStyle name="40% - Accent6 2 3" xfId="6780" xr:uid="{5F49FEF8-F97E-408D-A960-1E97A0DA1470}"/>
    <cellStyle name="40% - Accent6 2 3 2" xfId="6781" xr:uid="{329CAA15-C8CF-4A86-82C8-3BBE3E5EAC30}"/>
    <cellStyle name="40% - Accent6 2 4" xfId="6782" xr:uid="{33C4253A-D83B-4468-80F4-95FE39DE5FCA}"/>
    <cellStyle name="40% - Accent6 2 4 2" xfId="6783" xr:uid="{84E25FB7-1A77-4E3F-91EC-7ED4FB8163AD}"/>
    <cellStyle name="40% - Accent6 2 5" xfId="6784" xr:uid="{43848F1E-A227-4402-B9A4-B7BBD057B91F}"/>
    <cellStyle name="40% - Accent6 2_2009 GRC Compl Filing - Exhibit D" xfId="6785" xr:uid="{F93C530C-8FF7-46FE-A1AC-95E7E7A10343}"/>
    <cellStyle name="40% - Accent6 3" xfId="6786" xr:uid="{98B1BF20-152D-4B00-828F-29508F06986E}"/>
    <cellStyle name="40% - Accent6 3 2" xfId="6787" xr:uid="{32DA5211-23C9-4354-8425-967409E357B4}"/>
    <cellStyle name="40% - Accent6 3 3" xfId="6788" xr:uid="{EB9DD71E-16FD-4D2C-9BBB-440E0C74C1B1}"/>
    <cellStyle name="40% - Accent6 3 4" xfId="6789" xr:uid="{D4378827-7592-437A-AC42-0C9679560C42}"/>
    <cellStyle name="40% - Accent6 4" xfId="6790" xr:uid="{C5858ADC-3C43-41E0-B424-6ABE966603CA}"/>
    <cellStyle name="40% - Accent6 4 10" xfId="11713" xr:uid="{D85F3B0B-2566-44A9-9D8C-39FE11456B28}"/>
    <cellStyle name="40% - Accent6 4 2" xfId="6791" xr:uid="{FA326947-4F79-48AC-A572-039EE6629C49}"/>
    <cellStyle name="40% - Accent6 4 2 2" xfId="6792" xr:uid="{C07EEFBB-0000-4CDC-A7D5-AEBEEEF1F3C2}"/>
    <cellStyle name="40% - Accent6 4 2 2 2" xfId="10402" xr:uid="{7C9C45D1-B342-4F79-9E1E-ADE40E3BB697}"/>
    <cellStyle name="40% - Accent6 4 2 2 2 2" xfId="12172" xr:uid="{304991B1-5310-428D-9F1F-1D308DB56583}"/>
    <cellStyle name="40% - Accent6 4 2 2 3" xfId="11715" xr:uid="{DEC88DC5-1C85-4CEB-ACAE-4641E83C5E88}"/>
    <cellStyle name="40% - Accent6 4 2 3" xfId="6793" xr:uid="{29E6C797-2FBE-4112-9624-D09E90EC35D7}"/>
    <cellStyle name="40% - Accent6 4 2 3 2" xfId="10403" xr:uid="{C0043E7C-BA33-495E-859E-8E627F260CFB}"/>
    <cellStyle name="40% - Accent6 4 2 3 2 2" xfId="12173" xr:uid="{13BB6390-82EA-45CF-974A-F4C0DE0B5022}"/>
    <cellStyle name="40% - Accent6 4 2 3 3" xfId="11716" xr:uid="{2FB2BF4D-34A0-46E7-97C8-AB48D9F5AC9C}"/>
    <cellStyle name="40% - Accent6 4 2 4" xfId="6794" xr:uid="{55516D05-BF25-438C-8A57-7BD175F7FF33}"/>
    <cellStyle name="40% - Accent6 4 2 5" xfId="10401" xr:uid="{DEDCA905-4790-4B75-BF5F-CF923FE144AF}"/>
    <cellStyle name="40% - Accent6 4 2 5 2" xfId="12171" xr:uid="{D968E32A-A612-48E9-B720-EA812E81FD75}"/>
    <cellStyle name="40% - Accent6 4 2 6" xfId="11714" xr:uid="{72070410-B76A-46DF-9F5C-7B10AED7287D}"/>
    <cellStyle name="40% - Accent6 4 3" xfId="6795" xr:uid="{8DC1B860-A258-4737-91D5-ADF62131239E}"/>
    <cellStyle name="40% - Accent6 4 3 2" xfId="6796" xr:uid="{5BBBF8F5-D051-4BDB-BB61-9F41E513CB64}"/>
    <cellStyle name="40% - Accent6 4 3 2 2" xfId="10405" xr:uid="{1371ED8A-7E80-4325-971B-742645B6FBD5}"/>
    <cellStyle name="40% - Accent6 4 3 2 2 2" xfId="12175" xr:uid="{CDAD910B-DB30-4066-B934-C1329454B8E6}"/>
    <cellStyle name="40% - Accent6 4 3 2 3" xfId="11718" xr:uid="{1A8D2350-0DFB-4CC0-8A76-7794685ECDA5}"/>
    <cellStyle name="40% - Accent6 4 3 3" xfId="10404" xr:uid="{4EB9320A-3C0E-449B-88DF-3B6757C39522}"/>
    <cellStyle name="40% - Accent6 4 3 3 2" xfId="12174" xr:uid="{5E07774F-E44C-46CB-9C73-5DE9EC1A772F}"/>
    <cellStyle name="40% - Accent6 4 3 4" xfId="11717" xr:uid="{28BC0D90-AD58-4C65-BEED-1AF3FDE028C5}"/>
    <cellStyle name="40% - Accent6 4 4" xfId="6797" xr:uid="{6E42555E-21AC-47B7-9AD3-7BAE5FE1C22F}"/>
    <cellStyle name="40% - Accent6 4 4 2" xfId="10406" xr:uid="{AC5A4CB0-557D-422B-A81F-86E44C24B764}"/>
    <cellStyle name="40% - Accent6 4 4 2 2" xfId="12176" xr:uid="{F3FB652C-F31E-43E4-970B-FD0FF12393C0}"/>
    <cellStyle name="40% - Accent6 4 4 3" xfId="11719" xr:uid="{8977E704-4833-4CA8-ADF6-42F2F69DF197}"/>
    <cellStyle name="40% - Accent6 4 5" xfId="6798" xr:uid="{9ECEA435-73B8-471D-9CC0-A8C57913EF33}"/>
    <cellStyle name="40% - Accent6 4 5 2" xfId="10407" xr:uid="{08C9C816-572B-4648-804F-6148D0AF27AD}"/>
    <cellStyle name="40% - Accent6 4 5 2 2" xfId="12177" xr:uid="{99EB7309-DEB6-45B1-9736-6D74919067EE}"/>
    <cellStyle name="40% - Accent6 4 5 3" xfId="11720" xr:uid="{DC34137E-9A6F-4451-BBA0-C457E18CD3C7}"/>
    <cellStyle name="40% - Accent6 4 6" xfId="6799" xr:uid="{BFA4A061-957A-466B-878C-9F90F15FD759}"/>
    <cellStyle name="40% - Accent6 4 7" xfId="6800" xr:uid="{3A188F7B-AF4C-4A7E-962E-544A01ACD084}"/>
    <cellStyle name="40% - Accent6 4 8" xfId="6801" xr:uid="{24FF0B50-12A0-44D3-B0F2-7B0574361215}"/>
    <cellStyle name="40% - Accent6 4 9" xfId="10400" xr:uid="{86AE2E99-7398-47AC-81F4-77DD91BB4470}"/>
    <cellStyle name="40% - Accent6 4 9 2" xfId="12170" xr:uid="{F5EB479C-47EA-47BD-BC39-DFC04C124886}"/>
    <cellStyle name="40% - Accent6 5" xfId="6802" xr:uid="{8FD418D9-BEC6-4C20-844E-3AE456A991F1}"/>
    <cellStyle name="40% - Accent6 5 2" xfId="6803" xr:uid="{AE8E02CA-645C-4722-B071-40419DA34BD5}"/>
    <cellStyle name="40% - Accent6 6" xfId="6804" xr:uid="{192A127C-B3D7-49C8-AEBA-EAEE38C82F96}"/>
    <cellStyle name="40% - Accent6 6 2" xfId="10408" xr:uid="{E5E804C6-4F75-40C1-B759-63FA61F024E1}"/>
    <cellStyle name="40% - Accent6 6 2 2" xfId="12178" xr:uid="{EF220AD3-9F69-4E15-9CC5-6F553870EC25}"/>
    <cellStyle name="40% - Accent6 6 3" xfId="11721" xr:uid="{B24C3738-0209-49D2-9937-8518DEF9BB48}"/>
    <cellStyle name="40% - Accent6 7" xfId="6805" xr:uid="{E4F8D069-6F5B-4464-8551-606B92914CC8}"/>
    <cellStyle name="40% - Accent6 7 2" xfId="10409" xr:uid="{203EB96A-435F-4ECF-A221-78682A54F4E4}"/>
    <cellStyle name="40% - Accent6 7 2 2" xfId="12179" xr:uid="{1E1EB60C-7568-406D-A71D-33AE852872AA}"/>
    <cellStyle name="40% - Accent6 7 3" xfId="11722" xr:uid="{A6E8B2FB-D0FE-4B2C-848C-46044A1375D2}"/>
    <cellStyle name="40% - Accent6 8" xfId="6806" xr:uid="{8C418DA3-81DB-4589-9DB7-5B35B57EE947}"/>
    <cellStyle name="40% - Accent6 8 2" xfId="10410" xr:uid="{A058B9A2-0CAE-42DF-BF9F-BD6CB64F42DC}"/>
    <cellStyle name="40% - Accent6 8 2 2" xfId="12180" xr:uid="{68582482-73B0-47E4-AD21-AD59EC04B9D5}"/>
    <cellStyle name="40% - Accent6 8 3" xfId="11723" xr:uid="{4036B2A8-6C2E-4BA0-9F6C-A37A83B7E912}"/>
    <cellStyle name="40% - Accent6 9" xfId="6807" xr:uid="{B8FAC78E-4147-4CB7-93B5-005A3F167134}"/>
    <cellStyle name="40% - Accent6 9 2" xfId="10411" xr:uid="{EF118C8D-DB5C-45D3-97C2-D53F06CEB0FD}"/>
    <cellStyle name="40% - Accent6 9 2 2" xfId="12181" xr:uid="{80D4DF0D-52CE-465A-AA6C-F9CD4E83CDD7}"/>
    <cellStyle name="40% - Accent6 9 3" xfId="11724" xr:uid="{515652F6-27E6-48E5-A992-C4CA0FE8087B}"/>
    <cellStyle name="60% - Accent1 2" xfId="6808" xr:uid="{D1236F16-3B69-4CA4-8F95-A46480435D8E}"/>
    <cellStyle name="60% - Accent1 2 2" xfId="6809" xr:uid="{50D2B385-EFD2-4993-A4CC-FC646725AF85}"/>
    <cellStyle name="60% - Accent1 2 2 2" xfId="6810" xr:uid="{2E4D3FD2-C631-47BE-8A0E-3100E9190C34}"/>
    <cellStyle name="60% - Accent1 2 3" xfId="6811" xr:uid="{5BFD5992-6ECE-4A86-B0E8-2AD9A168B6E2}"/>
    <cellStyle name="60% - Accent1 3" xfId="6812" xr:uid="{267E0004-BE5C-4693-A1DC-BB4E3FD85D17}"/>
    <cellStyle name="60% - Accent1 3 2" xfId="6813" xr:uid="{8C6C6585-5E68-4CB3-9A51-D8EBD3B29CA1}"/>
    <cellStyle name="60% - Accent1 3 3" xfId="6814" xr:uid="{10FC9CF1-7190-47D4-8D6F-0C7F52941F96}"/>
    <cellStyle name="60% - Accent1 3 4" xfId="6815" xr:uid="{A0946F01-E1DE-4AAC-AC07-19FEF3340548}"/>
    <cellStyle name="60% - Accent1 4" xfId="6816" xr:uid="{982907F2-D129-43EB-AE59-95FA9BC3C09A}"/>
    <cellStyle name="60% - Accent1 5" xfId="6817" xr:uid="{BAA3E23F-BE25-4CDA-914B-6607A0706963}"/>
    <cellStyle name="60% - Accent1 6" xfId="6818" xr:uid="{99A5E704-F682-402D-9E4D-7E8BE5271EDE}"/>
    <cellStyle name="60% - Accent2 2" xfId="6819" xr:uid="{A41B34D4-40C5-40DE-8CB9-CA655C2891DE}"/>
    <cellStyle name="60% - Accent2 2 2" xfId="6820" xr:uid="{EDC7D123-250D-4899-9649-6F247AAF1AA4}"/>
    <cellStyle name="60% - Accent2 2 2 2" xfId="6821" xr:uid="{A3487F1C-C9B9-4923-AC3F-6BCA7D17F53F}"/>
    <cellStyle name="60% - Accent2 2 3" xfId="6822" xr:uid="{6620C3C3-A85C-47AC-8F37-1679AAD86FCE}"/>
    <cellStyle name="60% - Accent2 3" xfId="6823" xr:uid="{35FABD71-FF07-4850-9CCC-3119E274D314}"/>
    <cellStyle name="60% - Accent2 3 2" xfId="6824" xr:uid="{459337B7-F09E-4818-A50B-BBDA7649B418}"/>
    <cellStyle name="60% - Accent2 3 3" xfId="6825" xr:uid="{E96916AA-FB62-4955-B575-A76A929993FB}"/>
    <cellStyle name="60% - Accent2 3 4" xfId="6826" xr:uid="{E1A13E3B-4309-4BA1-956E-782DAE39761C}"/>
    <cellStyle name="60% - Accent2 4" xfId="6827" xr:uid="{35912216-BBD6-46AE-8D06-3DE29F9630B0}"/>
    <cellStyle name="60% - Accent2 5" xfId="6828" xr:uid="{567D5021-6E66-411E-9E57-27AF462C038E}"/>
    <cellStyle name="60% - Accent2 6" xfId="6829" xr:uid="{E8A9B8DD-69E6-4BA9-ABB6-827B53C18094}"/>
    <cellStyle name="60% - Accent3 2" xfId="6830" xr:uid="{452C04CA-BF48-4659-8159-CB86EB68A8C0}"/>
    <cellStyle name="60% - Accent3 2 2" xfId="6831" xr:uid="{3F642FC1-713F-4B78-8A8E-F1B8AF298DA1}"/>
    <cellStyle name="60% - Accent3 2 2 2" xfId="6832" xr:uid="{9F36DACF-DE30-4F95-81B2-52F097C28F8C}"/>
    <cellStyle name="60% - Accent3 2 3" xfId="6833" xr:uid="{DC9694C1-49A4-4B77-BCFC-8938C72F809F}"/>
    <cellStyle name="60% - Accent3 3" xfId="6834" xr:uid="{02B51B24-DA0B-492E-B865-D732A6B6730E}"/>
    <cellStyle name="60% - Accent3 3 2" xfId="6835" xr:uid="{7A871809-35FF-4401-99FC-D3EA0E98C7E9}"/>
    <cellStyle name="60% - Accent3 3 3" xfId="6836" xr:uid="{CF276379-2C0D-411E-9D55-AA0306591883}"/>
    <cellStyle name="60% - Accent3 3 4" xfId="6837" xr:uid="{84E9409D-2A8B-42FC-A9CA-9BBF3623CCD2}"/>
    <cellStyle name="60% - Accent3 4" xfId="6838" xr:uid="{6BB5062A-71D4-4BB3-95CF-67E9E7BC3371}"/>
    <cellStyle name="60% - Accent3 5" xfId="6839" xr:uid="{E4CC80FB-6C51-498D-99C1-E29746FA9E41}"/>
    <cellStyle name="60% - Accent3 6" xfId="6840" xr:uid="{6BAFA5E0-BA36-4142-A228-865EFFA90276}"/>
    <cellStyle name="60% - Accent4 2" xfId="6841" xr:uid="{DDB1B8B2-7479-4942-925A-68643E5CD250}"/>
    <cellStyle name="60% - Accent4 2 2" xfId="6842" xr:uid="{E9FDF19A-935E-400B-8BD8-737D2CEEA9B8}"/>
    <cellStyle name="60% - Accent4 2 2 2" xfId="6843" xr:uid="{C8C540E2-D5FE-4F4C-871C-AFE99519562A}"/>
    <cellStyle name="60% - Accent4 2 3" xfId="6844" xr:uid="{AE8E0F0A-FD25-4001-AE9D-AC7902EB39A3}"/>
    <cellStyle name="60% - Accent4 3" xfId="6845" xr:uid="{D6C0FDB6-A94D-4116-AB7E-5D465A7BD3A6}"/>
    <cellStyle name="60% - Accent4 3 2" xfId="6846" xr:uid="{D863F8E8-9F31-4C1F-B191-FF92BE3A9141}"/>
    <cellStyle name="60% - Accent4 3 3" xfId="6847" xr:uid="{7E471077-6BBB-4BCB-AAB8-7ADBFFD10977}"/>
    <cellStyle name="60% - Accent4 3 4" xfId="6848" xr:uid="{1F3108F1-4464-47F7-93BA-9AEF5770A493}"/>
    <cellStyle name="60% - Accent4 4" xfId="6849" xr:uid="{B3130698-BBF4-4AF9-B6F7-51498BE7FFFF}"/>
    <cellStyle name="60% - Accent4 5" xfId="6850" xr:uid="{7D07384F-C200-423D-BA7B-99A67F44C06F}"/>
    <cellStyle name="60% - Accent4 6" xfId="6851" xr:uid="{F70436AE-7CFD-4677-9500-3102F0CF0590}"/>
    <cellStyle name="60% - Accent5 2" xfId="6852" xr:uid="{4C4B3B4E-F253-484A-8F91-4C1D4C76A470}"/>
    <cellStyle name="60% - Accent5 2 2" xfId="6853" xr:uid="{DCE9849E-9D56-4143-AD7D-C6510B513A9A}"/>
    <cellStyle name="60% - Accent5 2 2 2" xfId="6854" xr:uid="{8F31AB80-5243-4C12-B687-2BD8FC439BC3}"/>
    <cellStyle name="60% - Accent5 2 3" xfId="6855" xr:uid="{D0972E2F-D7D3-4AEE-A356-58642C8207D6}"/>
    <cellStyle name="60% - Accent5 3" xfId="6856" xr:uid="{FC9A6AA1-04DB-498D-BCFB-469B55554DD3}"/>
    <cellStyle name="60% - Accent5 3 2" xfId="6857" xr:uid="{4C538071-F7CF-4402-8C96-478CA8A06B8B}"/>
    <cellStyle name="60% - Accent5 3 3" xfId="6858" xr:uid="{6E1B5A39-EEB9-489D-91E4-4B747B70001A}"/>
    <cellStyle name="60% - Accent5 3 4" xfId="6859" xr:uid="{70D77D60-AAB8-4511-A402-D2F2373BFE81}"/>
    <cellStyle name="60% - Accent5 4" xfId="6860" xr:uid="{4E1DC229-CDEA-48ED-BD0F-F897D6B605F3}"/>
    <cellStyle name="60% - Accent5 5" xfId="6861" xr:uid="{F3575D43-CA85-452C-9945-4F87E0045A04}"/>
    <cellStyle name="60% - Accent5 6" xfId="6862" xr:uid="{A0E13107-4DA8-45B4-BC30-A00B966FA196}"/>
    <cellStyle name="60% - Accent6 2" xfId="6863" xr:uid="{EBE951ED-2663-4E2B-A4A4-B6AD796094EB}"/>
    <cellStyle name="60% - Accent6 2 2" xfId="6864" xr:uid="{02D6C5A4-9612-48A6-9FF2-188D096D026D}"/>
    <cellStyle name="60% - Accent6 2 2 2" xfId="6865" xr:uid="{66D11E0F-4B3E-48E4-B212-8BB4E5FB8797}"/>
    <cellStyle name="60% - Accent6 2 3" xfId="6866" xr:uid="{392A8BB1-FD27-4A71-B629-F30DBE736BCD}"/>
    <cellStyle name="60% - Accent6 3" xfId="6867" xr:uid="{426802AD-9302-4716-90B2-60F842252257}"/>
    <cellStyle name="60% - Accent6 3 2" xfId="6868" xr:uid="{296E0DC8-62E6-4E28-9426-3803A5B49932}"/>
    <cellStyle name="60% - Accent6 3 3" xfId="6869" xr:uid="{2BD7B44C-D76F-4BD0-AD2C-4669863D0ABC}"/>
    <cellStyle name="60% - Accent6 3 4" xfId="6870" xr:uid="{C7EBC60A-0F91-4792-9980-9BF59E88CBF6}"/>
    <cellStyle name="60% - Accent6 4" xfId="6871" xr:uid="{4E2631C6-70EE-4A3A-A567-A78D378CEB15}"/>
    <cellStyle name="60% - Accent6 5" xfId="6872" xr:uid="{4D5B62D2-4F39-4EE0-AE3A-1145A562F0FE}"/>
    <cellStyle name="60% - Accent6 6" xfId="6873" xr:uid="{ED28B558-7BAF-42C0-AC6C-9B5162C59359}"/>
    <cellStyle name="Accent1 - 20%" xfId="6874" xr:uid="{10CB978B-3948-40C3-BF06-035F3A1EFB88}"/>
    <cellStyle name="Accent1 - 20% 2" xfId="6875" xr:uid="{CD7834A1-1E35-4BA7-AEED-99C61DF501C7}"/>
    <cellStyle name="Accent1 - 40%" xfId="6876" xr:uid="{68A80347-BA22-4638-9337-2A4EFA611342}"/>
    <cellStyle name="Accent1 - 40% 2" xfId="6877" xr:uid="{493F34F8-1DF9-4264-A421-DA47E29A7808}"/>
    <cellStyle name="Accent1 - 60%" xfId="6878" xr:uid="{DF8D17BE-AE7C-4852-8867-A27F1B3DBF85}"/>
    <cellStyle name="Accent1 10" xfId="6879" xr:uid="{8ABB967F-CCC5-4D55-A3E5-5F88156A1D3B}"/>
    <cellStyle name="Accent1 11" xfId="6880" xr:uid="{04EEE05C-4BCA-4228-8CAB-717884CF6F66}"/>
    <cellStyle name="Accent1 2" xfId="6881" xr:uid="{BBE1AE5C-D898-4544-BE28-AC7C7D79539D}"/>
    <cellStyle name="Accent1 2 2" xfId="6882" xr:uid="{497358A7-5B8B-4F50-A1FE-1A48F8133B0A}"/>
    <cellStyle name="Accent1 2 2 2" xfId="6883" xr:uid="{77B54262-C18D-4F01-8CCD-55B4342832A9}"/>
    <cellStyle name="Accent1 2 3" xfId="6884" xr:uid="{B41B882B-76D9-42B8-9958-79C7B8C19FE7}"/>
    <cellStyle name="Accent1 3" xfId="6885" xr:uid="{E1DAD8F8-D248-4E89-B6B5-33F9FB7E3F91}"/>
    <cellStyle name="Accent1 3 2" xfId="6886" xr:uid="{EF4504A8-7831-400F-B169-FBD0F41AB4BD}"/>
    <cellStyle name="Accent1 3 3" xfId="6887" xr:uid="{4A1813B6-1249-46F8-AD67-F8684E7A7707}"/>
    <cellStyle name="Accent1 3 4" xfId="6888" xr:uid="{2711D8AB-5624-4896-8E73-31A6F569175A}"/>
    <cellStyle name="Accent1 4" xfId="6889" xr:uid="{05D6A4F6-E61D-4F7D-A922-3E1D95831167}"/>
    <cellStyle name="Accent1 4 2" xfId="6890" xr:uid="{EEB31551-1D0A-431D-BBAC-27F2526EDB12}"/>
    <cellStyle name="Accent1 4 3" xfId="6891" xr:uid="{675C618D-C52E-4655-8CEF-17FB8EC2DCDC}"/>
    <cellStyle name="Accent1 5" xfId="6892" xr:uid="{6AFED633-DFFB-49BC-8B4E-E392FB767969}"/>
    <cellStyle name="Accent1 6" xfId="6893" xr:uid="{F3CA449C-46F5-4874-9DDF-B76A2E4C152C}"/>
    <cellStyle name="Accent1 7" xfId="6894" xr:uid="{95DCA056-6791-449A-8751-128A6E2FC990}"/>
    <cellStyle name="Accent1 8" xfId="6895" xr:uid="{63995282-AD3B-41AB-AF53-F1F2E1A0E9F6}"/>
    <cellStyle name="Accent1 9" xfId="6896" xr:uid="{275DEC4C-9990-41C3-B1F9-996648D4DB3C}"/>
    <cellStyle name="Accent2 - 20%" xfId="6897" xr:uid="{0EFA87BF-3A62-4839-961A-081A8007E4F1}"/>
    <cellStyle name="Accent2 - 20% 2" xfId="6898" xr:uid="{8116D337-B178-412B-9F71-7B888726DD06}"/>
    <cellStyle name="Accent2 - 40%" xfId="6899" xr:uid="{B8D18473-33DA-4709-97F2-93243B19FB36}"/>
    <cellStyle name="Accent2 - 40% 2" xfId="6900" xr:uid="{27E0A663-99D8-429F-9926-A369250D4908}"/>
    <cellStyle name="Accent2 - 60%" xfId="6901" xr:uid="{24051A0E-30E4-4719-B1DB-2657679A0D28}"/>
    <cellStyle name="Accent2 10" xfId="6902" xr:uid="{61AB7B96-9C8E-454B-BA57-91F35E90AB69}"/>
    <cellStyle name="Accent2 11" xfId="6903" xr:uid="{52FA4B23-CF13-4315-A9AE-71FF36C3FD60}"/>
    <cellStyle name="Accent2 2" xfId="6904" xr:uid="{ABC21075-893C-4D11-A94D-1473C068425B}"/>
    <cellStyle name="Accent2 2 2" xfId="6905" xr:uid="{59E4E38C-2E4B-4B45-96E9-7C6301FD1256}"/>
    <cellStyle name="Accent2 2 2 2" xfId="6906" xr:uid="{DEC2EF23-B01B-4C4B-B68A-F4B0C31A8466}"/>
    <cellStyle name="Accent2 2 3" xfId="6907" xr:uid="{4450E0A6-B905-4ACC-8C11-025400466685}"/>
    <cellStyle name="Accent2 3" xfId="6908" xr:uid="{560684CE-0491-4B59-8679-D08C9E3321BE}"/>
    <cellStyle name="Accent2 3 2" xfId="6909" xr:uid="{D7E72C3F-0DA1-442A-989F-C16A25303E29}"/>
    <cellStyle name="Accent2 3 3" xfId="6910" xr:uid="{520EC1EF-D467-44E8-A635-7381F9EC5500}"/>
    <cellStyle name="Accent2 3 4" xfId="6911" xr:uid="{B8F0D9F0-7BF0-4A04-921D-F90446043A46}"/>
    <cellStyle name="Accent2 4" xfId="6912" xr:uid="{2CFB96B0-58CD-4A93-8CEB-D4D47F76714D}"/>
    <cellStyle name="Accent2 4 2" xfId="6913" xr:uid="{0630B419-59DB-43E0-A663-A192DA3A9FB9}"/>
    <cellStyle name="Accent2 4 3" xfId="6914" xr:uid="{B66F756F-1853-4FCB-9646-0E44B0F26126}"/>
    <cellStyle name="Accent2 5" xfId="6915" xr:uid="{4E46AC66-8BDD-485E-97CB-1724C1B33DA6}"/>
    <cellStyle name="Accent2 6" xfId="6916" xr:uid="{5B36EDDE-4EB8-4279-B023-1A619E667486}"/>
    <cellStyle name="Accent2 7" xfId="6917" xr:uid="{2F02FEEF-72B5-4C38-95A9-5BEB06A74E56}"/>
    <cellStyle name="Accent2 8" xfId="6918" xr:uid="{46A352F0-E177-4A06-A851-829ECACC5F7A}"/>
    <cellStyle name="Accent2 9" xfId="6919" xr:uid="{C1A8272E-BAE0-47AB-A029-25930307078B}"/>
    <cellStyle name="Accent3 - 20%" xfId="6920" xr:uid="{30F13062-FF46-4798-A80B-0A6CEBEB6BD3}"/>
    <cellStyle name="Accent3 - 20% 2" xfId="6921" xr:uid="{D9F8BCC0-32F3-4429-A107-3FC4B286AA31}"/>
    <cellStyle name="Accent3 - 40%" xfId="6922" xr:uid="{EE207166-7A53-4D15-A9DA-1C4CCAD3C7BE}"/>
    <cellStyle name="Accent3 - 40% 2" xfId="6923" xr:uid="{6B307167-B091-4E07-801E-1765364B6686}"/>
    <cellStyle name="Accent3 - 60%" xfId="6924" xr:uid="{8C7B7815-9450-4C37-A8C2-EA8056D783FA}"/>
    <cellStyle name="Accent3 10" xfId="6925" xr:uid="{F9B9B940-44E1-4460-817E-42AC1A538D33}"/>
    <cellStyle name="Accent3 11" xfId="6926" xr:uid="{5E96320A-A006-4019-94B7-DE64B9F5F3C0}"/>
    <cellStyle name="Accent3 2" xfId="6927" xr:uid="{6363C3D4-4A20-4465-88B1-8DA97DBE5D9D}"/>
    <cellStyle name="Accent3 2 2" xfId="6928" xr:uid="{8EF2A9AF-38FC-4647-8215-B3D5E8A4B57F}"/>
    <cellStyle name="Accent3 2 2 2" xfId="6929" xr:uid="{88304C62-DB78-4B96-9110-6D202A1AEA8C}"/>
    <cellStyle name="Accent3 2 3" xfId="6930" xr:uid="{852CEC4F-2AAE-42FE-854B-1585991B4826}"/>
    <cellStyle name="Accent3 3" xfId="6931" xr:uid="{8F3C7643-7A8F-4F2B-8ECB-3F0BD9CD3C36}"/>
    <cellStyle name="Accent3 3 2" xfId="6932" xr:uid="{7A0321E4-F4E2-4876-8697-23108844300E}"/>
    <cellStyle name="Accent3 3 3" xfId="6933" xr:uid="{D50E7C48-8780-4DBD-8DFA-9F3646EDF020}"/>
    <cellStyle name="Accent3 3 4" xfId="6934" xr:uid="{F7F220DC-099D-4855-B26E-7D7F1856B3BE}"/>
    <cellStyle name="Accent3 4" xfId="6935" xr:uid="{718643B5-B5DE-4784-B871-73CDBDF56AF1}"/>
    <cellStyle name="Accent3 4 2" xfId="6936" xr:uid="{D4222259-0428-4CF6-9D92-17CE0F3F119E}"/>
    <cellStyle name="Accent3 4 3" xfId="6937" xr:uid="{E7C04865-889A-4533-A022-2F5017FCE89A}"/>
    <cellStyle name="Accent3 5" xfId="6938" xr:uid="{487611AD-E711-4FAF-9DA3-0BDEDD2C5087}"/>
    <cellStyle name="Accent3 6" xfId="6939" xr:uid="{D403EDF4-A8C7-4B09-8BFA-960B9BBC2826}"/>
    <cellStyle name="Accent3 7" xfId="6940" xr:uid="{3A153FF6-90DE-4E20-8F5C-C46A34DF32EB}"/>
    <cellStyle name="Accent3 8" xfId="6941" xr:uid="{D38FB765-DD51-4AE7-AFE8-91EEDBE8765D}"/>
    <cellStyle name="Accent3 9" xfId="6942" xr:uid="{22493520-7E28-4B71-9E0F-D69FB2DFAD04}"/>
    <cellStyle name="Accent4 - 20%" xfId="6943" xr:uid="{F5B7220B-47B2-4998-B17D-2197DB4B88D8}"/>
    <cellStyle name="Accent4 - 20% 2" xfId="6944" xr:uid="{42D23702-624F-4159-B9C2-FBCF6944AF8C}"/>
    <cellStyle name="Accent4 - 40%" xfId="6945" xr:uid="{96D2991D-89C8-4EF7-9D4E-A93192603710}"/>
    <cellStyle name="Accent4 - 40% 2" xfId="6946" xr:uid="{694EB274-87DE-42F8-95AD-B16DE9D6B40E}"/>
    <cellStyle name="Accent4 - 60%" xfId="6947" xr:uid="{4992CC69-978A-4751-98DE-FA00748E72FF}"/>
    <cellStyle name="Accent4 10" xfId="6948" xr:uid="{E7266E4B-5EFA-45FA-846D-E9DED40CDC57}"/>
    <cellStyle name="Accent4 11" xfId="6949" xr:uid="{79044D3C-E07A-4C03-B3F8-C7E40C3A391B}"/>
    <cellStyle name="Accent4 2" xfId="6950" xr:uid="{80D42DF4-93D3-47C7-AD0D-4B718C6F661C}"/>
    <cellStyle name="Accent4 2 2" xfId="6951" xr:uid="{5E1A1156-2676-4EC9-85F1-33ABA57DE906}"/>
    <cellStyle name="Accent4 2 2 2" xfId="6952" xr:uid="{16D6B896-1D25-4D2F-B8E5-A1BF9F7ED5EB}"/>
    <cellStyle name="Accent4 2 3" xfId="6953" xr:uid="{D2F1461A-182D-4710-89A3-C54C863D28A8}"/>
    <cellStyle name="Accent4 3" xfId="6954" xr:uid="{F80B7C11-C7C0-4A00-AC8E-D21A023A53D4}"/>
    <cellStyle name="Accent4 3 2" xfId="6955" xr:uid="{4CEBB17E-5630-45D2-9995-E7CF511516DB}"/>
    <cellStyle name="Accent4 3 3" xfId="6956" xr:uid="{563E9053-6F94-41C5-BC45-5EEAA99ECD94}"/>
    <cellStyle name="Accent4 3 4" xfId="6957" xr:uid="{1A0DBEAB-4849-4F86-B9F4-86483FE1CFD3}"/>
    <cellStyle name="Accent4 4" xfId="6958" xr:uid="{964A59DF-AD27-4E9B-A377-244C2DD6615E}"/>
    <cellStyle name="Accent4 4 2" xfId="6959" xr:uid="{66D63CE8-2BB9-491F-A674-16B991C76AD7}"/>
    <cellStyle name="Accent4 4 3" xfId="6960" xr:uid="{12D6AD6A-053E-4D1D-91E7-2FD7EE6450F4}"/>
    <cellStyle name="Accent4 5" xfId="6961" xr:uid="{1E63FC37-19BC-4AF4-8D07-22E193A473A0}"/>
    <cellStyle name="Accent4 6" xfId="6962" xr:uid="{D0293C96-2CB4-4FFD-93EA-3C0E770AB4F1}"/>
    <cellStyle name="Accent4 7" xfId="6963" xr:uid="{419A5763-2817-42D0-9ECA-FC40572A4642}"/>
    <cellStyle name="Accent4 8" xfId="6964" xr:uid="{D7B90E58-6B9D-48BA-9B76-1F35CE3B0395}"/>
    <cellStyle name="Accent4 9" xfId="6965" xr:uid="{084548DB-C039-41AF-A839-829DC39FA1A9}"/>
    <cellStyle name="Accent5 - 20%" xfId="6966" xr:uid="{256F5E14-1B2A-41B5-907F-0B9CA93B7159}"/>
    <cellStyle name="Accent5 - 20% 2" xfId="6967" xr:uid="{76CC6D08-017E-40DF-8872-0FE9580FA974}"/>
    <cellStyle name="Accent5 - 40%" xfId="6968" xr:uid="{CB648C60-94FE-483A-8D9B-C75EC69A7C0E}"/>
    <cellStyle name="Accent5 - 40% 2" xfId="6969" xr:uid="{C045DFB6-69DF-49FD-A18E-DFC0B17EF0C5}"/>
    <cellStyle name="Accent5 - 60%" xfId="6970" xr:uid="{03C19F20-8734-4208-975B-FBEA1CAA009E}"/>
    <cellStyle name="Accent5 10" xfId="6971" xr:uid="{192C1787-DAD5-401F-92A2-A6857F5EA8F4}"/>
    <cellStyle name="Accent5 11" xfId="6972" xr:uid="{059BE3C2-B68F-443E-9DED-DE29034FCC43}"/>
    <cellStyle name="Accent5 12" xfId="6973" xr:uid="{522AE4E0-C3CE-4451-B990-7E8D995DF103}"/>
    <cellStyle name="Accent5 13" xfId="6974" xr:uid="{D15482AC-CC66-48DB-8FA9-83CDDE312737}"/>
    <cellStyle name="Accent5 14" xfId="6975" xr:uid="{A6F358D0-72A7-42B9-9CAC-59FEF5F7B8D5}"/>
    <cellStyle name="Accent5 15" xfId="6976" xr:uid="{E8063BD5-356F-49A6-B710-97DE9DAC4CAD}"/>
    <cellStyle name="Accent5 16" xfId="6977" xr:uid="{B60D8AC4-B211-43A1-A76B-93232238C0B1}"/>
    <cellStyle name="Accent5 17" xfId="6978" xr:uid="{3761A7F1-E7CA-4DDB-BFA0-68CF617DBF14}"/>
    <cellStyle name="Accent5 18" xfId="6979" xr:uid="{6192A31F-98D2-48BA-AB1C-1DED5EF9C7D7}"/>
    <cellStyle name="Accent5 19" xfId="6980" xr:uid="{10FECDC5-2DA5-49BB-8886-4FFB5C687DD8}"/>
    <cellStyle name="Accent5 2" xfId="6981" xr:uid="{AF26610C-FB58-4D3C-8532-A13DEFD859E2}"/>
    <cellStyle name="Accent5 2 2" xfId="6982" xr:uid="{59C9484B-24CC-452D-90F9-BEA8C0D2D329}"/>
    <cellStyle name="Accent5 2 2 2" xfId="6983" xr:uid="{2132F438-E865-4964-BBF8-624B341E9634}"/>
    <cellStyle name="Accent5 2 3" xfId="6984" xr:uid="{43ACFAFC-4858-4177-ACA5-2F4086200500}"/>
    <cellStyle name="Accent5 20" xfId="6985" xr:uid="{78ABC048-CCCF-4199-980E-A11958262033}"/>
    <cellStyle name="Accent5 21" xfId="6986" xr:uid="{FF7E7EAE-428B-4314-949D-0AC4800C7C44}"/>
    <cellStyle name="Accent5 22" xfId="6987" xr:uid="{D2403EAC-B2D7-40AD-809E-5FDFB461F169}"/>
    <cellStyle name="Accent5 23" xfId="6988" xr:uid="{5884399D-89CA-4EF7-9C1C-0B7E33358032}"/>
    <cellStyle name="Accent5 24" xfId="6989" xr:uid="{1506C2CF-8A6D-4363-9217-0068B7F4EC87}"/>
    <cellStyle name="Accent5 25" xfId="6990" xr:uid="{3145758B-F9AF-4CCE-A7F0-60A1BA4E5654}"/>
    <cellStyle name="Accent5 26" xfId="6991" xr:uid="{42200481-3B82-4948-B355-E881FEBE30AA}"/>
    <cellStyle name="Accent5 27" xfId="6992" xr:uid="{BA50DEC8-F081-42BD-971D-DE66ADF202A8}"/>
    <cellStyle name="Accent5 28" xfId="6993" xr:uid="{744C49B6-3BB1-4DD1-8790-8E869FF1D61F}"/>
    <cellStyle name="Accent5 29" xfId="6994" xr:uid="{79B098CA-D463-4F82-8CAC-D4DA54A6B54E}"/>
    <cellStyle name="Accent5 3" xfId="6995" xr:uid="{E7E28E62-E77D-4A2D-A41A-8599CF75653F}"/>
    <cellStyle name="Accent5 3 2" xfId="6996" xr:uid="{ED5A1C6B-E699-407B-9AFF-9932A3721FCF}"/>
    <cellStyle name="Accent5 3 3" xfId="6997" xr:uid="{EB630A81-ACEF-4207-967A-DA3022FBEB5B}"/>
    <cellStyle name="Accent5 30" xfId="6998" xr:uid="{A2EF11C1-3BE0-4C04-AE33-9D7F69FADAD3}"/>
    <cellStyle name="Accent5 31" xfId="6999" xr:uid="{DEF3CB25-7993-4C22-9950-749D6D43CC96}"/>
    <cellStyle name="Accent5 32" xfId="7000" xr:uid="{188FF42A-6F18-4956-A615-9E02D71C32EB}"/>
    <cellStyle name="Accent5 4" xfId="7001" xr:uid="{EE9970B8-EFDE-41FE-9480-848F3024D78F}"/>
    <cellStyle name="Accent5 5" xfId="7002" xr:uid="{A125A707-343F-45D5-8A9D-901B03108A3B}"/>
    <cellStyle name="Accent5 6" xfId="7003" xr:uid="{D849DD4D-2C6A-4268-8223-FEE0E2F63327}"/>
    <cellStyle name="Accent5 7" xfId="7004" xr:uid="{E0339DC6-EAA7-49A2-8097-CF7ECE85412F}"/>
    <cellStyle name="Accent5 8" xfId="7005" xr:uid="{E15E03DF-F68D-46F8-ADD2-337E8F237D32}"/>
    <cellStyle name="Accent5 9" xfId="7006" xr:uid="{39D37F8B-34D2-4C45-8690-988191F10BF6}"/>
    <cellStyle name="Accent6 - 20%" xfId="7007" xr:uid="{D2B07EEC-61F5-42C1-A561-DF4C8411C10F}"/>
    <cellStyle name="Accent6 - 20% 2" xfId="7008" xr:uid="{132F945C-C192-4024-A0CC-7156EE6D394C}"/>
    <cellStyle name="Accent6 - 40%" xfId="7009" xr:uid="{5E2C9517-BF88-4655-A936-176D081EC320}"/>
    <cellStyle name="Accent6 - 40% 2" xfId="7010" xr:uid="{87920770-2EB5-4F70-BAA7-F04908C0EE2A}"/>
    <cellStyle name="Accent6 - 60%" xfId="7011" xr:uid="{AC26A332-4883-43A9-82D4-DBC6C4656249}"/>
    <cellStyle name="Accent6 10" xfId="7012" xr:uid="{F4B5B47A-902E-469D-9615-DC4B8F708B0E}"/>
    <cellStyle name="Accent6 11" xfId="7013" xr:uid="{8AEE5034-8BD0-446D-ADB7-6A038BF1312F}"/>
    <cellStyle name="Accent6 2" xfId="7014" xr:uid="{C793399D-FBBA-4352-B051-FEE7EFA21AAC}"/>
    <cellStyle name="Accent6 2 2" xfId="7015" xr:uid="{D24E27BB-9396-4512-9655-AAEA3F8B0438}"/>
    <cellStyle name="Accent6 2 2 2" xfId="7016" xr:uid="{F06A3167-4869-4198-BEC9-8D8C5587DBF4}"/>
    <cellStyle name="Accent6 2 3" xfId="7017" xr:uid="{DC23E9B3-D78E-4569-8F81-0AFBD4919224}"/>
    <cellStyle name="Accent6 3" xfId="7018" xr:uid="{F28A614D-DBA5-441F-A0A4-F7B431027EDB}"/>
    <cellStyle name="Accent6 3 2" xfId="7019" xr:uid="{54822999-21F4-47D4-81BD-DEAAC4DA2BD8}"/>
    <cellStyle name="Accent6 3 3" xfId="7020" xr:uid="{77F93D53-4AD6-40E8-90A9-AC89DCFD7DEF}"/>
    <cellStyle name="Accent6 3 4" xfId="7021" xr:uid="{53C35A5E-A48A-46ED-96D9-7313087143E6}"/>
    <cellStyle name="Accent6 4" xfId="7022" xr:uid="{AB7A5F05-FAA5-4448-921B-1386D8DEDD1D}"/>
    <cellStyle name="Accent6 4 2" xfId="7023" xr:uid="{F936BE8B-96D6-4FC9-AD52-12C4D416634C}"/>
    <cellStyle name="Accent6 4 3" xfId="7024" xr:uid="{0C2FC638-A63C-4999-BFEB-7A320227B9F8}"/>
    <cellStyle name="Accent6 5" xfId="7025" xr:uid="{C17110E1-3F7F-4E5C-84B6-40752F523A33}"/>
    <cellStyle name="Accent6 6" xfId="7026" xr:uid="{A179E633-1AD8-4C73-BB58-39052CADDFEF}"/>
    <cellStyle name="Accent6 7" xfId="7027" xr:uid="{215FAEB1-A589-4B10-AF82-EE0EBDE59567}"/>
    <cellStyle name="Accent6 8" xfId="7028" xr:uid="{3E44FED6-16C2-4218-95D7-9CFC0F45F11A}"/>
    <cellStyle name="Accent6 9" xfId="7029" xr:uid="{CA4C22E1-D0CF-4996-910E-02A6477E949C}"/>
    <cellStyle name="Bad 2" xfId="7030" xr:uid="{E27538D9-404E-4762-A71A-8E5F4B597F3B}"/>
    <cellStyle name="Bad 2 2" xfId="7031" xr:uid="{382D8F30-85AB-47EE-BEE8-BDDFA967C0E8}"/>
    <cellStyle name="Bad 2 2 2" xfId="7032" xr:uid="{84096922-DCCC-453A-A5A2-C9A4F90CD891}"/>
    <cellStyle name="Bad 2 3" xfId="7033" xr:uid="{A9415D98-14EC-44DC-AE54-5F660BBEC5FE}"/>
    <cellStyle name="Bad 3" xfId="7034" xr:uid="{33AC43BE-EC7B-42C4-B1A7-267F113E0C0F}"/>
    <cellStyle name="Bad 3 2" xfId="7035" xr:uid="{3B7D6B49-74F7-4928-95B6-33B0303591EA}"/>
    <cellStyle name="Bad 3 3" xfId="7036" xr:uid="{FC2A6D08-CCA9-458E-A594-CEFB57D623E3}"/>
    <cellStyle name="Bad 3 4" xfId="7037" xr:uid="{2280E070-44A6-41F5-8248-D7954C5DDB7F}"/>
    <cellStyle name="Bad 4" xfId="7038" xr:uid="{D2AA9851-1A64-4D65-BD7C-E74BA96D7F34}"/>
    <cellStyle name="Bad 5" xfId="7039" xr:uid="{64399C3C-1435-43B7-9574-124CB8297912}"/>
    <cellStyle name="Bad 6" xfId="7040" xr:uid="{79BA6488-D041-4A77-97B0-18B6CFCE979E}"/>
    <cellStyle name="blank" xfId="7041" xr:uid="{6892EA64-2C1F-44C2-8CC5-5B69D90CBC51}"/>
    <cellStyle name="bld-li - Style4" xfId="7042" xr:uid="{85C1A805-4A5C-4E5E-806A-2FC6D25AC03A}"/>
    <cellStyle name="Calc Currency (0)" xfId="7043" xr:uid="{2F8C963F-585B-4A8C-A28A-49F40611D7C8}"/>
    <cellStyle name="Calc Currency (0) 2" xfId="7044" xr:uid="{10A95459-6A08-4241-8E66-F52F56A9ACDC}"/>
    <cellStyle name="Calc Currency (0) 2 2" xfId="7045" xr:uid="{61F8FDB6-1777-4337-8E03-C814BB132330}"/>
    <cellStyle name="Calc Currency (0) 3" xfId="7046" xr:uid="{74262A4C-FE03-40B7-AC8B-BDD84BBC89A3}"/>
    <cellStyle name="Calc Currency (0) 4" xfId="7047" xr:uid="{FF758768-0385-4100-A695-9EADEDBF142A}"/>
    <cellStyle name="Calculation 2" xfId="7048" xr:uid="{2BEA282C-879F-4898-8005-27DFFDA4AD14}"/>
    <cellStyle name="Calculation 2 2" xfId="7049" xr:uid="{79492811-96EA-42A5-9AAD-11C857FE17F0}"/>
    <cellStyle name="Calculation 2 2 2" xfId="7050" xr:uid="{FDC8E769-23F3-460F-8ACE-F9200AE88C61}"/>
    <cellStyle name="Calculation 2 2 3" xfId="7051" xr:uid="{8AE2624D-77A4-4F88-83E0-484D25FCC8C5}"/>
    <cellStyle name="Calculation 2 2 3 2" xfId="9564" xr:uid="{6148035A-8237-4BF1-9E91-7F9F2D31D750}"/>
    <cellStyle name="Calculation 2 2 3 2 2" xfId="11045" xr:uid="{F63465B0-E7BC-41C3-B700-B362BB0C8987}"/>
    <cellStyle name="Calculation 2 2 3 2 3" xfId="11368" xr:uid="{EB345301-CE98-4977-9AAC-CA2CB7582206}"/>
    <cellStyle name="Calculation 2 2 3 2 4" xfId="11232" xr:uid="{490CA3C3-37E5-4893-A4A6-86B8BF24B262}"/>
    <cellStyle name="Calculation 2 2 3 2 5" xfId="11448" xr:uid="{5565E3F2-08BF-454C-9B86-112A80C012E2}"/>
    <cellStyle name="Calculation 2 2 3 2 6" xfId="11431" xr:uid="{5C4E78F5-D37E-4813-A719-C6FBD3275002}"/>
    <cellStyle name="Calculation 2 2 3 2 7" xfId="11505" xr:uid="{4F3FDD38-3DDE-4873-9966-A6DC2E3B53E9}"/>
    <cellStyle name="Calculation 2 2 3 2 8" xfId="11543" xr:uid="{6884CBDD-2617-4268-A139-55DD7137D2D5}"/>
    <cellStyle name="Calculation 2 2 3 3" xfId="10270" xr:uid="{E1EC663E-BD92-44B8-A948-E99CE964D21A}"/>
    <cellStyle name="Calculation 2 2 3 4" xfId="10412" xr:uid="{6BD86597-9E1F-408E-8398-45E727AFE077}"/>
    <cellStyle name="Calculation 2 2 3 5" xfId="10414" xr:uid="{CC68B30E-4F07-4A30-98B7-82F83CA67D32}"/>
    <cellStyle name="Calculation 2 2 4" xfId="9563" xr:uid="{107225BC-8925-4F7E-A753-5829FFE490FE}"/>
    <cellStyle name="Calculation 2 2 4 2" xfId="11044" xr:uid="{D47DFDF7-2FB0-4EBD-9182-9BCF506D0334}"/>
    <cellStyle name="Calculation 2 2 4 3" xfId="11367" xr:uid="{A602BFC9-F2F2-4FD9-BDB5-036698C9F4A6}"/>
    <cellStyle name="Calculation 2 2 4 4" xfId="11231" xr:uid="{8748E139-1246-44C1-935B-3C79D96983DA}"/>
    <cellStyle name="Calculation 2 2 4 5" xfId="11447" xr:uid="{9F2A4667-14D8-476F-B605-5E1E2A8FE2B1}"/>
    <cellStyle name="Calculation 2 2 4 6" xfId="11430" xr:uid="{E1EE381C-F969-4D25-8C3C-3452F7E06995}"/>
    <cellStyle name="Calculation 2 2 4 7" xfId="11504" xr:uid="{2465E266-46FA-4296-A94F-0808617BB466}"/>
    <cellStyle name="Calculation 2 2 4 8" xfId="11542" xr:uid="{9A83C73A-8F26-451E-B3C8-6B0611F4D5E2}"/>
    <cellStyle name="Calculation 2 2 5" xfId="10271" xr:uid="{6F018880-7F8F-4B84-A5BD-11F96008D461}"/>
    <cellStyle name="Calculation 2 2 6" xfId="11072" xr:uid="{CC9315D9-570A-457D-829D-6F8B4C836A04}"/>
    <cellStyle name="Calculation 2 2 7" xfId="10413" xr:uid="{01BCE6AF-F159-483A-B37B-61F7DE30FE16}"/>
    <cellStyle name="Calculation 2 3" xfId="7052" xr:uid="{268B8A3D-1537-423C-BE2D-11BF49BD882C}"/>
    <cellStyle name="Calculation 2 3 2" xfId="7053" xr:uid="{F357FD14-E0D7-47EE-8C57-AE8BB5DE9562}"/>
    <cellStyle name="Calculation 2 3 3" xfId="7054" xr:uid="{F15D011C-D0F2-45BF-BA6F-CE4A6721FEDA}"/>
    <cellStyle name="Calculation 2 3 4" xfId="7055" xr:uid="{91EE9BD9-EB55-402F-8173-1E01C080B4AF}"/>
    <cellStyle name="Calculation 2 4" xfId="7056" xr:uid="{4314EEE5-0DDC-4805-8FEF-FD845B5C4EE6}"/>
    <cellStyle name="Calculation 2 4 2" xfId="7057" xr:uid="{A6A080EA-D7E3-4CA3-BDB9-0483FAA6A138}"/>
    <cellStyle name="Calculation 2 5" xfId="7058" xr:uid="{DC2D1D74-2169-4810-AAB0-B238B6C3FDF1}"/>
    <cellStyle name="Calculation 3" xfId="7059" xr:uid="{75B0A52B-C344-46E3-928F-016DC648776E}"/>
    <cellStyle name="Calculation 3 2" xfId="7060" xr:uid="{C46FDD93-8987-4705-817B-DF0827F24ACC}"/>
    <cellStyle name="Calculation 3 3" xfId="7061" xr:uid="{0FFDF5DC-2736-4904-9D14-33C19B298240}"/>
    <cellStyle name="Calculation 3 4" xfId="7062" xr:uid="{120ECF98-E2CA-4A64-B61D-0930ACAC4C8E}"/>
    <cellStyle name="Calculation 4" xfId="7063" xr:uid="{335F4217-94D7-4985-BA74-25EE25FC55EE}"/>
    <cellStyle name="Calculation 4 2" xfId="7064" xr:uid="{1D223829-D506-4C92-A2A0-D87122E229B3}"/>
    <cellStyle name="Calculation 4 2 2" xfId="7065" xr:uid="{CAFF4907-2BFA-4F48-A21F-321CB11DAB91}"/>
    <cellStyle name="Calculation 4 3" xfId="7066" xr:uid="{6F967126-9FC3-4733-894B-EDA129BBD300}"/>
    <cellStyle name="Calculation 4 3 2" xfId="7067" xr:uid="{1FDCB910-5797-42DA-822C-A8993F8068E1}"/>
    <cellStyle name="Calculation 4 4" xfId="7068" xr:uid="{7157FC65-104A-4BDB-907E-70C3BFE30B07}"/>
    <cellStyle name="Calculation 4 4 2" xfId="7069" xr:uid="{989AFB36-A778-40FE-949C-812EB7DB509F}"/>
    <cellStyle name="Calculation 5" xfId="7070" xr:uid="{6C02C550-61FF-4108-AADA-81940308BF25}"/>
    <cellStyle name="Calculation 5 2" xfId="7071" xr:uid="{F790EDB7-F639-42D8-93C9-C0E733B9B10C}"/>
    <cellStyle name="Calculation 6" xfId="7072" xr:uid="{E32E0DF3-2296-452E-8E0F-AB0B579148F7}"/>
    <cellStyle name="Calculation 7" xfId="7073" xr:uid="{86A84AA4-A709-4582-9A6E-E596A7D33DDB}"/>
    <cellStyle name="Calculation 8" xfId="7074" xr:uid="{FAABF52F-F91E-4952-8BE0-49B9546ADF3D}"/>
    <cellStyle name="Calculation 9" xfId="7075" xr:uid="{162C46AC-A7EE-46CC-A5C1-B64B32114D5A}"/>
    <cellStyle name="Calculation 9 2" xfId="7076" xr:uid="{819F9B76-EFCE-444B-A579-2278DBE38495}"/>
    <cellStyle name="Check Cell 2" xfId="7077" xr:uid="{7E8567E4-FA3B-4278-9D5F-459CBAABF20D}"/>
    <cellStyle name="Check Cell 2 2" xfId="7078" xr:uid="{A16DDC6C-1EF4-4BC5-A641-3F89A7F5E4E0}"/>
    <cellStyle name="Check Cell 2 2 2" xfId="7079" xr:uid="{F9F86956-37A9-4966-912F-D47A1FA9C397}"/>
    <cellStyle name="Check Cell 2 2 3" xfId="7080" xr:uid="{EED765F8-538F-453D-A2ED-C4CD945A18C1}"/>
    <cellStyle name="Check Cell 2 3" xfId="7081" xr:uid="{A2D38D02-469C-4634-AFC4-073A9F01543E}"/>
    <cellStyle name="Check Cell 3" xfId="7082" xr:uid="{1ECF13E9-9445-4EFB-8B12-9D24E5CABD5C}"/>
    <cellStyle name="Check Cell 4" xfId="7083" xr:uid="{2567CA9B-EE2A-49E9-9B6C-82C88E035CE5}"/>
    <cellStyle name="CheckCell" xfId="7084" xr:uid="{FE09CDCE-2181-48FC-9A4C-893126628286}"/>
    <cellStyle name="CheckCell 2" xfId="7085" xr:uid="{7A7A927B-6CFC-42BC-8776-6140B6F60420}"/>
    <cellStyle name="CheckCell 2 2" xfId="7086" xr:uid="{1A37A4FB-5D9C-4136-B1AB-DE9439FBF714}"/>
    <cellStyle name="CheckCell 3" xfId="7087" xr:uid="{C1148F16-F7A8-4E40-8D19-283EE64E986E}"/>
    <cellStyle name="CheckCell 4" xfId="7088" xr:uid="{C74CCC30-15AE-4AEE-90EF-2DFC0A88A50A}"/>
    <cellStyle name="CheckCell_Electric Rev Req Model (2009 GRC) Rebuttal" xfId="7089" xr:uid="{FB7CC343-5A16-495D-ACD4-B4F1E58914CF}"/>
    <cellStyle name="Comma" xfId="1" builtinId="3"/>
    <cellStyle name="Comma [0] 2" xfId="9548" xr:uid="{C209CC3D-DA12-46C0-A66D-EAC54C6C2883}"/>
    <cellStyle name="Comma 10" xfId="7090" xr:uid="{26A12B1F-AFEE-40AE-8B5C-6381170BCC91}"/>
    <cellStyle name="Comma 10 2" xfId="7091" xr:uid="{96295E35-D238-43E6-97C1-A688C55DA729}"/>
    <cellStyle name="Comma 10 2 2" xfId="7092" xr:uid="{7926823A-F05E-4DD7-BEDD-DB9849CC4BF5}"/>
    <cellStyle name="Comma 10 2 3" xfId="7093" xr:uid="{9FBBC708-0ED3-4331-876B-2E38DAE02684}"/>
    <cellStyle name="Comma 10 3" xfId="7094" xr:uid="{8AB78AF1-05DF-4FA1-8563-89173351E6BA}"/>
    <cellStyle name="Comma 10 4" xfId="7095" xr:uid="{35498464-7B1C-44E7-B6FC-E0FB5F8505DA}"/>
    <cellStyle name="Comma 11" xfId="7096" xr:uid="{90A043C0-0E99-4AD3-9C2F-7C5C97E4A7EB}"/>
    <cellStyle name="Comma 11 2" xfId="7097" xr:uid="{E5F92849-B31B-46AF-B8FF-B0FC37DE576C}"/>
    <cellStyle name="Comma 11 2 2" xfId="7098" xr:uid="{3FCC1DE0-38F0-4A4D-8A94-AE150E465071}"/>
    <cellStyle name="Comma 11 3" xfId="7099" xr:uid="{95C1B9DF-C937-4345-A71A-8F98698B4432}"/>
    <cellStyle name="Comma 11 4" xfId="7100" xr:uid="{68C7BDE7-8701-4891-B0DC-54850BD2EC96}"/>
    <cellStyle name="Comma 12" xfId="7101" xr:uid="{27A372BD-2E6D-42FB-90D4-7B1A2F1416C7}"/>
    <cellStyle name="Comma 12 2" xfId="7102" xr:uid="{F1E1A2B2-5AA0-46E7-B161-985AC3623D7F}"/>
    <cellStyle name="Comma 12 2 2" xfId="7103" xr:uid="{B96C1E4E-699B-48A3-87BA-E4ECAF9B091E}"/>
    <cellStyle name="Comma 12 3" xfId="7104" xr:uid="{33ADFDF5-DD92-4475-8D8A-2E1B23DA19DB}"/>
    <cellStyle name="Comma 12 4" xfId="7105" xr:uid="{411A9436-299D-4DF8-AD5B-633F2F64E6EB}"/>
    <cellStyle name="Comma 13" xfId="7106" xr:uid="{0A2C68F0-D17F-4D36-ACDA-7EB84A811F01}"/>
    <cellStyle name="Comma 13 2" xfId="7107" xr:uid="{31317726-E117-4717-AFCB-8CE3019D2A9F}"/>
    <cellStyle name="Comma 13 2 2" xfId="7108" xr:uid="{7313C91E-FA7A-4C91-A87D-E5E38BA334EA}"/>
    <cellStyle name="Comma 13 3" xfId="7109" xr:uid="{206F9003-26F4-40C4-8D06-622395D3135B}"/>
    <cellStyle name="Comma 13 4" xfId="7110" xr:uid="{F5D147FA-13AE-44CA-94ED-0C99AFA43569}"/>
    <cellStyle name="Comma 14" xfId="7111" xr:uid="{AC7024D1-EF6A-4C1E-982E-27A093F0EB0E}"/>
    <cellStyle name="Comma 14 2" xfId="7112" xr:uid="{0C4780AE-2C39-408A-8AFA-30F54F3B3128}"/>
    <cellStyle name="Comma 14 2 2" xfId="7113" xr:uid="{EB9F2C26-BADC-4E40-811A-CC5D70B5E7D1}"/>
    <cellStyle name="Comma 14 3" xfId="7114" xr:uid="{E2C70E52-7356-404A-A6B2-DCAE636B614B}"/>
    <cellStyle name="Comma 14 4" xfId="7115" xr:uid="{2192C865-2626-4AC9-B757-D2454DD9E798}"/>
    <cellStyle name="Comma 15" xfId="7116" xr:uid="{C64680D2-F2E9-48F1-B9FF-64BEE32D1E4B}"/>
    <cellStyle name="Comma 15 2" xfId="7117" xr:uid="{4D67B7BD-9A15-4D9C-A8E9-21D7EFBBAC4F}"/>
    <cellStyle name="Comma 15 2 2" xfId="7118" xr:uid="{D20FFFC0-B9FF-4E85-A7C8-1C65D5C0B4F2}"/>
    <cellStyle name="Comma 15 3" xfId="7119" xr:uid="{06E89C7A-2AFD-4E7E-AFBE-1B42D42CB7AB}"/>
    <cellStyle name="Comma 16" xfId="7120" xr:uid="{AD9177E5-5DE7-4756-9D93-2CDB5ED0B9FC}"/>
    <cellStyle name="Comma 16 2" xfId="7121" xr:uid="{9F25AFFC-142F-4A70-87C4-7975A9C91112}"/>
    <cellStyle name="Comma 16 3" xfId="7122" xr:uid="{AC7D5719-4011-4BD5-8E08-DD1FB218C290}"/>
    <cellStyle name="Comma 17" xfId="7123" xr:uid="{82095109-3B06-4CB7-81E0-246D87ED1A9B}"/>
    <cellStyle name="Comma 17 2" xfId="7124" xr:uid="{E86C210B-07A0-40AB-B10B-F9B0CB901A93}"/>
    <cellStyle name="Comma 17 2 2" xfId="7125" xr:uid="{3999104C-C025-42F3-987E-40F51EA1BE32}"/>
    <cellStyle name="Comma 17 3" xfId="7126" xr:uid="{C5F4E450-1D31-4B24-B268-8766EDCC66A8}"/>
    <cellStyle name="Comma 17 3 2" xfId="7127" xr:uid="{59B52961-F4DF-44D5-8FAF-4159B138E998}"/>
    <cellStyle name="Comma 17 4" xfId="7128" xr:uid="{8986D641-C6B7-4233-BD9A-4818BB78D868}"/>
    <cellStyle name="Comma 17 4 2" xfId="7129" xr:uid="{58AB9FF9-B7A7-41BE-8333-463D361C5D2C}"/>
    <cellStyle name="Comma 17 5" xfId="7130" xr:uid="{6FA27319-6169-4847-8EA7-2FA38DFC1193}"/>
    <cellStyle name="Comma 18" xfId="7131" xr:uid="{7C81F5D6-5AEA-4950-A77E-1B3858CA48A6}"/>
    <cellStyle name="Comma 18 2" xfId="7132" xr:uid="{3D7D4075-D72B-4F2A-82BF-3FFA6C0B5A20}"/>
    <cellStyle name="Comma 18 3" xfId="7133" xr:uid="{960827E0-D6F0-48CC-9D5D-BD9569B1A6F9}"/>
    <cellStyle name="Comma 18 4" xfId="7134" xr:uid="{42DDC183-D4FD-441F-99CE-C4366F9B5921}"/>
    <cellStyle name="Comma 19" xfId="7135" xr:uid="{EC800C0B-0ACC-4D08-82A2-A26026B6F44D}"/>
    <cellStyle name="Comma 19 2" xfId="7136" xr:uid="{6C0DE067-61DA-4B62-8FF7-E74AEC9C23AA}"/>
    <cellStyle name="Comma 19 3" xfId="7137" xr:uid="{8F955747-1BEF-47EF-A78B-5B0DE9700ABB}"/>
    <cellStyle name="Comma 2" xfId="21" xr:uid="{7F8B2590-9DF3-4E83-8638-2F5D86206A69}"/>
    <cellStyle name="Comma 2 10" xfId="7138" xr:uid="{846980AD-60E9-4799-8CD9-649C437CBBAA}"/>
    <cellStyle name="Comma 2 2" xfId="7139" xr:uid="{4B85EC13-B141-4F65-B383-9597FD82D95F}"/>
    <cellStyle name="Comma 2 2 2" xfId="7140" xr:uid="{866B3C74-55DE-43B5-B56C-60B924BF455D}"/>
    <cellStyle name="Comma 2 2 2 2" xfId="7141" xr:uid="{5D47650A-3BC2-4711-A879-C67FA5F296EC}"/>
    <cellStyle name="Comma 2 2 2 3" xfId="7142" xr:uid="{4B3A4AE5-4A50-4A2A-B2B8-09F3316801A2}"/>
    <cellStyle name="Comma 2 2 3" xfId="7143" xr:uid="{9FB91A7D-0DF8-41A8-88F9-3B2024927562}"/>
    <cellStyle name="Comma 2 2 3 2" xfId="7144" xr:uid="{A63C0E91-5F05-45F2-BC10-4D4A016D6801}"/>
    <cellStyle name="Comma 2 2 4" xfId="7145" xr:uid="{3AE385DB-3C9E-4DE4-9F89-B38477B366D1}"/>
    <cellStyle name="Comma 2 2 5" xfId="7146" xr:uid="{5795ED71-D9B8-4201-AF40-BBC36A3B8871}"/>
    <cellStyle name="Comma 2 3" xfId="7147" xr:uid="{86EA70F1-B8CA-4ABE-9177-60A06D28978D}"/>
    <cellStyle name="Comma 2 3 2" xfId="7148" xr:uid="{77025477-A6B1-4826-83EB-E3920DFE4D02}"/>
    <cellStyle name="Comma 2 3 3" xfId="7149" xr:uid="{F0DF70E2-100B-45F3-A397-D1AC2E7753B1}"/>
    <cellStyle name="Comma 2 4" xfId="7150" xr:uid="{38C42AB3-E74B-421F-B988-5D5343E5223A}"/>
    <cellStyle name="Comma 2 4 2" xfId="7151" xr:uid="{CBBB5EFC-6041-446B-8D66-52C7A890CA1A}"/>
    <cellStyle name="Comma 2 5" xfId="7152" xr:uid="{C4173FFF-99D6-4885-B818-7A39364ADE65}"/>
    <cellStyle name="Comma 2 5 2" xfId="7153" xr:uid="{F027E086-7088-4A25-A2C9-32B9CB90E2AD}"/>
    <cellStyle name="Comma 2 6" xfId="7154" xr:uid="{B1399DBD-FF70-47DC-824D-232229DC4A5A}"/>
    <cellStyle name="Comma 2 6 2" xfId="7155" xr:uid="{4C7DC94A-FB40-4099-96EA-AE6611AC7C3E}"/>
    <cellStyle name="Comma 2 7" xfId="7156" xr:uid="{A4B760D0-7CE5-4276-BEF8-1F3C33EFD526}"/>
    <cellStyle name="Comma 2 7 2" xfId="7157" xr:uid="{2ECF4AFE-65CE-4B03-9043-B6BFFA116EB1}"/>
    <cellStyle name="Comma 2 8" xfId="7158" xr:uid="{D8CA5232-86A1-483D-A47C-18F25E4E4307}"/>
    <cellStyle name="Comma 2 8 2" xfId="7159" xr:uid="{1B578292-9E7E-42FC-B183-FA2FE19518FF}"/>
    <cellStyle name="Comma 2 9" xfId="7160" xr:uid="{B079BDBD-09C5-433B-B8C6-89F10025755E}"/>
    <cellStyle name="Comma 2_Chelan PUD Power Costs (8-10)" xfId="7161" xr:uid="{E8A4B570-89FD-49AC-80E5-5A0483E199D8}"/>
    <cellStyle name="Comma 20" xfId="7162" xr:uid="{345E27A1-28B8-4D52-92F9-778F20D48209}"/>
    <cellStyle name="Comma 20 2" xfId="7163" xr:uid="{DE5DA893-96F5-4C26-9978-DA7C29050C5E}"/>
    <cellStyle name="Comma 21" xfId="7164" xr:uid="{BA9C7170-79F5-453E-BD7B-9FE0E81C81E5}"/>
    <cellStyle name="Comma 22" xfId="7165" xr:uid="{AB514AC3-838E-4430-B2F7-215F09A2C415}"/>
    <cellStyle name="Comma 23" xfId="7166" xr:uid="{AD9B8771-7740-4385-B5F0-2C98BB6EBB32}"/>
    <cellStyle name="Comma 23 2" xfId="10415" xr:uid="{2FC790CF-16DE-4605-9645-2F6695C44519}"/>
    <cellStyle name="Comma 23 2 2" xfId="12182" xr:uid="{DD4D3D5E-A897-4887-B8A5-16D68D715B21}"/>
    <cellStyle name="Comma 23 3" xfId="11725" xr:uid="{5CC93015-76D0-4F6C-A382-808B647450AC}"/>
    <cellStyle name="Comma 24" xfId="7167" xr:uid="{017238F7-7F2B-4B2F-BBBF-37BB5EBAE64C}"/>
    <cellStyle name="Comma 24 2" xfId="7168" xr:uid="{AF8CF8D9-BFC2-48B4-A8E2-BF79E57D0CA0}"/>
    <cellStyle name="Comma 24 2 2" xfId="10417" xr:uid="{3B6FAE6C-8E63-49E0-A9EB-9511C36FBC28}"/>
    <cellStyle name="Comma 24 2 2 2" xfId="12184" xr:uid="{9133E955-E811-4C02-85C4-9339A32A1D1F}"/>
    <cellStyle name="Comma 24 2 3" xfId="11727" xr:uid="{D6EFDDD6-869E-4476-B4C9-28D7C6BB761B}"/>
    <cellStyle name="Comma 24 3" xfId="7169" xr:uid="{F41AABFC-1A2D-456A-92F7-6E59D8225CE0}"/>
    <cellStyle name="Comma 24 4" xfId="10416" xr:uid="{4E3DF41A-555C-4FDF-9D51-6F7CD7602AE0}"/>
    <cellStyle name="Comma 24 4 2" xfId="12183" xr:uid="{EDD98EDE-CE0D-403C-8D47-7CF702B85B81}"/>
    <cellStyle name="Comma 24 5" xfId="11726" xr:uid="{CAE6689F-3BFF-44C0-9B11-1E35A14833C2}"/>
    <cellStyle name="Comma 25" xfId="7170" xr:uid="{CC9D2410-1717-461E-A82D-CB551987E06C}"/>
    <cellStyle name="Comma 25 2" xfId="7171" xr:uid="{49F009BB-82A8-493C-B003-C86B2BEF1F81}"/>
    <cellStyle name="Comma 25 3" xfId="10418" xr:uid="{A9BFF1BC-1BA6-4824-B632-1BA73C358486}"/>
    <cellStyle name="Comma 25 3 2" xfId="12185" xr:uid="{0742433A-B1AD-4A0E-A8B4-4CCD5DA5A3F5}"/>
    <cellStyle name="Comma 25 4" xfId="11728" xr:uid="{03DE76E6-6CE7-4848-A545-03D7B2E6505D}"/>
    <cellStyle name="Comma 26" xfId="7172" xr:uid="{844D8421-1363-41C4-B5AB-ABF802101B83}"/>
    <cellStyle name="Comma 26 2" xfId="7173" xr:uid="{B4D70B67-77BA-4CB7-9920-C179E720D1C3}"/>
    <cellStyle name="Comma 27" xfId="7174" xr:uid="{7124DD3C-4F2E-4A58-B839-818B7DD45A55}"/>
    <cellStyle name="Comma 27 2" xfId="7175" xr:uid="{A691C8FB-FED5-457F-8CEB-93D97D418620}"/>
    <cellStyle name="Comma 28" xfId="7176" xr:uid="{4819B025-8800-4ADF-9A6E-61EE36DBC6F8}"/>
    <cellStyle name="Comma 28 2" xfId="7177" xr:uid="{48E212E6-8203-4B60-8A2C-65D05A0925F2}"/>
    <cellStyle name="Comma 29" xfId="7178" xr:uid="{F7A59670-F0EF-4478-AE31-7A1FAE1D7C6E}"/>
    <cellStyle name="Comma 3" xfId="7179" xr:uid="{D257C775-12DD-463F-8AA5-F644E3B1E2FE}"/>
    <cellStyle name="Comma 3 2" xfId="7180" xr:uid="{46B6F382-6A88-4705-92B8-A3AEE6240B9F}"/>
    <cellStyle name="Comma 3 2 2" xfId="7181" xr:uid="{AF9FBA7E-1D6D-4AEE-9C51-F8480ACC42CE}"/>
    <cellStyle name="Comma 3 2 2 2" xfId="7182" xr:uid="{76E0A546-A88D-445E-A1E4-2B110DE4C779}"/>
    <cellStyle name="Comma 3 2 3" xfId="7183" xr:uid="{6A9DB66D-7AB3-48CF-AD9B-14DA81B0F89E}"/>
    <cellStyle name="Comma 3 2 4" xfId="9547" xr:uid="{2231D022-93CB-4B0A-899E-3A4D38BF31DB}"/>
    <cellStyle name="Comma 3 3" xfId="7184" xr:uid="{D32086AA-22D6-4103-88E4-1F70BD187D25}"/>
    <cellStyle name="Comma 3 3 2" xfId="7185" xr:uid="{E6A88CF5-7999-4E35-B5F8-712654E9EB50}"/>
    <cellStyle name="Comma 3 4" xfId="7186" xr:uid="{F8B66C7B-F71F-496B-95C9-ABC10FAB40DC}"/>
    <cellStyle name="Comma 3 4 2" xfId="7187" xr:uid="{5FE8744A-1677-48A6-832A-BA3562E588FC}"/>
    <cellStyle name="Comma 3 5" xfId="7188" xr:uid="{87458650-E69A-41D0-8314-1B6748807D10}"/>
    <cellStyle name="Comma 3 6" xfId="7189" xr:uid="{75F13EC5-C585-47B0-801B-270D92EE16EC}"/>
    <cellStyle name="Comma 30" xfId="7190" xr:uid="{7E79EB83-9460-4F1A-B728-E043A43CF83E}"/>
    <cellStyle name="Comma 31" xfId="7191" xr:uid="{421EF94B-D05C-4E01-B16E-DEC0B250FD46}"/>
    <cellStyle name="Comma 31 2" xfId="7192" xr:uid="{92CF2860-5A8A-489D-B266-AC14763FCA7B}"/>
    <cellStyle name="Comma 31 3" xfId="7193" xr:uid="{BC55105D-86A0-4EB4-A38B-C1CE4C0CA90A}"/>
    <cellStyle name="Comma 31 3 2" xfId="10419" xr:uid="{5BA029C4-E521-4180-9D2F-339147164C0E}"/>
    <cellStyle name="Comma 31 3 2 2" xfId="12186" xr:uid="{14B35905-A2D6-4DA3-B6D1-8FA931063731}"/>
    <cellStyle name="Comma 31 3 3" xfId="11729" xr:uid="{56A7F33B-2646-4488-B8AC-D29D3CEDBE39}"/>
    <cellStyle name="Comma 32" xfId="7194" xr:uid="{99F72F65-A9F9-43C3-9CAE-621FCD8C5ABC}"/>
    <cellStyle name="Comma 32 2" xfId="7195" xr:uid="{674CCE4F-59D4-49E3-A878-F009C11DD61E}"/>
    <cellStyle name="Comma 32 2 2" xfId="10421" xr:uid="{1A5998DE-6EDC-4E67-B8C1-D5D010F2D1B8}"/>
    <cellStyle name="Comma 32 2 2 2" xfId="12188" xr:uid="{BF3B0058-4C4B-4FA0-96F3-FC9E378DE7EE}"/>
    <cellStyle name="Comma 32 2 3" xfId="11731" xr:uid="{537B1BF9-4BD0-4C54-ACA5-C02FBFF5E934}"/>
    <cellStyle name="Comma 32 3" xfId="10420" xr:uid="{988692C0-791F-4063-80AB-F8F0B0B5AF8C}"/>
    <cellStyle name="Comma 32 3 2" xfId="12187" xr:uid="{45689D24-02A8-46CD-88F3-78366A4533DE}"/>
    <cellStyle name="Comma 32 4" xfId="11730" xr:uid="{A9487261-1D22-41E9-B746-BFE109AAF1BD}"/>
    <cellStyle name="Comma 33" xfId="7196" xr:uid="{2F715BCE-79A3-4439-A3C5-A85AB45499A4}"/>
    <cellStyle name="Comma 34" xfId="7197" xr:uid="{C22A1BA2-B7C0-4C66-B8A4-E193115CF7F4}"/>
    <cellStyle name="Comma 35" xfId="7198" xr:uid="{4473CE07-4843-4B18-9555-01799812D02B}"/>
    <cellStyle name="Comma 36" xfId="7199" xr:uid="{2A09CA88-FBD2-410F-80E2-D67A5A123CA7}"/>
    <cellStyle name="Comma 37" xfId="7200" xr:uid="{ADEFE5B6-D69F-423D-989E-99DD826E3ECD}"/>
    <cellStyle name="Comma 38" xfId="7201" xr:uid="{BABE3311-10F5-44D5-B991-C893B71B118A}"/>
    <cellStyle name="Comma 39" xfId="7202" xr:uid="{E553C34D-CFB5-478A-BE45-C872D4342809}"/>
    <cellStyle name="Comma 4" xfId="7203" xr:uid="{05936C4C-2E9A-4038-AF5F-A2E5E34FAFD2}"/>
    <cellStyle name="Comma 4 2" xfId="7204" xr:uid="{3D29D131-8868-465E-AFB0-20D026012A11}"/>
    <cellStyle name="Comma 4 2 2" xfId="7205" xr:uid="{3A525013-DF15-49DB-BC34-93011262E425}"/>
    <cellStyle name="Comma 4 2 3" xfId="7206" xr:uid="{F6805383-E8DD-4AA9-B576-535750C160D1}"/>
    <cellStyle name="Comma 4 3" xfId="7207" xr:uid="{BAB89C57-C794-40B9-9382-B812C9B94629}"/>
    <cellStyle name="Comma 4 3 2" xfId="7208" xr:uid="{3E682DBC-1842-438E-9F2F-AB9872DCB9BD}"/>
    <cellStyle name="Comma 4 4" xfId="7209" xr:uid="{CADB903F-7BD4-4731-A752-4B11D6401D64}"/>
    <cellStyle name="Comma 4 5" xfId="7210" xr:uid="{2765B16B-2214-48FF-AEA5-7968B140B91D}"/>
    <cellStyle name="Comma 4 6" xfId="7211" xr:uid="{F3D44F65-8324-464A-BBD0-478E746FE3A9}"/>
    <cellStyle name="Comma 40" xfId="7212" xr:uid="{1BC8D2D9-BE76-494A-910B-AEFD0DCF02A9}"/>
    <cellStyle name="Comma 41" xfId="7213" xr:uid="{C50A9497-9239-4D63-ACCD-63E79D4CF1B6}"/>
    <cellStyle name="Comma 42" xfId="7214" xr:uid="{5ABA83BF-F6E9-4E99-8D63-7051F8561518}"/>
    <cellStyle name="Comma 43" xfId="7215" xr:uid="{CA8D9936-9C9C-4FF2-9858-0816A1BBD734}"/>
    <cellStyle name="Comma 44" xfId="7216" xr:uid="{41B0792D-7ABC-453E-ACDE-557103C2AC59}"/>
    <cellStyle name="Comma 45" xfId="7217" xr:uid="{BF8C81E4-B11E-4E20-8FC0-AD54EBAD0F00}"/>
    <cellStyle name="Comma 46" xfId="7218" xr:uid="{CF1FDFCA-65CE-4890-A843-0FFAC7043E12}"/>
    <cellStyle name="Comma 47" xfId="7219" xr:uid="{1002EAD0-2BB7-4281-87A6-FEB2C54213E9}"/>
    <cellStyle name="Comma 48" xfId="7220" xr:uid="{44EC2057-8A22-4E90-97FE-000967D3D103}"/>
    <cellStyle name="Comma 49" xfId="7221" xr:uid="{1EC35358-1634-4714-8259-D0E37ED8315C}"/>
    <cellStyle name="Comma 5" xfId="7222" xr:uid="{9AD7EB23-CCEB-4EB1-A840-D00DAB43AB0F}"/>
    <cellStyle name="Comma 5 2" xfId="7223" xr:uid="{6BAAB3AE-2A7C-427A-9817-EBF8FB0A7242}"/>
    <cellStyle name="Comma 5 2 2" xfId="7224" xr:uid="{4B668FBF-6505-4B55-9FB1-9D0E100C7362}"/>
    <cellStyle name="Comma 5 3" xfId="7225" xr:uid="{652200EB-C961-4720-B124-B9391233F9B1}"/>
    <cellStyle name="Comma 5 4" xfId="7226" xr:uid="{4FF242AA-1D8C-4AF6-B7F3-BE2FC95BCE36}"/>
    <cellStyle name="Comma 5 5" xfId="7227" xr:uid="{0930BA5D-CBD0-4237-B2DB-7E1CCC76D1D1}"/>
    <cellStyle name="Comma 5 6" xfId="7228" xr:uid="{28D29358-7441-40BF-8B3A-D957D0B9309B}"/>
    <cellStyle name="Comma 50" xfId="7229" xr:uid="{084B1EA6-34E4-46CC-A0DF-20BBED874C1D}"/>
    <cellStyle name="Comma 51" xfId="7230" xr:uid="{473FFBCC-6EAC-4A4F-939D-ED58AD3E685E}"/>
    <cellStyle name="Comma 51 2" xfId="7231" xr:uid="{F31BFA29-5650-4CEC-BA8B-4BD2643ECBEC}"/>
    <cellStyle name="Comma 51 2 2" xfId="10423" xr:uid="{5EA4DB6D-7B11-45DD-8A63-45FBDE31DEE1}"/>
    <cellStyle name="Comma 51 2 2 2" xfId="12190" xr:uid="{C1811844-6B7B-4017-8C28-29EA9E24564C}"/>
    <cellStyle name="Comma 51 2 3" xfId="11733" xr:uid="{231B50BC-F4DC-4736-824C-356A24620119}"/>
    <cellStyle name="Comma 51 3" xfId="10422" xr:uid="{C5D6C8B8-BD26-4F9E-A1EE-1F5C64F5165B}"/>
    <cellStyle name="Comma 51 3 2" xfId="12189" xr:uid="{EEB8AA49-388F-4334-BAD4-30EEFCB6718C}"/>
    <cellStyle name="Comma 51 4" xfId="11732" xr:uid="{C7D2C321-C8D4-49CC-A046-B673D2156853}"/>
    <cellStyle name="Comma 52" xfId="7232" xr:uid="{A5707633-E126-469F-91FB-21C4F3ED7620}"/>
    <cellStyle name="Comma 53" xfId="7233" xr:uid="{6BBCBA55-03D1-4E8E-85B6-50137EC18AE7}"/>
    <cellStyle name="Comma 54" xfId="7234" xr:uid="{E5BE1B2B-DA65-4B3F-B2D3-CFC601A5B365}"/>
    <cellStyle name="Comma 55" xfId="7235" xr:uid="{A25854CF-C836-421C-8EB8-1C58BB97FD12}"/>
    <cellStyle name="Comma 56" xfId="7236" xr:uid="{BDCD2E8B-E191-4028-BFDF-F366F075EA80}"/>
    <cellStyle name="Comma 57" xfId="7237" xr:uid="{8BA22B8E-283E-46A8-A2DE-33DA1CE5AFF9}"/>
    <cellStyle name="Comma 58" xfId="7238" xr:uid="{AA92F678-8821-4CE5-B227-4D75D2CC9918}"/>
    <cellStyle name="Comma 59" xfId="7239" xr:uid="{B96ECC31-3B96-4BF7-A41B-9E0B1EF7F9D7}"/>
    <cellStyle name="Comma 6" xfId="7240" xr:uid="{1AF73E45-DABC-4894-966A-188F44B576AB}"/>
    <cellStyle name="Comma 6 2" xfId="7241" xr:uid="{1A117449-ADD0-41B5-BC2C-74CC0E347620}"/>
    <cellStyle name="Comma 6 2 2" xfId="7242" xr:uid="{F28B12AB-2D27-46A8-A531-E5BBC73DA3CE}"/>
    <cellStyle name="Comma 6 2 2 2" xfId="7243" xr:uid="{746BCA47-123C-49DE-BD5C-28AB8B90EE37}"/>
    <cellStyle name="Comma 6 2 3" xfId="7244" xr:uid="{7DE13023-075D-4B1C-B8E0-73C606294DED}"/>
    <cellStyle name="Comma 6 3" xfId="7245" xr:uid="{74FD67EF-8550-40CB-B177-26B22A3684AD}"/>
    <cellStyle name="Comma 6 3 2" xfId="7246" xr:uid="{998BF937-DA86-49DF-91C1-A65053704D72}"/>
    <cellStyle name="Comma 6 4" xfId="7247" xr:uid="{1418FFF9-2643-4690-9D97-2D87EDC4DEF5}"/>
    <cellStyle name="Comma 60" xfId="7248" xr:uid="{19F7A13C-2860-41CB-9BF7-A454C412FC8C}"/>
    <cellStyle name="Comma 61" xfId="7249" xr:uid="{F7DFCD58-9B13-4D96-A0C4-7C17B85804E4}"/>
    <cellStyle name="Comma 62" xfId="7250" xr:uid="{4E676FAB-1C27-4933-B5AD-2FBA88C4AE26}"/>
    <cellStyle name="Comma 63" xfId="7251" xr:uid="{CDC93817-17B1-47CF-83F9-97A35F5F92FF}"/>
    <cellStyle name="Comma 64" xfId="7252" xr:uid="{FA1154A4-8994-48D4-99EA-65642A43EBAD}"/>
    <cellStyle name="Comma 65" xfId="7253" xr:uid="{93B41927-8B90-40FF-B164-31A8F3954A2B}"/>
    <cellStyle name="Comma 66" xfId="9550" xr:uid="{FA875534-D153-4A05-B5E1-755E557A02A4}"/>
    <cellStyle name="Comma 67" xfId="9529" xr:uid="{92A7DE76-9C6F-48DE-8EB0-80D9603A3687}"/>
    <cellStyle name="Comma 68" xfId="9525" xr:uid="{8C7B838C-9E23-40BE-878D-CAECEEA71B1A}"/>
    <cellStyle name="Comma 69" xfId="9522" xr:uid="{E229E338-BD4E-41D2-B791-D12A4C2A0FE1}"/>
    <cellStyle name="Comma 7" xfId="7254" xr:uid="{BB2B5275-680B-4ABA-B0C3-A50086E1700C}"/>
    <cellStyle name="Comma 7 2" xfId="7255" xr:uid="{E7D16A4E-774D-4742-A47A-8A98AD2AF2BE}"/>
    <cellStyle name="Comma 7 2 2" xfId="7256" xr:uid="{DEE21F84-E1C1-44A8-AD8D-56CA90A50275}"/>
    <cellStyle name="Comma 7 3" xfId="7257" xr:uid="{D469C177-96BD-4815-AD75-A601B1A75F6E}"/>
    <cellStyle name="Comma 7 4" xfId="7258" xr:uid="{23D485BF-F485-46CD-B73F-8B5830915207}"/>
    <cellStyle name="Comma 70" xfId="9552" xr:uid="{9ABFDFB5-1F45-42AF-A4B0-83158AED82EE}"/>
    <cellStyle name="Comma 71" xfId="16" xr:uid="{9C2B23F1-5F92-4503-9B47-ECC56C6E576A}"/>
    <cellStyle name="Comma 71 2" xfId="9620" xr:uid="{1C2F786F-3E04-44FD-8022-94E4E95088B5}"/>
    <cellStyle name="Comma 71 2 2" xfId="12039" xr:uid="{B1949695-679C-474E-9A8D-DF1BF4C59E79}"/>
    <cellStyle name="Comma 71 3" xfId="11582" xr:uid="{551CA4AA-44DC-4DDA-9D56-8D39AD7FE5A7}"/>
    <cellStyle name="Comma 72" xfId="9561" xr:uid="{B76448A0-7F30-40B9-BA14-CCA0B38D0C82}"/>
    <cellStyle name="Comma 72 2" xfId="11073" xr:uid="{FFA13294-E94A-4ACE-B67C-2C4D64F173E4}"/>
    <cellStyle name="Comma 72 2 2" xfId="12479" xr:uid="{495B9EE5-5EEF-434F-ACBF-50E74B25F429}"/>
    <cellStyle name="Comma 72 3" xfId="12026" xr:uid="{5CA6ACFE-B57B-472D-971D-B878E56C231E}"/>
    <cellStyle name="Comma 73" xfId="9612" xr:uid="{8A0F2CB6-BE52-477B-B4EB-2C3CFECBBF73}"/>
    <cellStyle name="Comma 73 2" xfId="11093" xr:uid="{78A620A0-FCBD-44C2-A048-4CA99AE1E358}"/>
    <cellStyle name="Comma 73 2 2" xfId="12485" xr:uid="{19121A02-719C-45CF-AE5F-B04FFA05FAC9}"/>
    <cellStyle name="Comma 73 3" xfId="12032" xr:uid="{28FB783E-898F-41A6-9F91-F57EC92868F9}"/>
    <cellStyle name="Comma 74" xfId="9615" xr:uid="{451752D9-F66B-4C7D-9CCC-0BB70E8C2774}"/>
    <cellStyle name="Comma 74 2" xfId="11096" xr:uid="{11B7D58D-764D-42EB-8958-AAE8CD3FFE29}"/>
    <cellStyle name="Comma 74 2 2" xfId="12488" xr:uid="{37EAA48A-C93C-4D0A-A768-B87D730D0DDB}"/>
    <cellStyle name="Comma 74 3" xfId="12035" xr:uid="{A917FF12-DB13-45C5-9327-A31675D0CFB5}"/>
    <cellStyle name="Comma 75" xfId="9609" xr:uid="{9203B73D-2FC2-4CB6-B4A8-812380EB8DC8}"/>
    <cellStyle name="Comma 75 2" xfId="11090" xr:uid="{EFDBBA3C-99D4-41DD-A551-62519714924D}"/>
    <cellStyle name="Comma 75 2 2" xfId="12482" xr:uid="{7DE9C3EE-DC79-45FC-9AC3-C9FDB289A4D2}"/>
    <cellStyle name="Comma 75 3" xfId="12029" xr:uid="{72B82A6D-54A1-4043-A3BA-11F1A96DF24B}"/>
    <cellStyle name="Comma 76" xfId="8" xr:uid="{115CF9A8-AA65-4C09-9926-7C3EFF609F19}"/>
    <cellStyle name="Comma 77" xfId="11563" xr:uid="{5FE3C550-0788-4D53-9550-28655ECB0B85}"/>
    <cellStyle name="Comma 78" xfId="11569" xr:uid="{1A30934F-4C70-4583-B790-E046A7BDF892}"/>
    <cellStyle name="Comma 79" xfId="11566" xr:uid="{3A1C0930-30E9-4341-BC3C-EFC1B75754CB}"/>
    <cellStyle name="Comma 8" xfId="7259" xr:uid="{D86CD279-BEAF-41F0-ACF0-EB53972E5913}"/>
    <cellStyle name="Comma 8 2" xfId="7260" xr:uid="{8F34DED2-FF2F-4495-AE11-A6C9C608C57C}"/>
    <cellStyle name="Comma 8 2 2" xfId="7261" xr:uid="{F68167A6-DD75-46F8-B1A5-4E286B00EB4A}"/>
    <cellStyle name="Comma 8 2 2 2" xfId="7262" xr:uid="{B9A7DF1C-02A3-42E9-A54B-DC28ADA24FED}"/>
    <cellStyle name="Comma 8 2 3" xfId="7263" xr:uid="{D5F225C8-D72F-473E-9F59-9A038D8EFD45}"/>
    <cellStyle name="Comma 8 3" xfId="7264" xr:uid="{78B293EA-AD0F-402B-B5CB-4883C5242147}"/>
    <cellStyle name="Comma 8 3 2" xfId="7265" xr:uid="{9DA3EE71-3F27-4DB4-A395-60F4BADE8F2B}"/>
    <cellStyle name="Comma 8 4" xfId="7266" xr:uid="{C52730CD-56B1-4E0B-AB2A-189E32E0F588}"/>
    <cellStyle name="Comma 8 5" xfId="7267" xr:uid="{A3DE4054-FE1A-47AE-B5DC-9B9D713DAE30}"/>
    <cellStyle name="Comma 80" xfId="11573" xr:uid="{A8F213BC-945F-4230-AEBE-897CAB6D41A6}"/>
    <cellStyle name="Comma 81" xfId="11578" xr:uid="{BDAC10B7-C24C-480C-B1C2-323D7944D114}"/>
    <cellStyle name="Comma 9" xfId="7268" xr:uid="{BFD0767C-0C77-4C96-BE90-266727EBD900}"/>
    <cellStyle name="Comma 9 10" xfId="10424" xr:uid="{B2DF0259-9621-4209-AE58-333CE3F5FF3C}"/>
    <cellStyle name="Comma 9 10 2" xfId="12191" xr:uid="{4DEAA7A4-EF96-4339-A27A-B2F9541E1F36}"/>
    <cellStyle name="Comma 9 11" xfId="11734" xr:uid="{E03C231C-7DBD-473A-B9AE-48EB5E085F21}"/>
    <cellStyle name="Comma 9 2" xfId="7269" xr:uid="{01693A6E-57C9-40B1-8FFD-5FD89196322D}"/>
    <cellStyle name="Comma 9 2 2" xfId="7270" xr:uid="{5623D00D-557A-46DD-9398-407F81C998CB}"/>
    <cellStyle name="Comma 9 2 2 2" xfId="7271" xr:uid="{5B9B89AF-32D9-4015-9548-3FEDBC175177}"/>
    <cellStyle name="Comma 9 2 3" xfId="7272" xr:uid="{5990D4F2-C1DB-4B48-941B-C7E4B53BAA10}"/>
    <cellStyle name="Comma 9 3" xfId="7273" xr:uid="{5B8BD133-548D-4D0E-B981-F7E73207FCDD}"/>
    <cellStyle name="Comma 9 3 2" xfId="7274" xr:uid="{114516A1-40C3-4CA0-A858-1D7A3942FEAB}"/>
    <cellStyle name="Comma 9 3 3" xfId="7275" xr:uid="{A9975F52-A62B-43EA-8A0D-FB077BBB4BE1}"/>
    <cellStyle name="Comma 9 3 4" xfId="7276" xr:uid="{13FDEC2D-685F-43D6-95AA-1BFA01C09666}"/>
    <cellStyle name="Comma 9 3 5" xfId="10425" xr:uid="{F622F49F-6218-4048-B4B4-1D58E7CCAA22}"/>
    <cellStyle name="Comma 9 3 5 2" xfId="12192" xr:uid="{856849D8-9638-49CD-A49D-B625934B214A}"/>
    <cellStyle name="Comma 9 3 6" xfId="11735" xr:uid="{3BD3C933-740C-4FEB-8776-0F42426D281F}"/>
    <cellStyle name="Comma 9 4" xfId="7277" xr:uid="{867B1542-5C37-401D-9D1F-2FB3FBDF714F}"/>
    <cellStyle name="Comma 9 4 2" xfId="7278" xr:uid="{98B3E689-B614-4936-9E76-1F355E7BECB6}"/>
    <cellStyle name="Comma 9 5" xfId="7279" xr:uid="{DF5C5824-1318-4330-BEA5-5CAD8C87F04D}"/>
    <cellStyle name="Comma 9 5 2" xfId="7280" xr:uid="{6128ED2C-E1E6-4E66-B73B-09FB20AE3067}"/>
    <cellStyle name="Comma 9 6" xfId="7281" xr:uid="{4895F2C1-BB6F-40EE-BD9A-6360D34E7975}"/>
    <cellStyle name="Comma 9 7" xfId="7282" xr:uid="{CC115084-D061-4741-A8BE-23D3BF066924}"/>
    <cellStyle name="Comma 9 7 2" xfId="10426" xr:uid="{BB17269C-6116-4920-BFB7-89924CBB752C}"/>
    <cellStyle name="Comma 9 7 2 2" xfId="12193" xr:uid="{644A606F-B8F0-428C-AABC-F28B8FBCE7D9}"/>
    <cellStyle name="Comma 9 7 3" xfId="11736" xr:uid="{8A66390D-0B39-4CB7-A770-7FB40B3863EC}"/>
    <cellStyle name="Comma 9 8" xfId="7283" xr:uid="{538B40D5-82F8-488E-9627-E7839398CD81}"/>
    <cellStyle name="Comma 9 9" xfId="7284" xr:uid="{5FC03D73-E93B-4AF2-91F0-BB552E9264F4}"/>
    <cellStyle name="Comma0" xfId="7285" xr:uid="{50E296E2-C618-48AA-B511-798EADF3D6E4}"/>
    <cellStyle name="Comma0 - Style2" xfId="7286" xr:uid="{BC55DA80-3616-4F8A-AB36-EC80D5CD72A0}"/>
    <cellStyle name="Comma0 - Style2 2" xfId="7287" xr:uid="{7ABCF695-A7F1-4BE2-855D-0E486C405DEC}"/>
    <cellStyle name="Comma0 - Style4" xfId="7288" xr:uid="{B0C2DC51-5B59-45C2-B0CC-08A75937F1E4}"/>
    <cellStyle name="Comma0 - Style4 2" xfId="7289" xr:uid="{EE84E844-CFF3-47AB-AE81-49791CAA76B8}"/>
    <cellStyle name="Comma0 - Style4 3" xfId="7290" xr:uid="{0D22BA52-78C0-4BFC-84B1-7494EAAF3F44}"/>
    <cellStyle name="Comma0 - Style5" xfId="7291" xr:uid="{26FD1F53-4BA6-4DCE-817A-AE200E198B93}"/>
    <cellStyle name="Comma0 - Style5 2" xfId="7292" xr:uid="{B034A166-B37A-455E-B082-77A50FA8A1F3}"/>
    <cellStyle name="Comma0 - Style5 2 2" xfId="7293" xr:uid="{9BBF114E-DE34-4B4C-ABB5-A78D80C4C714}"/>
    <cellStyle name="Comma0 - Style5 3" xfId="7294" xr:uid="{F241F987-0C8D-40DD-9FCF-ED1758501D40}"/>
    <cellStyle name="Comma0 - Style5_ACCOUNTS" xfId="7295" xr:uid="{390C6E57-8611-4932-AEB2-1B32A7459284}"/>
    <cellStyle name="Comma0 10" xfId="7296" xr:uid="{111A22CA-37E2-4DEC-B339-2D04BCC66D37}"/>
    <cellStyle name="Comma0 11" xfId="7297" xr:uid="{864CB22B-90F5-4047-A841-D1F3FF48179D}"/>
    <cellStyle name="Comma0 12" xfId="7298" xr:uid="{BE65C3E7-D4AB-4DE3-A049-EE0467F08BED}"/>
    <cellStyle name="Comma0 13" xfId="7299" xr:uid="{96E46EF0-74F5-40F9-A825-5BB5E4855158}"/>
    <cellStyle name="Comma0 14" xfId="7300" xr:uid="{4CB1912A-ACCC-4346-AEC8-029165E5A8FC}"/>
    <cellStyle name="Comma0 15" xfId="7301" xr:uid="{24F134DD-4950-40EA-A48A-7FD81F0DA662}"/>
    <cellStyle name="Comma0 16" xfId="7302" xr:uid="{744222A9-B5D5-4895-A5AB-B1D4018B31AF}"/>
    <cellStyle name="Comma0 17" xfId="7303" xr:uid="{4D7CA062-008A-4175-B577-497036859E8E}"/>
    <cellStyle name="Comma0 18" xfId="7304" xr:uid="{A1A65A8B-9D18-496D-879C-5E57F35ED0C1}"/>
    <cellStyle name="Comma0 19" xfId="7305" xr:uid="{705F86F6-09F6-42B9-8EE9-2BE30758FCD9}"/>
    <cellStyle name="Comma0 2" xfId="7306" xr:uid="{FF421DE3-477B-4170-987B-E9C3702631AC}"/>
    <cellStyle name="Comma0 2 2" xfId="7307" xr:uid="{2C73966C-3D9E-4D46-A706-E833AA9A46AE}"/>
    <cellStyle name="Comma0 2 3" xfId="7308" xr:uid="{12975AD9-ADC5-4AD1-8A4A-9620BB5DD09A}"/>
    <cellStyle name="Comma0 20" xfId="7309" xr:uid="{7B6C412F-828F-43B0-B945-2F6DCF7DF20C}"/>
    <cellStyle name="Comma0 21" xfId="7310" xr:uid="{C66E9DD4-8286-4B1F-BE69-97D922163928}"/>
    <cellStyle name="Comma0 22" xfId="7311" xr:uid="{0C08930D-DDA6-485A-9488-F0A18E60B52A}"/>
    <cellStyle name="Comma0 23" xfId="7312" xr:uid="{63A6BD42-8894-4960-86F5-531FD7758E6D}"/>
    <cellStyle name="Comma0 24" xfId="7313" xr:uid="{DFE4935C-8926-4DFF-B10B-6D0CB612ED6C}"/>
    <cellStyle name="Comma0 25" xfId="7314" xr:uid="{B0D546B4-7E89-4E2B-BD20-9753A650453A}"/>
    <cellStyle name="Comma0 26" xfId="7315" xr:uid="{9C58E61B-0DE1-4BB7-A276-9889FBE0B504}"/>
    <cellStyle name="Comma0 27" xfId="7316" xr:uid="{EEBFB0E6-9411-4C85-8C96-E8369E96D651}"/>
    <cellStyle name="Comma0 28" xfId="7317" xr:uid="{52767646-A0C5-49D6-83A5-391FD6E2D8F2}"/>
    <cellStyle name="Comma0 29" xfId="7318" xr:uid="{37CA7D92-5A1F-40A0-AF7D-5C2FDAD4336F}"/>
    <cellStyle name="Comma0 3" xfId="7319" xr:uid="{A0A4EDD6-3F29-4F2A-9365-61F3BA135A78}"/>
    <cellStyle name="Comma0 3 2" xfId="7320" xr:uid="{ED03CB31-5617-4DC7-B655-BF0FE990F81C}"/>
    <cellStyle name="Comma0 3 3" xfId="7321" xr:uid="{A2EA48B5-2894-47E8-8FD6-546B762C62CE}"/>
    <cellStyle name="Comma0 30" xfId="7322" xr:uid="{4708E70C-1C53-47B0-A7EF-799C97F9659A}"/>
    <cellStyle name="Comma0 31" xfId="7323" xr:uid="{A0763CDC-C55F-4B50-AF58-F843A24CB595}"/>
    <cellStyle name="Comma0 32" xfId="7324" xr:uid="{513667C2-DCD1-4187-8E12-ABA75A6A5935}"/>
    <cellStyle name="Comma0 33" xfId="7325" xr:uid="{2EC45164-A002-4038-A8E8-BDC65C5AF15D}"/>
    <cellStyle name="Comma0 34" xfId="7326" xr:uid="{2CD74CDB-4B0D-4681-86EF-E8D138EE9FDB}"/>
    <cellStyle name="Comma0 35" xfId="7327" xr:uid="{A506F818-DBAE-4246-B4E2-12C4475F8A6F}"/>
    <cellStyle name="Comma0 36" xfId="7328" xr:uid="{4C1B82D9-B2AE-4302-885E-6B79C3E0FBC8}"/>
    <cellStyle name="Comma0 37" xfId="7329" xr:uid="{3891A8A0-FC8D-4FD4-9F6E-556D721251BC}"/>
    <cellStyle name="Comma0 38" xfId="7330" xr:uid="{02661616-0842-4210-B87C-27D5C04F1B4C}"/>
    <cellStyle name="Comma0 39" xfId="7331" xr:uid="{58F12028-C4B7-40FA-AFC7-81F7D7C4B6AC}"/>
    <cellStyle name="Comma0 4" xfId="7332" xr:uid="{903DDD1E-245B-4D9D-8C35-26D56696D474}"/>
    <cellStyle name="Comma0 4 2" xfId="7333" xr:uid="{69A5553C-136A-4FBA-9A11-61790CEEC705}"/>
    <cellStyle name="Comma0 40" xfId="7334" xr:uid="{56B2C450-F474-4D1D-A247-ED1C25E753B5}"/>
    <cellStyle name="Comma0 41" xfId="7335" xr:uid="{3F611B1E-CAF4-4931-8418-C3F4EA1F672E}"/>
    <cellStyle name="Comma0 42" xfId="7336" xr:uid="{D315B8DD-19BB-4077-B529-9A56BC14B633}"/>
    <cellStyle name="Comma0 43" xfId="7337" xr:uid="{B4246FF0-6F57-4B88-9685-806854C770A6}"/>
    <cellStyle name="Comma0 44" xfId="7338" xr:uid="{C183D960-C10C-4316-B00D-27451FF0B6E5}"/>
    <cellStyle name="Comma0 45" xfId="7339" xr:uid="{5B942856-FB00-4A86-81D7-BAC3F6AECA2B}"/>
    <cellStyle name="Comma0 46" xfId="7340" xr:uid="{D732CFD2-011E-481C-886A-22ACD6E9214C}"/>
    <cellStyle name="Comma0 47" xfId="7341" xr:uid="{8C99D018-F6AF-4BE3-8ADF-DB350234323A}"/>
    <cellStyle name="Comma0 5" xfId="7342" xr:uid="{5EA9AC92-E0A0-464B-9C9A-9DDD1AFE2FAF}"/>
    <cellStyle name="Comma0 5 2" xfId="7343" xr:uid="{CC20A5AD-F240-4023-9479-DAEDA3BDB44C}"/>
    <cellStyle name="Comma0 5 3" xfId="7344" xr:uid="{5A62A916-8568-4411-9A69-FE5C1D7F3491}"/>
    <cellStyle name="Comma0 6" xfId="7345" xr:uid="{2F6249AF-B28B-469A-B7D7-C9D5D22F24BF}"/>
    <cellStyle name="Comma0 7" xfId="7346" xr:uid="{8539047F-B673-44DC-87A1-0F44997741FB}"/>
    <cellStyle name="Comma0 8" xfId="7347" xr:uid="{44202AE8-C4CF-4DBA-80DE-3B77335DA6D4}"/>
    <cellStyle name="Comma0 9" xfId="7348" xr:uid="{A80F117C-528F-4F80-8346-8E51E31E89B8}"/>
    <cellStyle name="Comma0_00COS Ind Allocators" xfId="7349" xr:uid="{C36241E8-F483-4652-B896-92CBDC39BF49}"/>
    <cellStyle name="Comma1 - Style1" xfId="7350" xr:uid="{F578C0B9-15E9-42A4-AF38-49E1A8738EC2}"/>
    <cellStyle name="Comma1 - Style1 2" xfId="7351" xr:uid="{810A66D3-03CC-4C87-9229-CECB9E9C7FEE}"/>
    <cellStyle name="Comma1 - Style1 2 2" xfId="7352" xr:uid="{CA449E08-2D04-4DA7-A2B5-2EDD8FC02035}"/>
    <cellStyle name="Comma1 - Style1 3" xfId="7353" xr:uid="{4BAA0262-7827-4CD4-B82D-7A4BF1282A22}"/>
    <cellStyle name="Comma1 - Style1 4" xfId="7354" xr:uid="{21EDF905-1F45-46AF-BB33-CF5EED3F7A77}"/>
    <cellStyle name="Comma1 - Style1_ACCOUNTS" xfId="7355" xr:uid="{60564CC2-D096-4016-A5E1-61D48769167D}"/>
    <cellStyle name="Copied" xfId="7356" xr:uid="{FE90A1B1-D373-4980-AA04-7CD1BA424488}"/>
    <cellStyle name="Copied 2" xfId="7357" xr:uid="{8A82FA0B-93A5-42ED-B4D4-0F3CF79A5975}"/>
    <cellStyle name="Copied 2 2" xfId="7358" xr:uid="{F00B99C5-ABEC-47A1-94FA-7C5026B9EB89}"/>
    <cellStyle name="Copied 3" xfId="7359" xr:uid="{38744491-C802-4327-8169-2A84A6E91E2B}"/>
    <cellStyle name="Copied 4" xfId="7360" xr:uid="{876A4F11-69B2-45B0-A56D-85169D8706F4}"/>
    <cellStyle name="COST1" xfId="7361" xr:uid="{457210EB-F990-4856-83D4-D48935DA9690}"/>
    <cellStyle name="COST1 2" xfId="7362" xr:uid="{DE9ED020-43E1-45C0-A5C4-9F13EA53E2EC}"/>
    <cellStyle name="COST1 2 2" xfId="7363" xr:uid="{4024DEC8-31FC-45FC-AE62-7F2F4F067165}"/>
    <cellStyle name="COST1 3" xfId="7364" xr:uid="{49DBEF3C-5623-4708-97FF-F0D8DFCFE86D}"/>
    <cellStyle name="COST1 4" xfId="7365" xr:uid="{1E101033-B7BD-49B5-BD32-B445450DF232}"/>
    <cellStyle name="Curren - Style1" xfId="7366" xr:uid="{9F39B765-8EED-40B1-9A25-B94E01D26947}"/>
    <cellStyle name="Curren - Style1 2" xfId="7367" xr:uid="{52F1669E-3429-43AA-B904-1B9DDD8DE3F5}"/>
    <cellStyle name="Curren - Style2" xfId="7368" xr:uid="{C370DF76-5533-4A78-B0FE-399A88F685C0}"/>
    <cellStyle name="Curren - Style2 2" xfId="7369" xr:uid="{0A0B8BFF-6996-4E68-ACA6-DEA70F8E1CF0}"/>
    <cellStyle name="Curren - Style2 2 2" xfId="7370" xr:uid="{F0F9F9EE-ABE1-4DE8-9EF9-54E2A98F0D05}"/>
    <cellStyle name="Curren - Style2 3" xfId="7371" xr:uid="{DAD0C106-BC4D-41C2-966B-8A5A7FBE5972}"/>
    <cellStyle name="Curren - Style2 4" xfId="7372" xr:uid="{2DBA8FBC-0B0E-4736-9E5E-4932B8456B2D}"/>
    <cellStyle name="Curren - Style2_ACCOUNTS" xfId="7373" xr:uid="{0DAC11F0-5DEA-450C-9D81-2ABD0588EA79}"/>
    <cellStyle name="Curren - Style5" xfId="7374" xr:uid="{41D57604-DA97-46E7-8043-FB076B07FFDB}"/>
    <cellStyle name="Curren - Style5 2" xfId="7375" xr:uid="{35A6BB6E-C1B8-49D2-B0B9-38777CD4BFD3}"/>
    <cellStyle name="Curren - Style6" xfId="7376" xr:uid="{1DF2EF9D-3FB0-4F6F-BFCB-C1724217F7D8}"/>
    <cellStyle name="Curren - Style6 2" xfId="7377" xr:uid="{0144D6A6-CBD8-4245-A803-B78531DF7BF8}"/>
    <cellStyle name="Curren - Style6 2 2" xfId="7378" xr:uid="{67696DDF-37A0-4F89-B43A-1F8962B6A2FD}"/>
    <cellStyle name="Curren - Style6 3" xfId="7379" xr:uid="{527D144A-0AF6-4C8D-B939-D27693298210}"/>
    <cellStyle name="Curren - Style6_ACCOUNTS" xfId="7380" xr:uid="{A5B42698-55C4-4FE8-93AF-962C95D1B9C4}"/>
    <cellStyle name="Currency" xfId="2" builtinId="4"/>
    <cellStyle name="Currency 10" xfId="7381" xr:uid="{389CC8F2-626B-4349-89DE-8BEC1E405898}"/>
    <cellStyle name="Currency 10 2" xfId="7382" xr:uid="{665D2552-1FE9-48C6-B0D6-65825F4699A3}"/>
    <cellStyle name="Currency 10 2 2" xfId="7383" xr:uid="{F1121A3A-DDA5-4D2B-BEA3-F584D153B4D8}"/>
    <cellStyle name="Currency 10 3" xfId="7384" xr:uid="{FFEDADC8-AC51-495B-B1F2-9007F0A218E4}"/>
    <cellStyle name="Currency 10 4" xfId="7385" xr:uid="{4F1A43BB-586E-4E34-9DA3-EBD022AB4DAF}"/>
    <cellStyle name="Currency 11" xfId="7386" xr:uid="{458F6C4A-7714-4E18-A5B4-8C6946B7E479}"/>
    <cellStyle name="Currency 11 2" xfId="7387" xr:uid="{32DF7D5E-9963-4CD2-B900-D032E2B2E971}"/>
    <cellStyle name="Currency 11 2 2" xfId="7388" xr:uid="{730C9E6F-0AA1-444C-990F-CBE0B0F45D55}"/>
    <cellStyle name="Currency 11 3" xfId="7389" xr:uid="{249D2D91-B02A-479F-8DEE-292AD468140F}"/>
    <cellStyle name="Currency 11 4" xfId="7390" xr:uid="{124017C3-905D-4D7E-BA1F-565DF7FFC264}"/>
    <cellStyle name="Currency 12" xfId="7391" xr:uid="{7C4AD81E-3F7F-4E1C-A9D6-F3020C6A2D5F}"/>
    <cellStyle name="Currency 12 2" xfId="7392" xr:uid="{DF359F3C-68D6-4354-BC45-0AC01F543C38}"/>
    <cellStyle name="Currency 12 2 2" xfId="7393" xr:uid="{87799B2D-38C9-4F5E-902C-480FF0B9C77F}"/>
    <cellStyle name="Currency 12 3" xfId="7394" xr:uid="{7B20267F-B8F8-4AC0-9EAA-FA1EDE7A87C0}"/>
    <cellStyle name="Currency 12 3 2" xfId="7395" xr:uid="{B4B03D9F-6BB7-41CB-936C-4FDC0F972B42}"/>
    <cellStyle name="Currency 12 4" xfId="7396" xr:uid="{33920CBD-E2F5-4C76-94F0-58614AB95A42}"/>
    <cellStyle name="Currency 12 4 2" xfId="7397" xr:uid="{4E4DEF23-3D6E-4FBC-A051-F0BCDC4A55AB}"/>
    <cellStyle name="Currency 12 5" xfId="7398" xr:uid="{901DE854-29EC-4C87-88B4-13B2069791DE}"/>
    <cellStyle name="Currency 12 6" xfId="7399" xr:uid="{EE94CDDD-C2AA-40A4-BABC-3C12FC49E1A1}"/>
    <cellStyle name="Currency 13" xfId="7400" xr:uid="{CD354763-A9F0-4090-A1CF-43680D580EC0}"/>
    <cellStyle name="Currency 13 2" xfId="7401" xr:uid="{EEA341A9-5792-401E-BF9F-F760C85E7924}"/>
    <cellStyle name="Currency 13 2 2" xfId="10427" xr:uid="{94931828-4809-42E2-B5FF-F14505F438A1}"/>
    <cellStyle name="Currency 13 2 2 2" xfId="12194" xr:uid="{58CE2B9A-6C72-43B3-A834-BD7E7642828E}"/>
    <cellStyle name="Currency 13 2 3" xfId="11737" xr:uid="{0DBA46DE-9165-4593-8343-8EAD1728F012}"/>
    <cellStyle name="Currency 13 3" xfId="7402" xr:uid="{96458B0D-5F83-4CC4-9D52-B0858673D215}"/>
    <cellStyle name="Currency 14" xfId="7403" xr:uid="{AE485E95-E668-4204-91C6-FC9A030CD07A}"/>
    <cellStyle name="Currency 14 2" xfId="7404" xr:uid="{3BDE81B3-AA5B-4C52-BB70-97ED3208401E}"/>
    <cellStyle name="Currency 14 2 2" xfId="7405" xr:uid="{5C5E44F1-70E9-4DC6-8C73-28786ED46325}"/>
    <cellStyle name="Currency 14 3" xfId="7406" xr:uid="{432A4FB0-8175-44EB-862E-1369EED4B4D5}"/>
    <cellStyle name="Currency 14 3 2" xfId="7407" xr:uid="{560C1980-5C2A-46E5-B0A5-CCCBA54C491D}"/>
    <cellStyle name="Currency 14 4" xfId="7408" xr:uid="{AD66DF73-2D6D-4B73-9550-AE6654AC3C7B}"/>
    <cellStyle name="Currency 14 4 2" xfId="7409" xr:uid="{5CB1BFB6-2DB7-49B6-8E70-58D48E76F97C}"/>
    <cellStyle name="Currency 15" xfId="7410" xr:uid="{3E5DC2D5-01C1-4FF2-B7A4-5C83EDCA199A}"/>
    <cellStyle name="Currency 15 2" xfId="7411" xr:uid="{B58CD1FC-9C53-4BED-A59B-61F663BFA1D1}"/>
    <cellStyle name="Currency 15 3" xfId="7412" xr:uid="{76E1597D-7FF4-4339-876B-5A9E1EC9D8C3}"/>
    <cellStyle name="Currency 15 4" xfId="7413" xr:uid="{632F89E2-E71E-4B81-AF06-583B8D88C178}"/>
    <cellStyle name="Currency 16" xfId="7414" xr:uid="{0E55400E-2F91-4B2E-A0B3-84504658FD73}"/>
    <cellStyle name="Currency 16 2" xfId="7415" xr:uid="{19B67F07-45B6-4602-A959-CA19ED7F4CE6}"/>
    <cellStyle name="Currency 16 3" xfId="7416" xr:uid="{66B44A81-EBA3-4943-825E-26D1E939FB6E}"/>
    <cellStyle name="Currency 16 3 2" xfId="10428" xr:uid="{11414332-AD1A-40A6-9636-582A583CDCCD}"/>
    <cellStyle name="Currency 16 3 2 2" xfId="12195" xr:uid="{3F8964B2-F297-4C4A-8F46-1153722189CD}"/>
    <cellStyle name="Currency 16 3 3" xfId="11738" xr:uid="{4B70B258-7886-42C9-8732-F0B9AD5711DD}"/>
    <cellStyle name="Currency 16 4" xfId="7417" xr:uid="{7692114A-398A-4CCD-A962-4C3CCF9CDD12}"/>
    <cellStyle name="Currency 17" xfId="7418" xr:uid="{73CFA5DD-F44F-4EC8-B1FA-5A8F827C1CB0}"/>
    <cellStyle name="Currency 18" xfId="7419" xr:uid="{1B60C214-E766-42BD-99C5-DBC1500C6296}"/>
    <cellStyle name="Currency 18 2" xfId="7420" xr:uid="{7706CA78-78AF-477B-8749-BDBA74796914}"/>
    <cellStyle name="Currency 19" xfId="7421" xr:uid="{8BFB7316-E433-4349-BC26-CA6160D164AF}"/>
    <cellStyle name="Currency 19 2" xfId="7422" xr:uid="{19313DB7-5E5B-4CC9-872D-ACC3688D7ABD}"/>
    <cellStyle name="Currency 19 2 2" xfId="10429" xr:uid="{EB7E7EB1-6994-4381-91E8-A86A58D3C179}"/>
    <cellStyle name="Currency 19 2 2 2" xfId="12196" xr:uid="{A6C0BA1E-4A46-4F36-9E69-D0DEC6F98A67}"/>
    <cellStyle name="Currency 19 2 3" xfId="11739" xr:uid="{7FDAE0A2-2C0E-4DFE-A03F-BA8952EE4505}"/>
    <cellStyle name="Currency 2" xfId="20" xr:uid="{648E792E-8D09-46E0-BD76-4F71D2FED333}"/>
    <cellStyle name="Currency 2 2" xfId="7423" xr:uid="{251EE1E9-3F95-462C-A3B5-97B4943E150C}"/>
    <cellStyle name="Currency 2 2 2" xfId="7424" xr:uid="{33806356-8AC0-4CFF-A355-4ECE8A4DEBC7}"/>
    <cellStyle name="Currency 2 2 2 2" xfId="7425" xr:uid="{AAA51983-CD82-4DD4-AD8E-555A85D3EED7}"/>
    <cellStyle name="Currency 2 2 2 3" xfId="7426" xr:uid="{615E2A8B-9BB5-4840-81AF-6A864D298F4C}"/>
    <cellStyle name="Currency 2 2 3" xfId="7427" xr:uid="{78296649-5EC0-48E1-AD9B-41D0E2A33748}"/>
    <cellStyle name="Currency 2 2 4" xfId="7428" xr:uid="{24D094E2-FCA3-46C8-90D9-E078583F5DF0}"/>
    <cellStyle name="Currency 2 3" xfId="7429" xr:uid="{4942E9BF-A751-42A1-8E52-92564942B370}"/>
    <cellStyle name="Currency 2 3 2" xfId="7430" xr:uid="{F80737E3-A8AF-4A6E-AF25-F82C9ECD3062}"/>
    <cellStyle name="Currency 2 3 3" xfId="7431" xr:uid="{ED2274E0-20A6-4DA1-978C-FE1D6D3BC4F7}"/>
    <cellStyle name="Currency 2 4" xfId="7432" xr:uid="{99530DA2-FD6E-47A0-9BE5-AADE7054F3C5}"/>
    <cellStyle name="Currency 2 4 2" xfId="7433" xr:uid="{08F397A8-9FB4-4F1F-AAB9-E4304C448CFE}"/>
    <cellStyle name="Currency 2 5" xfId="7434" xr:uid="{2468C49C-3006-4164-AAAF-911A72A60CBA}"/>
    <cellStyle name="Currency 2 5 2" xfId="7435" xr:uid="{BCDD9433-ECFA-469F-9CEE-5515D6541CFC}"/>
    <cellStyle name="Currency 2 6" xfId="7436" xr:uid="{CA6C7475-8F9B-479D-8402-65D006192FA6}"/>
    <cellStyle name="Currency 2 6 2" xfId="7437" xr:uid="{1C15B112-45C7-4999-9A08-04216F98D1E8}"/>
    <cellStyle name="Currency 2 7" xfId="7438" xr:uid="{88E2FEF1-3D2C-4538-A834-0A05DA79FB9F}"/>
    <cellStyle name="Currency 2 7 2" xfId="7439" xr:uid="{0D665A0D-EA00-4671-ABD7-4D8AE8623A47}"/>
    <cellStyle name="Currency 2 8" xfId="7440" xr:uid="{24FF0D3F-FCD6-4288-BD7C-FBAF15900033}"/>
    <cellStyle name="Currency 2 8 2" xfId="7441" xr:uid="{98076E65-2616-4B89-ACC5-D796666877FC}"/>
    <cellStyle name="Currency 2 9" xfId="7442" xr:uid="{DEAEFF78-5C34-4700-A1B7-7B2B3C4D2EC5}"/>
    <cellStyle name="Currency 20" xfId="7443" xr:uid="{ABA4401C-0238-40DF-A0BA-CA00158083D1}"/>
    <cellStyle name="Currency 21" xfId="7444" xr:uid="{685C3EC3-DC94-4C64-AB97-74F6D6689385}"/>
    <cellStyle name="Currency 21 2" xfId="10430" xr:uid="{0929382F-2858-4C24-BFEA-502BB354E48E}"/>
    <cellStyle name="Currency 21 2 2" xfId="12197" xr:uid="{F877BC88-1BBF-40F7-945D-3A5D576CF854}"/>
    <cellStyle name="Currency 21 3" xfId="11740" xr:uid="{5A3DF148-8649-481C-8340-50380F73C299}"/>
    <cellStyle name="Currency 22" xfId="7445" xr:uid="{91AC3952-F3E0-48FE-A71A-0BBEB8B595A1}"/>
    <cellStyle name="Currency 22 2" xfId="10431" xr:uid="{6C3B6F90-4CFE-4F92-86C2-EF7DF3B777B8}"/>
    <cellStyle name="Currency 22 2 2" xfId="12198" xr:uid="{C046ACA0-8860-4FFC-8190-1B45B685D899}"/>
    <cellStyle name="Currency 22 3" xfId="11741" xr:uid="{03EC8181-B7F2-4E33-A254-BD3F56B79715}"/>
    <cellStyle name="Currency 23" xfId="7446" xr:uid="{E7A4E21D-E7C6-4503-9232-467A1178EC4F}"/>
    <cellStyle name="Currency 24" xfId="7447" xr:uid="{010893F8-548E-4C8F-8A52-FA29BD04CE5B}"/>
    <cellStyle name="Currency 24 2" xfId="7448" xr:uid="{058469FD-00F4-4C81-A1C5-0089B7B63740}"/>
    <cellStyle name="Currency 24 2 2" xfId="10432" xr:uid="{B43BFADE-34C1-4352-908A-2CF64B5B6BA9}"/>
    <cellStyle name="Currency 24 2 2 2" xfId="12199" xr:uid="{74B10E86-F9BE-401A-9F3D-4C66D079DAC5}"/>
    <cellStyle name="Currency 24 2 3" xfId="11742" xr:uid="{1FC32384-26D8-4767-A794-AEE58C8D2D72}"/>
    <cellStyle name="Currency 25" xfId="7449" xr:uid="{2A9821D9-AB15-4F72-B0FE-047394558747}"/>
    <cellStyle name="Currency 25 2" xfId="7450" xr:uid="{7FC02F80-0D7C-4D16-818D-F4AB1284575C}"/>
    <cellStyle name="Currency 25 3" xfId="7451" xr:uid="{D395A5AD-FEAD-413F-A88C-F494BF13AA57}"/>
    <cellStyle name="Currency 25 3 2" xfId="10434" xr:uid="{CEC2278C-A078-49BD-8BE9-145B081B8D0D}"/>
    <cellStyle name="Currency 25 3 2 2" xfId="12201" xr:uid="{C6F919CD-A444-4828-B47A-761BC248A447}"/>
    <cellStyle name="Currency 25 3 3" xfId="11744" xr:uid="{5DC86827-234A-493D-941E-6F554FE9082A}"/>
    <cellStyle name="Currency 25 4" xfId="10433" xr:uid="{9A1D1E5F-ACBA-4101-981F-4AF32EE7277A}"/>
    <cellStyle name="Currency 25 4 2" xfId="12200" xr:uid="{9AA7BF61-3D8D-4EAB-BB9F-F3FD5D7786D2}"/>
    <cellStyle name="Currency 25 5" xfId="11743" xr:uid="{CBCABD80-0CB4-4C97-9BE1-E3797F2353C9}"/>
    <cellStyle name="Currency 26" xfId="7452" xr:uid="{6DFF5AE6-BDB4-46E6-921C-8B17E0D35CAB}"/>
    <cellStyle name="Currency 27" xfId="7453" xr:uid="{AE0A177A-471F-4A94-92ED-32FBEDF2DF4D}"/>
    <cellStyle name="Currency 27 2" xfId="7454" xr:uid="{720AAE86-7D88-48F3-9696-EE2EE0004E9B}"/>
    <cellStyle name="Currency 27 2 2" xfId="10436" xr:uid="{873DBD6C-A7EE-436E-AFEA-66C6F7904C15}"/>
    <cellStyle name="Currency 27 2 2 2" xfId="12203" xr:uid="{ACA51CA9-5A07-498F-9D71-606499D73DD4}"/>
    <cellStyle name="Currency 27 2 3" xfId="11746" xr:uid="{81EA42BA-7A50-4E01-B623-C37F2F960A9C}"/>
    <cellStyle name="Currency 27 3" xfId="10435" xr:uid="{899907D3-3C14-46DE-8A62-9DDD0FC3D3B1}"/>
    <cellStyle name="Currency 27 3 2" xfId="12202" xr:uid="{CB10C662-231F-4555-A707-DEE802E23859}"/>
    <cellStyle name="Currency 27 4" xfId="11745" xr:uid="{3C5657D7-5FB8-4BDC-912D-A565F6ED8754}"/>
    <cellStyle name="Currency 28" xfId="17" xr:uid="{D90C42FA-5B6D-4E7C-8CC2-3547FF3F9D02}"/>
    <cellStyle name="Currency 28 2" xfId="9621" xr:uid="{C0519916-A7F8-4F2F-B259-D16702D6FAA1}"/>
    <cellStyle name="Currency 28 2 2" xfId="12040" xr:uid="{F7784EC5-331D-440F-8E4D-8CDA7F70D7C0}"/>
    <cellStyle name="Currency 28 3" xfId="11583" xr:uid="{21284C56-DB70-4AFF-B354-0D0758EBC516}"/>
    <cellStyle name="Currency 3" xfId="7455" xr:uid="{D2EC26F5-464B-48B1-8EA9-59E010570E18}"/>
    <cellStyle name="Currency 3 2" xfId="7456" xr:uid="{BA9B9B0D-1FAA-46D4-AA73-9E7BD09AD73A}"/>
    <cellStyle name="Currency 3 2 2" xfId="7457" xr:uid="{1EF76FC9-A5E5-4947-ACFD-8A6E08F6F7B3}"/>
    <cellStyle name="Currency 3 2 2 2" xfId="7458" xr:uid="{8ED7A629-108D-4A81-897B-AAE7CB6F2139}"/>
    <cellStyle name="Currency 3 2 3" xfId="7459" xr:uid="{9747774E-539D-4F74-93F3-4D861C6CDF69}"/>
    <cellStyle name="Currency 3 2 4" xfId="9546" xr:uid="{F366540B-362F-4F0E-B4BA-6EA12EFCC71D}"/>
    <cellStyle name="Currency 3 3" xfId="7460" xr:uid="{347C3268-075C-491C-A407-4A3619EFE802}"/>
    <cellStyle name="Currency 3 3 2" xfId="7461" xr:uid="{1EBB8DA5-BA9C-48F6-9FA3-6D34197F89A3}"/>
    <cellStyle name="Currency 3 4" xfId="7462" xr:uid="{75119615-811B-4299-9313-CDC8A294179C}"/>
    <cellStyle name="Currency 3 5" xfId="7463" xr:uid="{70DE2BA8-4177-425A-A910-14AD003DAA1A}"/>
    <cellStyle name="Currency 4" xfId="7464" xr:uid="{EBBD5BF0-141D-4F6E-AE75-2B482D387A26}"/>
    <cellStyle name="Currency 4 2" xfId="7465" xr:uid="{FC28BD47-49F9-4644-9583-BE0D901AE34A}"/>
    <cellStyle name="Currency 4 2 2" xfId="7466" xr:uid="{64BBBDDE-9690-42BA-B608-9F77BDA0ACE2}"/>
    <cellStyle name="Currency 4 2 2 2" xfId="7467" xr:uid="{64795E09-1B93-4BFB-9C44-6368E4DA623F}"/>
    <cellStyle name="Currency 4 2 3" xfId="7468" xr:uid="{7C1A1010-84C0-4C61-A117-964688AC9B60}"/>
    <cellStyle name="Currency 4 2 4" xfId="7469" xr:uid="{19E31291-93BE-43BA-8C21-5B12FF86EC5E}"/>
    <cellStyle name="Currency 4 3" xfId="7470" xr:uid="{274C7EBC-9AC1-4710-B3A6-8DF6FEFB3B8C}"/>
    <cellStyle name="Currency 4 3 2" xfId="7471" xr:uid="{4C0A6518-57F2-4CBE-889C-F1680118BC88}"/>
    <cellStyle name="Currency 4 3 2 2" xfId="7472" xr:uid="{47910AF0-A318-489B-B298-428BA99F6EF4}"/>
    <cellStyle name="Currency 4 3 3" xfId="7473" xr:uid="{7319FBA0-8B35-4EA9-9FA8-BC701285E6C3}"/>
    <cellStyle name="Currency 4 3 3 2" xfId="7474" xr:uid="{80160CB9-40D7-4FCF-A5DE-5699E80BDF4A}"/>
    <cellStyle name="Currency 4 3 4" xfId="7475" xr:uid="{1BA0E782-AA86-41AD-AD68-EE29FD8D2C06}"/>
    <cellStyle name="Currency 4 3 4 2" xfId="7476" xr:uid="{7547AA32-5F39-472F-A779-8FEB440283ED}"/>
    <cellStyle name="Currency 4 4" xfId="7477" xr:uid="{249A5806-DA64-4CE5-BF2A-F6AC8F3A6224}"/>
    <cellStyle name="Currency 4 4 2" xfId="7478" xr:uid="{1ABCF86C-EFEA-493D-8A1E-4ED2265C3FA2}"/>
    <cellStyle name="Currency 4 5" xfId="7479" xr:uid="{B39F9885-6EA3-416E-B78E-C0EAE2CF3C09}"/>
    <cellStyle name="Currency 4 6" xfId="7480" xr:uid="{49DF0753-C9F3-4462-BC49-AE07970E7E3E}"/>
    <cellStyle name="Currency 4 7" xfId="9545" xr:uid="{8481408B-AAE8-4CB3-8737-3A32067EAD70}"/>
    <cellStyle name="Currency 4_2009 GRC Compliance Filing (Electric) for Exh A-1" xfId="7481" xr:uid="{C318023E-8EF7-42E3-8DE8-6C06EE14478E}"/>
    <cellStyle name="Currency 5" xfId="7482" xr:uid="{CA82A4E4-C187-4F21-9C77-1BAA8F6FFDA1}"/>
    <cellStyle name="Currency 5 2" xfId="7483" xr:uid="{1DDEF953-990E-43DA-87F4-592E1A110427}"/>
    <cellStyle name="Currency 5 2 2" xfId="7484" xr:uid="{4A89F0E2-E69B-43F9-81E6-1B4752E45F67}"/>
    <cellStyle name="Currency 5 3" xfId="7485" xr:uid="{DC08189B-5447-47B8-ADD3-0E6B3D2713EA}"/>
    <cellStyle name="Currency 5 4" xfId="7486" xr:uid="{D66973DF-CB18-48BC-B875-B1780BB8A70E}"/>
    <cellStyle name="Currency 6" xfId="7487" xr:uid="{4AEF5D7D-A9BF-4254-8ADC-53AD41CFBDDC}"/>
    <cellStyle name="Currency 6 2" xfId="7488" xr:uid="{D68B2290-DFF6-4C7A-A722-77B7F0BF675A}"/>
    <cellStyle name="Currency 6 2 2" xfId="7489" xr:uid="{97D718AF-DD2D-4D2B-BF88-6BEC99B02AC2}"/>
    <cellStyle name="Currency 6 3" xfId="7490" xr:uid="{9AC5756E-6C45-45CD-B053-54355ABEC9E5}"/>
    <cellStyle name="Currency 6 4" xfId="7491" xr:uid="{1BE342D6-5513-4944-80F7-0DFEFB0715A7}"/>
    <cellStyle name="Currency 7" xfId="7492" xr:uid="{31595ABD-8556-4765-9C5D-F59C92390861}"/>
    <cellStyle name="Currency 7 2" xfId="7493" xr:uid="{20ABF5CB-319B-43FF-9735-9B473BAE3DF5}"/>
    <cellStyle name="Currency 7 2 2" xfId="7494" xr:uid="{56517331-DACA-405E-B4B7-BCA6868CB29D}"/>
    <cellStyle name="Currency 7 3" xfId="7495" xr:uid="{1DD942FF-6375-4464-9993-A7843FEFA761}"/>
    <cellStyle name="Currency 7 4" xfId="7496" xr:uid="{85EBE625-86A7-4A6C-9BD9-AAC18146BD16}"/>
    <cellStyle name="Currency 8" xfId="7497" xr:uid="{10E0EF1C-D2B4-40F5-9C31-A3DF03B41C2E}"/>
    <cellStyle name="Currency 8 2" xfId="7498" xr:uid="{D7519EA6-1787-4614-8628-097BF6241A0D}"/>
    <cellStyle name="Currency 8 2 2" xfId="7499" xr:uid="{7A2E46F8-79F3-41A5-A7B7-191227FABCE5}"/>
    <cellStyle name="Currency 8 2 2 2" xfId="7500" xr:uid="{C8284432-251F-4CD4-83C4-1FEE5D8CDB49}"/>
    <cellStyle name="Currency 8 2 2 3" xfId="7501" xr:uid="{DC6E1B4C-2ECF-4278-A1B1-5C1FF82F3341}"/>
    <cellStyle name="Currency 8 2 2 4" xfId="7502" xr:uid="{3DE76B9E-C251-48F0-93FB-57342CEF3CD1}"/>
    <cellStyle name="Currency 8 2 2 5" xfId="10438" xr:uid="{09036DD2-3390-42F7-BBFF-CA5E2C77C2BC}"/>
    <cellStyle name="Currency 8 2 2 5 2" xfId="12205" xr:uid="{CFAC44A5-FAA8-489B-91D2-9F7E53D20ADA}"/>
    <cellStyle name="Currency 8 2 2 6" xfId="11748" xr:uid="{282CFF06-E0CE-4B40-A659-0D6C511A6334}"/>
    <cellStyle name="Currency 8 2 3" xfId="7503" xr:uid="{5CD48B60-38F9-49EA-8AFC-53A03DCE7742}"/>
    <cellStyle name="Currency 8 2 3 2" xfId="7504" xr:uid="{A118ABD9-9D00-4FB6-ABD6-5718522EA0AB}"/>
    <cellStyle name="Currency 8 2 4" xfId="7505" xr:uid="{348DC9FF-79FD-48D9-ADB4-004341C4FCE0}"/>
    <cellStyle name="Currency 8 2 5" xfId="7506" xr:uid="{4D73CA5E-6CDE-4E9F-9EDC-21B566F1FF94}"/>
    <cellStyle name="Currency 8 2 6" xfId="7507" xr:uid="{5A472597-0B14-4CCE-B4BF-0ECEBED367B6}"/>
    <cellStyle name="Currency 8 2 7" xfId="10437" xr:uid="{481E0A40-8BF4-40E8-9712-4C00F00153E9}"/>
    <cellStyle name="Currency 8 2 7 2" xfId="12204" xr:uid="{270674E2-B2FB-4000-B8CA-B2D051E36DE6}"/>
    <cellStyle name="Currency 8 2 8" xfId="11747" xr:uid="{270C1B9B-8FDA-432D-8110-99D602A00EA6}"/>
    <cellStyle name="Currency 8 3" xfId="7508" xr:uid="{18FC46DB-6DC1-41C7-8D27-8C78C96F472A}"/>
    <cellStyle name="Currency 8 3 2" xfId="7509" xr:uid="{E999318C-0D62-42CC-BBBF-7F04367DE954}"/>
    <cellStyle name="Currency 8 4" xfId="7510" xr:uid="{9AF1947A-AA5C-4BFF-ABF4-AAF461BA9FF8}"/>
    <cellStyle name="Currency 8 4 2" xfId="7511" xr:uid="{DEC0F728-0DFB-432A-B19B-9BBD3F48FA47}"/>
    <cellStyle name="Currency 8 5" xfId="7512" xr:uid="{3B582A5B-864C-4945-AAD2-3F70F2FDE7D2}"/>
    <cellStyle name="Currency 8 5 2" xfId="10439" xr:uid="{A9DD5865-34A9-4DD7-BF47-C148E34B14B2}"/>
    <cellStyle name="Currency 8 5 2 2" xfId="12206" xr:uid="{42C6F786-75D1-4A93-A494-373556D0C930}"/>
    <cellStyle name="Currency 8 5 3" xfId="11749" xr:uid="{18540E65-86EA-4B9A-B148-B11D0E584059}"/>
    <cellStyle name="Currency 8 6" xfId="7513" xr:uid="{CFACB496-F353-4048-8EDB-94CA2EE87538}"/>
    <cellStyle name="Currency 9" xfId="7514" xr:uid="{E8DC144B-4ACA-4211-8BDA-6151EEEBFB0B}"/>
    <cellStyle name="Currency 9 10" xfId="10440" xr:uid="{D1EA6BFD-707A-4083-9474-7E9B0B3CE62D}"/>
    <cellStyle name="Currency 9 10 2" xfId="12207" xr:uid="{9EF11DB2-C7B1-46A1-AAE0-433FB2306682}"/>
    <cellStyle name="Currency 9 11" xfId="11750" xr:uid="{FB0B4D63-FEFA-48A9-A886-F3A791D2BE36}"/>
    <cellStyle name="Currency 9 2" xfId="7515" xr:uid="{70A31D18-C74A-47FF-918F-041C32F34A7F}"/>
    <cellStyle name="Currency 9 2 2" xfId="7516" xr:uid="{BE9C274F-92D0-4D7B-9956-CFA65BD79BBA}"/>
    <cellStyle name="Currency 9 2 2 2" xfId="7517" xr:uid="{AA4CD25D-95C2-4933-BE47-202943381051}"/>
    <cellStyle name="Currency 9 2 3" xfId="7518" xr:uid="{308574F2-054F-4D05-B821-7F3E891EECCF}"/>
    <cellStyle name="Currency 9 3" xfId="7519" xr:uid="{B3AAD605-A987-4D91-BFFB-4206C81F82BD}"/>
    <cellStyle name="Currency 9 3 2" xfId="7520" xr:uid="{32356D26-6D73-49B9-AD8F-C0DD41705D7F}"/>
    <cellStyle name="Currency 9 3 3" xfId="7521" xr:uid="{5275DDB6-22D1-455F-97E2-A3F2C803D8C6}"/>
    <cellStyle name="Currency 9 3 4" xfId="7522" xr:uid="{EF3E354E-FA5E-4D07-B7EE-3F3B16EE2FF6}"/>
    <cellStyle name="Currency 9 3 5" xfId="10441" xr:uid="{55086B5F-5E75-49F9-A41F-DDD5D54617F6}"/>
    <cellStyle name="Currency 9 3 5 2" xfId="12208" xr:uid="{020133B9-FE62-45C0-906E-3D088F933AB8}"/>
    <cellStyle name="Currency 9 3 6" xfId="11751" xr:uid="{8D5E425E-7A90-4F3A-84BE-5CD2A526F622}"/>
    <cellStyle name="Currency 9 4" xfId="7523" xr:uid="{AC1CED68-0033-4D3F-9E6F-8A89DE9BD718}"/>
    <cellStyle name="Currency 9 4 2" xfId="7524" xr:uid="{3F9F54B8-DA55-4D29-8AC5-8C417FDC57E4}"/>
    <cellStyle name="Currency 9 5" xfId="7525" xr:uid="{B7414C83-4EAE-44C6-8253-82EAF88EE388}"/>
    <cellStyle name="Currency 9 5 2" xfId="7526" xr:uid="{13A28448-B80E-400F-A3A4-B5A5B97705D8}"/>
    <cellStyle name="Currency 9 6" xfId="7527" xr:uid="{21C610B6-C702-4294-A184-DD79A4AFF6BD}"/>
    <cellStyle name="Currency 9 7" xfId="7528" xr:uid="{90368671-8317-4AD7-9751-CDD325F59EED}"/>
    <cellStyle name="Currency 9 7 2" xfId="10442" xr:uid="{24B1D96B-473E-4907-A88F-1A1C8A7F4A5F}"/>
    <cellStyle name="Currency 9 7 2 2" xfId="12209" xr:uid="{6A54CD13-EE92-44CE-9450-D916614033C7}"/>
    <cellStyle name="Currency 9 7 3" xfId="11752" xr:uid="{EF3C42E0-02B6-4743-8F0A-16931654490C}"/>
    <cellStyle name="Currency 9 8" xfId="7529" xr:uid="{B27599CD-C65F-4D0B-98F3-17D4D18DD7E1}"/>
    <cellStyle name="Currency 9 9" xfId="7530" xr:uid="{DAD0A65E-7629-403D-933C-B6D54AD079B3}"/>
    <cellStyle name="Currency0" xfId="7531" xr:uid="{F4F6F808-9232-4F93-8770-5733053B1D62}"/>
    <cellStyle name="Currency0 2" xfId="7532" xr:uid="{62B10A16-8C77-4387-ABC6-650272BC2D9E}"/>
    <cellStyle name="Currency0 2 2" xfId="7533" xr:uid="{5BEF93FB-D730-417F-A52B-1AFBC88E7B11}"/>
    <cellStyle name="Currency0 2 2 2" xfId="7534" xr:uid="{FF7E03F0-CD3E-4DF7-966A-D9C976954DF0}"/>
    <cellStyle name="Currency0 2 3" xfId="7535" xr:uid="{6A232EE7-E0CD-4A3F-87C5-846CB92F3F29}"/>
    <cellStyle name="Currency0 3" xfId="7536" xr:uid="{72FA20E3-CC47-48BF-8761-767BA40A3868}"/>
    <cellStyle name="Currency0 3 2" xfId="7537" xr:uid="{F130908B-99AA-4EB6-8C96-C18A5C026B7D}"/>
    <cellStyle name="Currency0 3 3" xfId="7538" xr:uid="{F83252DA-DC04-4922-9B53-F66C2AA7EBF1}"/>
    <cellStyle name="Currency0 4" xfId="7539" xr:uid="{228333E2-DEB5-4AD1-BB77-7CE1A84E69C1}"/>
    <cellStyle name="Currency0 4 2" xfId="7540" xr:uid="{2F262B67-7B0D-4C70-8C66-82807AF8093D}"/>
    <cellStyle name="Currency0 4 3" xfId="7541" xr:uid="{28CBEE93-E01B-4759-B2E4-04A7498D8FB8}"/>
    <cellStyle name="Currency0 5" xfId="7542" xr:uid="{48873029-FEAA-4540-9B72-E5AA315606C5}"/>
    <cellStyle name="Currency0 6" xfId="7543" xr:uid="{BB58FA96-5ED3-4E35-B41C-3E09C5C0057C}"/>
    <cellStyle name="Currency0 7" xfId="7544" xr:uid="{5EC11DE5-375A-4D53-B1BF-7FE68F92DB23}"/>
    <cellStyle name="Currency0_ACCOUNTS" xfId="7545" xr:uid="{8ED9A7A7-C49B-4DAA-8FF4-6E9104734076}"/>
    <cellStyle name="Date" xfId="7546" xr:uid="{4521DA2F-D3DD-46FE-BCC0-A8B720E44D84}"/>
    <cellStyle name="Date 2" xfId="7547" xr:uid="{7A3676A7-F6A6-419E-AB9F-9575E37AE25F}"/>
    <cellStyle name="Date 2 2" xfId="7548" xr:uid="{637D12F1-4D19-4C82-9B7E-E818C5D9A0BF}"/>
    <cellStyle name="Date 2 3" xfId="7549" xr:uid="{C5ACF39F-88CF-4DDF-8B42-EBB78668A68C}"/>
    <cellStyle name="Date 3" xfId="7550" xr:uid="{A16F1F96-DE35-4422-A090-43E2B1B0B618}"/>
    <cellStyle name="Date 3 2" xfId="7551" xr:uid="{5B706CB1-A184-46FF-A200-CDF8C0BC8CD3}"/>
    <cellStyle name="Date 3 3" xfId="7552" xr:uid="{C529BD37-F80E-42AB-8236-469ECD87924E}"/>
    <cellStyle name="Date 4" xfId="7553" xr:uid="{8AB4EC94-4CCF-4968-8EDC-E11A02BA271E}"/>
    <cellStyle name="Date 4 2" xfId="7554" xr:uid="{47476667-4ED1-4C09-90C8-70479E89CB88}"/>
    <cellStyle name="Date 5" xfId="7555" xr:uid="{C1A48897-E988-4CAF-978C-9CEA73B6BA19}"/>
    <cellStyle name="Date 5 2" xfId="7556" xr:uid="{6DF34614-3220-4C60-92D2-059BF9E397E5}"/>
    <cellStyle name="Date 5 3" xfId="7557" xr:uid="{965A8217-CD85-4BDF-AF41-3F43AC5EDE94}"/>
    <cellStyle name="Date 6" xfId="7558" xr:uid="{FB0FF39A-A7D8-49D6-B755-43EDA11A919F}"/>
    <cellStyle name="Date 7" xfId="7559" xr:uid="{37254D1B-08B8-47D7-924F-88A3C3D5E9E8}"/>
    <cellStyle name="Date 8" xfId="7560" xr:uid="{7E2502BD-DCB4-4F4D-BEE5-E2D2362E1FC4}"/>
    <cellStyle name="Date_903 SAP 2-6-09" xfId="7561" xr:uid="{E632C80B-6D83-4A43-BDC4-8C2BE514994E}"/>
    <cellStyle name="drp-sh - Style2" xfId="7562" xr:uid="{87895F4E-D64E-4716-89D4-EDC4E8D0EC57}"/>
    <cellStyle name="Emphasis 1" xfId="7563" xr:uid="{4C7E6DB1-305F-4824-B6F1-126CE8324AC6}"/>
    <cellStyle name="Emphasis 1 2" xfId="7564" xr:uid="{6DA4941E-23C2-40C3-BBD9-09EC1A3F91D7}"/>
    <cellStyle name="Emphasis 2" xfId="7565" xr:uid="{68E7552A-003B-4521-8B56-9A8FB9741B9C}"/>
    <cellStyle name="Emphasis 2 2" xfId="7566" xr:uid="{DF903232-9932-4388-8A58-917E8120EE4F}"/>
    <cellStyle name="Emphasis 3" xfId="7567" xr:uid="{8B360014-ADA2-480B-9D4E-FF80814056B4}"/>
    <cellStyle name="Emphasis 3 2" xfId="7568" xr:uid="{D4BA7D07-BBA1-4CD9-928F-D35928749B7C}"/>
    <cellStyle name="Entered" xfId="7569" xr:uid="{2066A0A0-88BB-4D9B-A2A8-33B03FCA5BA3}"/>
    <cellStyle name="Entered 2" xfId="7570" xr:uid="{97A17E91-B063-4396-9A5C-91AFE5CA582C}"/>
    <cellStyle name="Entered 2 2" xfId="7571" xr:uid="{51CF20BC-D6A1-4B44-BB24-48F00DB537A8}"/>
    <cellStyle name="Entered 2 2 2" xfId="7572" xr:uid="{43087536-E909-4B93-B7B0-12064A056C68}"/>
    <cellStyle name="Entered 2 3" xfId="7573" xr:uid="{0D4E69ED-8C83-462A-BE99-5B483B1C827F}"/>
    <cellStyle name="Entered 3" xfId="7574" xr:uid="{40BB5624-8BD7-4398-B340-D30C1CD4CE75}"/>
    <cellStyle name="Entered 3 2" xfId="7575" xr:uid="{D9388F6B-A509-40FC-AEE0-D110ECDFA63F}"/>
    <cellStyle name="Entered 3 2 2" xfId="7576" xr:uid="{0656C149-E8C0-41C0-B038-3B5EDDDE9D9E}"/>
    <cellStyle name="Entered 3 3" xfId="7577" xr:uid="{ED2A0AD2-460E-4170-A8D0-C0639EF20AF3}"/>
    <cellStyle name="Entered 3 3 2" xfId="7578" xr:uid="{D35EBA6A-4DEE-403C-838D-6A5D381F9F8F}"/>
    <cellStyle name="Entered 3 4" xfId="7579" xr:uid="{E6774B20-7105-4D93-83F0-5E9DC63EA27F}"/>
    <cellStyle name="Entered 3 4 2" xfId="7580" xr:uid="{2D739555-4BDF-47AA-AD6E-B93E88D4C5AB}"/>
    <cellStyle name="Entered 4" xfId="7581" xr:uid="{B8BCFA1D-1299-4F56-99DC-A7D7294671D9}"/>
    <cellStyle name="Entered 4 2" xfId="7582" xr:uid="{08AA6668-38D4-4EED-8EC0-006F56A84153}"/>
    <cellStyle name="Entered 5" xfId="7583" xr:uid="{AC457A2F-A6E5-467D-92E0-C001E53701D9}"/>
    <cellStyle name="Entered 5 2" xfId="7584" xr:uid="{643F3976-6309-47F5-A3B5-33744287741A}"/>
    <cellStyle name="Entered 6" xfId="7585" xr:uid="{134AF40E-2AD4-403F-879C-5F71AFD13C76}"/>
    <cellStyle name="Entered 7" xfId="7586" xr:uid="{68E92E04-CA07-4461-B027-BEC87F90FDDF}"/>
    <cellStyle name="Entered 8" xfId="7587" xr:uid="{E1CE5B96-2AFE-4C6F-95CA-AF5E289A3D0E}"/>
    <cellStyle name="Entered_4.32E Depreciation Study Robs file" xfId="7588" xr:uid="{7DEE952D-0FE8-4B74-8886-8CB8240BAE26}"/>
    <cellStyle name="Euro" xfId="7589" xr:uid="{0552BE64-709F-4EAF-9BC5-C5B578A5E8C2}"/>
    <cellStyle name="Euro 2" xfId="7590" xr:uid="{078A6D62-6D16-4292-93CE-C2411587BAB4}"/>
    <cellStyle name="Euro 2 2" xfId="7591" xr:uid="{F1C08980-1F32-4489-8504-875330DE79CA}"/>
    <cellStyle name="Euro 2 2 2" xfId="7592" xr:uid="{F3D24608-FE65-4B22-97CA-0CAD593E17FD}"/>
    <cellStyle name="Euro 2 3" xfId="7593" xr:uid="{6EA14318-AEE4-46AE-A86C-66B4E2F3749B}"/>
    <cellStyle name="Euro 3" xfId="7594" xr:uid="{9F59B0A9-A5A0-4666-80AB-D0E9FE3EBD1F}"/>
    <cellStyle name="Euro 3 2" xfId="7595" xr:uid="{EBEEFAED-7934-495A-A4EA-21C4D21BB632}"/>
    <cellStyle name="Euro 4" xfId="7596" xr:uid="{308DF808-0790-4511-A2C8-AD225E50610F}"/>
    <cellStyle name="Euro 5" xfId="7597" xr:uid="{6A9831AD-E67A-45D2-A06A-81238B5CC2CC}"/>
    <cellStyle name="Explanatory Text 2" xfId="7598" xr:uid="{6BBD82D6-9947-47B8-84EE-73B1DE331A4F}"/>
    <cellStyle name="Explanatory Text 2 2" xfId="7599" xr:uid="{51FB25CF-1B0E-42FA-9AC5-2603A7788D45}"/>
    <cellStyle name="Explanatory Text 2 2 2" xfId="7600" xr:uid="{2D00D000-6472-4ECA-8E24-1CE9A97939A3}"/>
    <cellStyle name="Explanatory Text 2 3" xfId="7601" xr:uid="{341D8102-D280-4F40-96E2-DB1D360DCE57}"/>
    <cellStyle name="Explanatory Text 3" xfId="7602" xr:uid="{EEC56312-1F40-4BA2-A3CC-5181331CDA45}"/>
    <cellStyle name="Explanatory Text 4" xfId="7603" xr:uid="{DBDD8907-BF47-4C46-AC7B-0518524A99D2}"/>
    <cellStyle name="Fixed" xfId="7604" xr:uid="{73BFF3F7-627E-4A91-83CD-69526CC5546F}"/>
    <cellStyle name="Fixed 2" xfId="7605" xr:uid="{7A470DBB-5036-4F3A-9D01-5ED1BDAB57FF}"/>
    <cellStyle name="Fixed 2 2" xfId="7606" xr:uid="{04FA4BA7-4B97-4AF1-846B-949FE8DE6516}"/>
    <cellStyle name="Fixed 3" xfId="7607" xr:uid="{3638B9F3-C839-4D57-8E33-FC171AFCAD56}"/>
    <cellStyle name="Fixed 4" xfId="7608" xr:uid="{307FEDE9-3240-4F95-9CF5-842E81A90747}"/>
    <cellStyle name="Fixed 5" xfId="7609" xr:uid="{63DEA521-A296-4B7F-BC38-CA55CA3CBCAC}"/>
    <cellStyle name="Fixed 6" xfId="7610" xr:uid="{FB0730B8-CADE-4116-9BC7-3B4296671EDD}"/>
    <cellStyle name="Fixed 7" xfId="7611" xr:uid="{A0A5B860-235E-443B-B33E-6D4E60770587}"/>
    <cellStyle name="Fixed_ACCOUNTS" xfId="7612" xr:uid="{E7077B68-69E7-42B9-8C1B-A30DA5BD3588}"/>
    <cellStyle name="Fixed3 - Style3" xfId="7613" xr:uid="{8104FF2B-1E1B-460F-930E-609AFE9B266E}"/>
    <cellStyle name="Fixed3 - Style3 2" xfId="7614" xr:uid="{B2A43523-53D9-4A73-8A8F-05946B119F27}"/>
    <cellStyle name="Followed Hyperlink" xfId="9553" builtinId="9" customBuiltin="1"/>
    <cellStyle name="Followed Hyperlink 2" xfId="9559" xr:uid="{0D203792-E1F9-47D0-9648-99527B1989C3}"/>
    <cellStyle name="Good 2" xfId="7615" xr:uid="{AFE1E866-0463-4E7A-B460-70942BC5DB0A}"/>
    <cellStyle name="Good 2 2" xfId="7616" xr:uid="{A29FC0BE-F94E-40F1-99EC-2C01B111FD17}"/>
    <cellStyle name="Good 2 2 2" xfId="7617" xr:uid="{BAF54F8D-CE82-4604-BD5D-DF2612FCE1C2}"/>
    <cellStyle name="Good 2 3" xfId="7618" xr:uid="{8D3DFEEA-1E77-47C5-8B22-EF1F1A71389A}"/>
    <cellStyle name="Good 3" xfId="7619" xr:uid="{50D746AD-9F7C-4E35-83E1-2328E7437B4F}"/>
    <cellStyle name="Good 3 2" xfId="7620" xr:uid="{C49EF632-0A66-4A36-BA15-BF956BC45AAB}"/>
    <cellStyle name="Good 3 3" xfId="7621" xr:uid="{844210FD-622F-47B1-84B8-5246A3EA6C97}"/>
    <cellStyle name="Good 3 4" xfId="7622" xr:uid="{B75F5DAD-536B-41B1-9533-764A65E9E496}"/>
    <cellStyle name="Good 4" xfId="7623" xr:uid="{CE83364B-8BCC-498B-9AB2-ACD426AB6939}"/>
    <cellStyle name="Good 5" xfId="7624" xr:uid="{91FBB2A9-91C8-4566-9A5E-96E780231C3B}"/>
    <cellStyle name="Good 6" xfId="7625" xr:uid="{1E2C45A0-3E5F-41E6-A02B-6542B2D14343}"/>
    <cellStyle name="Grey" xfId="7626" xr:uid="{B015C514-D34C-44D1-89EA-9EB134DAA741}"/>
    <cellStyle name="Grey 2" xfId="7627" xr:uid="{3F22B9C5-22AD-424E-9FC7-1122C6C4628E}"/>
    <cellStyle name="Grey 2 2" xfId="7628" xr:uid="{3DA7D585-683F-4F67-8E24-22F57380EE49}"/>
    <cellStyle name="Grey 2 3" xfId="7629" xr:uid="{8A101D71-FD46-4F9C-AC0F-7D4E4BEF6451}"/>
    <cellStyle name="Grey 2 4" xfId="7630" xr:uid="{42C1EE2F-5C2B-4D16-8C19-D3D323E04BDF}"/>
    <cellStyle name="Grey 3" xfId="7631" xr:uid="{93BEC51D-B785-4D04-B8BF-B43FA4A8B217}"/>
    <cellStyle name="Grey 3 2" xfId="7632" xr:uid="{A1A1A85F-A5A9-461A-A0EC-8A536592C807}"/>
    <cellStyle name="Grey 3 3" xfId="7633" xr:uid="{F8A12A8A-5273-4B51-A05D-A3BD76B0F896}"/>
    <cellStyle name="Grey 3 4" xfId="7634" xr:uid="{6A6D6EAF-9016-4238-AA70-FDBA6E805D91}"/>
    <cellStyle name="Grey 4" xfId="7635" xr:uid="{41E229E3-012B-4BD5-AB21-97B6A21B1EC5}"/>
    <cellStyle name="Grey 4 2" xfId="7636" xr:uid="{7FE38DF3-2491-4992-99C7-FFA1DFA1E0D3}"/>
    <cellStyle name="Grey 4 3" xfId="7637" xr:uid="{EA2E85BA-16BB-4042-9869-CDE1D4E629A0}"/>
    <cellStyle name="Grey 4 4" xfId="7638" xr:uid="{D76A6381-A177-472D-9491-6B1A3008FF9C}"/>
    <cellStyle name="Grey 5" xfId="7639" xr:uid="{50DCC850-B8EB-49CC-B67E-C01E9787CD95}"/>
    <cellStyle name="Grey 5 2" xfId="7640" xr:uid="{F656454D-4F6C-4F8E-B197-7B3CF9081452}"/>
    <cellStyle name="Grey 6" xfId="7641" xr:uid="{19D23B55-086C-4117-BF42-7F4997B4771F}"/>
    <cellStyle name="Grey 6 2" xfId="7642" xr:uid="{35FC2E7B-BF77-435E-8BDD-82FF982486B3}"/>
    <cellStyle name="Grey 7" xfId="7643" xr:uid="{97D47728-C5C0-4F02-9026-CB69FD99B364}"/>
    <cellStyle name="Grey 8" xfId="7644" xr:uid="{63156605-A6C7-43CA-909F-3946B1401C17}"/>
    <cellStyle name="Grey_(C) WHE Proforma with ITC cash grant 10 Yr Amort_for deferral_102809" xfId="7645" xr:uid="{72FABEDC-FE95-40C2-987B-0B29AB5988BC}"/>
    <cellStyle name="g-tota - Style7" xfId="7646" xr:uid="{33CD5FEE-F32A-4A69-BA37-84DD21B752CF}"/>
    <cellStyle name="Header" xfId="7647" xr:uid="{AB407414-6488-4D49-996C-75F1B35E11A6}"/>
    <cellStyle name="Header1" xfId="7648" xr:uid="{CBE3C873-08DE-4C2A-BFA2-7D493FFB976C}"/>
    <cellStyle name="Header1 2" xfId="7649" xr:uid="{4C8A4F8E-9281-42EC-AF43-A6A94310FADE}"/>
    <cellStyle name="Header1 3" xfId="7650" xr:uid="{FA4DA9F5-A88E-457C-B2CE-632826E2B36A}"/>
    <cellStyle name="Header1 3 2" xfId="7651" xr:uid="{0A8CA298-63A9-4C78-A4F2-2A7E605B5A80}"/>
    <cellStyle name="Header1 4" xfId="7652" xr:uid="{8FB46761-69D1-4322-A910-8A3C5B06AE71}"/>
    <cellStyle name="Header1_AURORA Total New" xfId="7653" xr:uid="{7F464B70-2706-4212-BF95-0CFA938024C9}"/>
    <cellStyle name="Header2" xfId="7654" xr:uid="{91DF26C5-C78F-4A43-A799-9F24872E7F45}"/>
    <cellStyle name="Header2 2" xfId="7655" xr:uid="{DCA9C963-253A-47E3-A999-28F8759C300D}"/>
    <cellStyle name="Header2 2 2" xfId="9566" xr:uid="{9CFE9F18-8302-41A7-ABD5-D4402EA811A7}"/>
    <cellStyle name="Header2 2 2 2" xfId="11047" xr:uid="{8E3A80BB-E2C5-43F8-B22B-267A248B78CA}"/>
    <cellStyle name="Header2 2 2 3" xfId="11370" xr:uid="{E4EE62D1-5F60-40C8-9EE2-15F0A2C0B08A}"/>
    <cellStyle name="Header2 2 2 4" xfId="11433" xr:uid="{AF08199F-23C0-4923-8E57-4B40B47702E4}"/>
    <cellStyle name="Header2 2 2 5" xfId="11507" xr:uid="{4CBA122B-E104-40AB-9183-BB2DD50BF9CD}"/>
    <cellStyle name="Header2 2 2 6" xfId="11545" xr:uid="{72E86F38-1E07-4266-B394-EC19DF48F50C}"/>
    <cellStyle name="Header2 2 3" xfId="11754" xr:uid="{2DBF3F5B-F1BE-4654-AF0E-0BA70EDC1D92}"/>
    <cellStyle name="Header2 3" xfId="7656" xr:uid="{EB75246C-2DFF-48E3-9C1B-796AB5679703}"/>
    <cellStyle name="Header2 3 2" xfId="7657" xr:uid="{AFC1B4BD-1D32-4850-887C-D6DDB2D7A493}"/>
    <cellStyle name="Header2 4" xfId="7658" xr:uid="{BFB1E6A2-BEDD-4D6A-913E-F09831AE6267}"/>
    <cellStyle name="Header2 5" xfId="7659" xr:uid="{DCCF6A70-8EB5-4F45-B7CD-5FA27C0DB3C3}"/>
    <cellStyle name="Header2 5 2" xfId="9567" xr:uid="{E8AC35C6-8FB5-4CF7-9EA5-0BCE555CA85C}"/>
    <cellStyle name="Header2 5 2 2" xfId="11048" xr:uid="{92241AF1-7888-45F6-BCF8-90EAD0A8FED6}"/>
    <cellStyle name="Header2 5 2 3" xfId="11371" xr:uid="{A9999B41-BDD7-4EC8-A45C-8A22436B0286}"/>
    <cellStyle name="Header2 5 2 4" xfId="11434" xr:uid="{CFF875A7-4035-470E-A49C-7ACDA668F130}"/>
    <cellStyle name="Header2 5 2 5" xfId="11508" xr:uid="{1AA19B4B-5775-4CEC-8989-17AE85168739}"/>
    <cellStyle name="Header2 5 2 6" xfId="11546" xr:uid="{ED7E80E1-FE15-448A-8675-B24B66F45D05}"/>
    <cellStyle name="Header2 5 3" xfId="11755" xr:uid="{D2F5ED1F-FA07-4A24-AE83-BC74E44A8E5A}"/>
    <cellStyle name="Header2 6" xfId="7660" xr:uid="{6013BF92-AB89-4F7E-9ED6-ED6D247E59A2}"/>
    <cellStyle name="Header2 6 2" xfId="9568" xr:uid="{BE01EE93-1660-4440-9733-381A3CFAB08F}"/>
    <cellStyle name="Header2 6 2 2" xfId="11049" xr:uid="{293C0AB7-35E8-419D-A198-3EB4277C20BA}"/>
    <cellStyle name="Header2 6 2 3" xfId="11372" xr:uid="{AD779705-7732-4F6A-A394-62F166A41468}"/>
    <cellStyle name="Header2 6 2 4" xfId="11435" xr:uid="{D6EEA392-BBC8-498A-B82C-9597743CB209}"/>
    <cellStyle name="Header2 6 2 5" xfId="11509" xr:uid="{47F3149D-AEB9-4467-994F-B7E28EE41FD0}"/>
    <cellStyle name="Header2 6 2 6" xfId="11547" xr:uid="{C3DA8061-BBB6-4A3A-BAA2-242E1B02E108}"/>
    <cellStyle name="Header2 6 3" xfId="11756" xr:uid="{948D9E1B-7B67-4E86-8743-ABEF8171FBF4}"/>
    <cellStyle name="Header2 7" xfId="9565" xr:uid="{C515F30B-D9CA-43D5-B85B-9936C59EAAC4}"/>
    <cellStyle name="Header2 7 2" xfId="11046" xr:uid="{20A4424E-CC28-4180-8631-608BCD244722}"/>
    <cellStyle name="Header2 7 3" xfId="11369" xr:uid="{F8E5C864-8CCE-4513-8DDF-59D626623D58}"/>
    <cellStyle name="Header2 7 4" xfId="11432" xr:uid="{FAE5E15B-FF95-4C11-8DBE-D3AF2B989B67}"/>
    <cellStyle name="Header2 7 5" xfId="11506" xr:uid="{34B6A97E-488C-4CFB-9683-6E38CAF3A292}"/>
    <cellStyle name="Header2 7 6" xfId="11544" xr:uid="{7E5E5274-94B8-440A-A9AC-A998151CDA18}"/>
    <cellStyle name="Header2 8" xfId="11753" xr:uid="{B8258020-C07B-4063-99B1-01584BD49E63}"/>
    <cellStyle name="Header2_AURORA Total New" xfId="7661" xr:uid="{D16B9F4F-7C01-443A-B561-AEDC887C2395}"/>
    <cellStyle name="Heading" xfId="7662" xr:uid="{4647B58D-1545-4FB1-8DD8-8D8C8EF1A72E}"/>
    <cellStyle name="Heading 1 2" xfId="7663" xr:uid="{FBB84062-9715-49AC-AA18-3BC004B9CE96}"/>
    <cellStyle name="Heading 1 2 2" xfId="7664" xr:uid="{CB3A4130-9B36-441F-BA24-C688E5632AAE}"/>
    <cellStyle name="Heading 1 2 2 2" xfId="7665" xr:uid="{272B0DDF-683A-4D15-9DB3-5604EFBF3D53}"/>
    <cellStyle name="Heading 1 2 3" xfId="7666" xr:uid="{C4CBBB21-A5BD-471F-A2E1-819BF0BB146D}"/>
    <cellStyle name="Heading 1 2 3 2" xfId="7667" xr:uid="{995B94BB-632E-4403-AFCC-16AAC457E038}"/>
    <cellStyle name="Heading 1 2 3 3" xfId="7668" xr:uid="{22147167-E16B-44CC-AF7C-70B7A7B4CF8D}"/>
    <cellStyle name="Heading 1 2 3 4" xfId="7669" xr:uid="{0A76AAB1-0BAE-4C12-B6D4-8EB62BDC1309}"/>
    <cellStyle name="Heading 1 2 4" xfId="7670" xr:uid="{E10CE35D-79D7-41C2-87D3-E53307922660}"/>
    <cellStyle name="Heading 1 3" xfId="7671" xr:uid="{CB250BDC-243D-482A-9C7A-2F9DA9C97D97}"/>
    <cellStyle name="Heading 1 3 2" xfId="7672" xr:uid="{B0E728CD-DCE9-4745-9D79-8797B28CCC2B}"/>
    <cellStyle name="Heading 1 3 3" xfId="7673" xr:uid="{ABC91B2F-5ACF-43DC-9FBE-6158A870E601}"/>
    <cellStyle name="Heading 1 3 4" xfId="7674" xr:uid="{3A5AB7C2-C8C6-44E1-9196-7195722EA6A2}"/>
    <cellStyle name="Heading 1 4" xfId="7675" xr:uid="{68B7A146-C495-4EEE-8CB3-ED7D06E06E87}"/>
    <cellStyle name="Heading 1 4 2" xfId="7676" xr:uid="{381FB26F-1544-4B06-BD72-A9F17452A598}"/>
    <cellStyle name="Heading 1 5" xfId="7677" xr:uid="{CCDE667F-B7EB-4C11-88F0-483F792D6C9B}"/>
    <cellStyle name="Heading 1 6" xfId="7678" xr:uid="{46B835B4-A026-4B1B-B07A-49FE3E03284F}"/>
    <cellStyle name="Heading 1 9" xfId="7679" xr:uid="{8A2BF440-E4F5-4EF4-A1F8-EA096A11AFF7}"/>
    <cellStyle name="Heading 1 9 2" xfId="7680" xr:uid="{D13D095C-1310-4DDE-B96B-6AB1C983FC31}"/>
    <cellStyle name="Heading 2 2" xfId="7681" xr:uid="{D4AE50FA-C467-45FA-9602-C6C9612B4A39}"/>
    <cellStyle name="Heading 2 2 2" xfId="7682" xr:uid="{AB8CCE9D-74E4-482B-ACBC-F1882F2DC063}"/>
    <cellStyle name="Heading 2 2 2 2" xfId="7683" xr:uid="{B7FFA6BE-413A-4474-B57D-A9B9F0BCF8DB}"/>
    <cellStyle name="Heading 2 2 3" xfId="7684" xr:uid="{6721AB3B-4BC3-42A4-BFD3-6D92C3FFBCB8}"/>
    <cellStyle name="Heading 2 2 3 2" xfId="7685" xr:uid="{E5DFF65A-CF59-4317-B2BE-2F469FD54D64}"/>
    <cellStyle name="Heading 2 2 3 3" xfId="7686" xr:uid="{292EEA60-EE69-49CD-85F6-FB31A3D06CE9}"/>
    <cellStyle name="Heading 2 2 3 4" xfId="7687" xr:uid="{A207A524-130B-42FE-9052-026707D7AA7B}"/>
    <cellStyle name="Heading 2 2 4" xfId="7688" xr:uid="{9D6F6408-BAB4-47BE-BED0-277E74D3BB7C}"/>
    <cellStyle name="Heading 2 3" xfId="7689" xr:uid="{0707D93A-5929-4433-9C90-8FD0DD3845AE}"/>
    <cellStyle name="Heading 2 3 2" xfId="7690" xr:uid="{CD742902-2D09-4D05-A8B5-466EBBD393E1}"/>
    <cellStyle name="Heading 2 3 3" xfId="7691" xr:uid="{2D14FA34-9FD0-43F2-BE43-904DE92B87F2}"/>
    <cellStyle name="Heading 2 3 4" xfId="7692" xr:uid="{0BB53DA1-E3D2-464B-8FC9-D28F410DD666}"/>
    <cellStyle name="Heading 2 4" xfId="7693" xr:uid="{EC321E67-E40F-4184-8955-1D574D716F8E}"/>
    <cellStyle name="Heading 2 4 2" xfId="7694" xr:uid="{0C338948-4BC3-42E4-BDFD-C2D53B24494C}"/>
    <cellStyle name="Heading 2 5" xfId="7695" xr:uid="{73A5023A-6577-4A9A-B7BB-DC684954DCE5}"/>
    <cellStyle name="Heading 2 6" xfId="7696" xr:uid="{338FF68A-FC9E-4CCC-8619-B5E32CC77A06}"/>
    <cellStyle name="Heading 2 9" xfId="7697" xr:uid="{2790250F-C92D-4CA7-BC45-A735DC87FBEF}"/>
    <cellStyle name="Heading 2 9 2" xfId="7698" xr:uid="{27A71075-BAEE-4722-9D04-F9E8C6B24222}"/>
    <cellStyle name="Heading 3 2" xfId="7699" xr:uid="{35D31E93-65EA-4DF9-A5BE-9CDF10F1C777}"/>
    <cellStyle name="Heading 3 2 2" xfId="7700" xr:uid="{C3A7DAC2-4B2F-4788-88F7-9817F95CDD51}"/>
    <cellStyle name="Heading 3 2 2 2" xfId="7701" xr:uid="{19E21280-2586-492F-8515-58A15D0E5727}"/>
    <cellStyle name="Heading 3 2 3" xfId="7702" xr:uid="{49D0B4AF-E8C6-4C8C-BE71-6810388DE461}"/>
    <cellStyle name="Heading 3 3" xfId="7703" xr:uid="{351E6804-307C-434F-A08E-77DB7C32EFDA}"/>
    <cellStyle name="Heading 3 3 2" xfId="7704" xr:uid="{617B2D55-1734-4FF7-B7B6-BBA0872F2F8F}"/>
    <cellStyle name="Heading 3 3 3" xfId="7705" xr:uid="{03BB053D-58C5-499C-9291-EA6D8C3EE92A}"/>
    <cellStyle name="Heading 3 3 4" xfId="7706" xr:uid="{E405BF12-4FE9-46B0-8B58-300B164ECB26}"/>
    <cellStyle name="Heading 3 4" xfId="7707" xr:uid="{0B000275-AF63-4010-8B4E-25E85EE08FB3}"/>
    <cellStyle name="Heading 3 5" xfId="7708" xr:uid="{E4B8B8DA-34D7-4B4B-8842-BC51D0C5B783}"/>
    <cellStyle name="Heading 3 6" xfId="7709" xr:uid="{97BBB5E0-D0A4-4F9E-852B-F19965A66058}"/>
    <cellStyle name="Heading 4 2" xfId="7710" xr:uid="{B2A0BA12-C8A1-4DB4-A797-7EC953A4FD23}"/>
    <cellStyle name="Heading 4 2 2" xfId="7711" xr:uid="{164B22F8-DDCE-4A7E-8997-37557156B377}"/>
    <cellStyle name="Heading 4 2 2 2" xfId="7712" xr:uid="{4410A5BD-E030-47EF-9641-AFCBB43F09F7}"/>
    <cellStyle name="Heading 4 2 3" xfId="7713" xr:uid="{5F811704-81F1-4387-A60B-7717CA0A40DF}"/>
    <cellStyle name="Heading 4 3" xfId="7714" xr:uid="{555727E9-4762-4B3E-AF89-4DA00FE22F7B}"/>
    <cellStyle name="Heading 4 3 2" xfId="7715" xr:uid="{559E7B4E-67E5-4345-A0BE-EC4FB2DFB6BD}"/>
    <cellStyle name="Heading 4 3 3" xfId="7716" xr:uid="{329E0997-818D-4D52-80AB-5C3B077605F1}"/>
    <cellStyle name="Heading 4 3 4" xfId="7717" xr:uid="{76FD4AD1-87A7-41BD-AEF9-B84861D0E0C3}"/>
    <cellStyle name="Heading 4 4" xfId="7718" xr:uid="{11D8DEAF-6A8E-4687-AC74-7E17FF3E31A7}"/>
    <cellStyle name="Heading 4 5" xfId="7719" xr:uid="{7164040B-B71A-4992-9D40-52B3000FDDBD}"/>
    <cellStyle name="Heading 4 6" xfId="7720" xr:uid="{5BD1F02B-6839-4B57-85DE-BD5FB4401DA2}"/>
    <cellStyle name="Heading1" xfId="7721" xr:uid="{5A53D632-CD4E-4B94-9AA8-F42F25DC2F2D}"/>
    <cellStyle name="Heading1 2" xfId="7722" xr:uid="{19FEADDF-587A-4914-A71D-85B0B47A437D}"/>
    <cellStyle name="Heading1 2 2" xfId="7723" xr:uid="{A3FBE7D1-F666-44F7-8482-5C9A2D4C776A}"/>
    <cellStyle name="Heading1 3" xfId="7724" xr:uid="{EE3B17E6-D424-4CBF-B4B3-8310C181EFD1}"/>
    <cellStyle name="Heading1 3 2" xfId="7725" xr:uid="{98702E25-8464-493E-BC5F-C4F48A59640E}"/>
    <cellStyle name="Heading1 4" xfId="7726" xr:uid="{59CD1FB3-FDF7-4A72-9957-4B7F4B83345B}"/>
    <cellStyle name="Heading1 5" xfId="7727" xr:uid="{5E71ADA3-678F-4DB9-8048-FBDA1287357A}"/>
    <cellStyle name="Heading1 6" xfId="7728" xr:uid="{EF5DC9DB-E2B1-4FD0-A072-F92DF28D417B}"/>
    <cellStyle name="Heading1 7" xfId="7729" xr:uid="{AF1840EF-9596-4836-99EB-16752C062D9E}"/>
    <cellStyle name="Heading1 8" xfId="7730" xr:uid="{F071CBED-63EC-4D79-B129-F63C3A9A574E}"/>
    <cellStyle name="Heading1_4.32E Depreciation Study Robs file" xfId="7731" xr:uid="{6C3B9F06-F3E0-4ED7-946C-069139AFFD87}"/>
    <cellStyle name="Heading2" xfId="7732" xr:uid="{E5F0F673-7CB4-4467-BB64-ADD24C6E70C1}"/>
    <cellStyle name="Heading2 2" xfId="7733" xr:uid="{23C78916-C93D-4F77-9727-46D45C7A9C91}"/>
    <cellStyle name="Heading2 2 2" xfId="7734" xr:uid="{6B7765BF-BC37-45AF-9310-7595318BD53F}"/>
    <cellStyle name="Heading2 3" xfId="7735" xr:uid="{8C525149-B88A-4738-893E-A0E55E6F8CEF}"/>
    <cellStyle name="Heading2 3 2" xfId="7736" xr:uid="{6767BE6E-C389-4BBC-B431-EEF2C7610FAD}"/>
    <cellStyle name="Heading2 4" xfId="7737" xr:uid="{A975FDD9-F54D-48E2-BE37-10DF1B63D068}"/>
    <cellStyle name="Heading2 5" xfId="7738" xr:uid="{7F3F0DC8-961F-40A1-B4B4-49B8F1F5A727}"/>
    <cellStyle name="Heading2 6" xfId="7739" xr:uid="{DE29FC62-592D-498C-A1C5-0AE87961EF02}"/>
    <cellStyle name="Heading2 7" xfId="7740" xr:uid="{791EDBD2-CDC8-430B-B52A-7D71AA4CB9AD}"/>
    <cellStyle name="Heading2 8" xfId="7741" xr:uid="{AB130764-3358-4AFF-9E6C-F79B5D9B1DF3}"/>
    <cellStyle name="Heading2_4.32E Depreciation Study Robs file" xfId="7742" xr:uid="{B082A9E1-5102-4032-AB46-C7BED2065A5F}"/>
    <cellStyle name="Hyperlink 2" xfId="7743" xr:uid="{74B80D24-EC94-42DF-AE78-67BADC6BB0AB}"/>
    <cellStyle name="Hyperlink 2 2" xfId="9560" xr:uid="{DF7741F3-69DC-418C-916A-9CDCBFB2E9B1}"/>
    <cellStyle name="Hyperlink 3" xfId="7744" xr:uid="{13F76D65-6661-40C9-B53D-8FF3A45DF2F2}"/>
    <cellStyle name="Hyperlink 4" xfId="9554" xr:uid="{7C14A4DB-550B-4455-BCD2-52AF5A522BF6}"/>
    <cellStyle name="Input [yellow]" xfId="7745" xr:uid="{3DE2039D-9E7E-4072-B944-E3C731F395E6}"/>
    <cellStyle name="Input [yellow] 10" xfId="9569" xr:uid="{26625656-556A-4401-A249-553557121469}"/>
    <cellStyle name="Input [yellow] 11" xfId="10474" xr:uid="{0AC3049B-3F36-4943-84B7-7942C7D9CF57}"/>
    <cellStyle name="Input [yellow] 12" xfId="10161" xr:uid="{1A290A4C-E73D-4539-9255-4886FF1A2934}"/>
    <cellStyle name="Input [yellow] 13" xfId="10197" xr:uid="{8E33B94A-9DC0-4D80-B44C-C917B88776C9}"/>
    <cellStyle name="Input [yellow] 14" xfId="10456" xr:uid="{821A9C76-C494-4D2D-809B-AB1CA2F614DD}"/>
    <cellStyle name="Input [yellow] 15" xfId="10218" xr:uid="{9BCE24C6-30E0-4D3F-82B1-1FB027075BEC}"/>
    <cellStyle name="Input [yellow] 16" xfId="10238" xr:uid="{36B0AE50-9CE2-4789-AEB0-14895EA3ED14}"/>
    <cellStyle name="Input [yellow] 17" xfId="10269" xr:uid="{245F99F8-49E9-4BE4-8D96-DF2362D759C7}"/>
    <cellStyle name="Input [yellow] 18" xfId="11526" xr:uid="{75A1585B-C864-4F21-A2B7-2DBE596C897E}"/>
    <cellStyle name="Input [yellow] 2" xfId="7746" xr:uid="{A91AC382-A234-4396-816E-3556E2352C51}"/>
    <cellStyle name="Input [yellow] 2 10" xfId="10457" xr:uid="{D83917C2-782D-43F2-930F-138F0406FCF9}"/>
    <cellStyle name="Input [yellow] 2 11" xfId="10217" xr:uid="{E9588BEB-7BF7-44E1-A11C-BD7BFBBCEBBA}"/>
    <cellStyle name="Input [yellow] 2 12" xfId="10237" xr:uid="{F9076C59-645A-4AFD-BE9E-C934D5385B79}"/>
    <cellStyle name="Input [yellow] 2 13" xfId="10268" xr:uid="{8D874009-C82B-4508-9372-F074D29241A1}"/>
    <cellStyle name="Input [yellow] 2 14" xfId="10248" xr:uid="{1EFD87C2-35B3-4D04-A93C-2407BD0BE221}"/>
    <cellStyle name="Input [yellow] 2 2" xfId="7747" xr:uid="{3E8AC26D-F2B1-481A-8C8D-EF17A5468432}"/>
    <cellStyle name="Input [yellow] 2 2 10" xfId="10247" xr:uid="{D259D6B0-87A6-4ADD-B01B-A6CA88E54E9F}"/>
    <cellStyle name="Input [yellow] 2 2 2" xfId="9571" xr:uid="{460A8552-4E88-4171-8C74-5AC91622EAE5}"/>
    <cellStyle name="Input [yellow] 2 2 3" xfId="10476" xr:uid="{2DF531A4-FC0C-4A45-8694-25A323482FFD}"/>
    <cellStyle name="Input [yellow] 2 2 4" xfId="10160" xr:uid="{346FF828-9267-449D-90FC-4BFEDA64CFFD}"/>
    <cellStyle name="Input [yellow] 2 2 5" xfId="10195" xr:uid="{20B17286-149A-4B93-B712-67E268929895}"/>
    <cellStyle name="Input [yellow] 2 2 6" xfId="10458" xr:uid="{502BE840-76CB-4C1A-BE80-4545F87388F6}"/>
    <cellStyle name="Input [yellow] 2 2 7" xfId="10216" xr:uid="{89B1084C-204D-4306-957C-8E236A4507AF}"/>
    <cellStyle name="Input [yellow] 2 2 8" xfId="10236" xr:uid="{A6788998-46DD-40EB-923F-E73B459882CC}"/>
    <cellStyle name="Input [yellow] 2 2 9" xfId="10267" xr:uid="{7C602BCD-FBF8-4071-B8EE-98CF2109F8D4}"/>
    <cellStyle name="Input [yellow] 2 3" xfId="7748" xr:uid="{A1E130E8-689E-4EC6-BE0E-02C1122FFF28}"/>
    <cellStyle name="Input [yellow] 2 3 10" xfId="11467" xr:uid="{18FE07DF-5714-43A5-9F8B-B1244BFF6EBD}"/>
    <cellStyle name="Input [yellow] 2 3 2" xfId="9572" xr:uid="{C9DD066D-B089-4F27-8E0A-FB994A8F5138}"/>
    <cellStyle name="Input [yellow] 2 3 3" xfId="10477" xr:uid="{35BBFAF9-E542-427D-A5BB-D7E9196326F2}"/>
    <cellStyle name="Input [yellow] 2 3 4" xfId="11259" xr:uid="{AE442436-C905-4E23-9C31-AC9CBF7DE857}"/>
    <cellStyle name="Input [yellow] 2 3 5" xfId="10194" xr:uid="{38D4D911-0040-451B-A6F0-E257D3389458}"/>
    <cellStyle name="Input [yellow] 2 3 6" xfId="11272" xr:uid="{712CD632-1C3A-4770-B702-37EBCCECF704}"/>
    <cellStyle name="Input [yellow] 2 3 7" xfId="10215" xr:uid="{5F292BF3-17CF-4F68-9885-15DEB389AB6C}"/>
    <cellStyle name="Input [yellow] 2 3 8" xfId="10235" xr:uid="{01008180-4CAB-47DC-92FD-C3F89BD17B97}"/>
    <cellStyle name="Input [yellow] 2 3 9" xfId="10266" xr:uid="{F044F281-32F1-461C-8F96-4DAC3A82B97B}"/>
    <cellStyle name="Input [yellow] 2 4" xfId="7749" xr:uid="{6D9F42F9-32D2-4ADC-B3B6-6A2B229A34D0}"/>
    <cellStyle name="Input [yellow] 2 4 10" xfId="11468" xr:uid="{A19C5E1B-5053-4866-B5ED-1C46B0DCEF3B}"/>
    <cellStyle name="Input [yellow] 2 4 2" xfId="9573" xr:uid="{21853F0C-48AD-450A-AC69-A5B122748C67}"/>
    <cellStyle name="Input [yellow] 2 4 3" xfId="10478" xr:uid="{789393CE-D153-4501-9975-F7F941B1E2F7}"/>
    <cellStyle name="Input [yellow] 2 4 4" xfId="10159" xr:uid="{D5D84B23-5F46-47F5-AAE0-768224FCC666}"/>
    <cellStyle name="Input [yellow] 2 4 5" xfId="10193" xr:uid="{EA205371-40EC-49ED-A55B-3220099C5E16}"/>
    <cellStyle name="Input [yellow] 2 4 6" xfId="11067" xr:uid="{1796A2B4-A4FA-4E75-9577-240A03845EF4}"/>
    <cellStyle name="Input [yellow] 2 4 7" xfId="10214" xr:uid="{E3F163F3-77E7-4309-947B-B8E5A97FABDE}"/>
    <cellStyle name="Input [yellow] 2 4 8" xfId="10234" xr:uid="{4D467440-D8EC-4591-818F-C3130B3EB362}"/>
    <cellStyle name="Input [yellow] 2 4 9" xfId="10265" xr:uid="{CFF48B51-FA0B-404C-972F-80B01D1EC05D}"/>
    <cellStyle name="Input [yellow] 2 5" xfId="7750" xr:uid="{131612C9-E955-43CF-9DEF-B2606BCF741B}"/>
    <cellStyle name="Input [yellow] 2 5 10" xfId="11529" xr:uid="{9D9AF530-D76D-4BEA-84AB-E60679E8C138}"/>
    <cellStyle name="Input [yellow] 2 5 2" xfId="9574" xr:uid="{8445D70B-15A7-4D8D-9889-A9FB65FEE98A}"/>
    <cellStyle name="Input [yellow] 2 5 3" xfId="10479" xr:uid="{231F7412-9027-42B8-978B-D4361EC083B5}"/>
    <cellStyle name="Input [yellow] 2 5 4" xfId="10158" xr:uid="{8AD9C249-D5B2-43F3-97FC-76EAD481C7C2}"/>
    <cellStyle name="Input [yellow] 2 5 5" xfId="10192" xr:uid="{0D196E99-1B92-4DF4-81D7-46B4D6D37CBC}"/>
    <cellStyle name="Input [yellow] 2 5 6" xfId="10459" xr:uid="{8D568C66-477A-4DF7-9B18-BDF2FD9B9ADB}"/>
    <cellStyle name="Input [yellow] 2 5 7" xfId="10213" xr:uid="{B12D7A0A-1D55-4A1E-8B34-F9CF9F12D68D}"/>
    <cellStyle name="Input [yellow] 2 5 8" xfId="10233" xr:uid="{04D92519-6549-4055-B5E2-3B31916378E8}"/>
    <cellStyle name="Input [yellow] 2 5 9" xfId="10264" xr:uid="{5B13E33C-0198-441F-828B-472E49D2C6D6}"/>
    <cellStyle name="Input [yellow] 2 6" xfId="9570" xr:uid="{FE14D72E-D9C1-4AF6-A728-2744BF6EC815}"/>
    <cellStyle name="Input [yellow] 2 7" xfId="10475" xr:uid="{5DDB4B5C-32E6-439F-ACCB-1F1F06C3AB43}"/>
    <cellStyle name="Input [yellow] 2 8" xfId="11257" xr:uid="{071F397D-52D5-4343-A5CD-1C5B5DD10384}"/>
    <cellStyle name="Input [yellow] 2 9" xfId="10196" xr:uid="{198200D8-43AB-451C-ADB8-5E8A4BAA62DB}"/>
    <cellStyle name="Input [yellow] 3" xfId="7751" xr:uid="{DCEDF272-16DA-47CF-A640-39829F994B5B}"/>
    <cellStyle name="Input [yellow] 3 10" xfId="10460" xr:uid="{95495095-BC5E-4877-9E07-33D139B2E23D}"/>
    <cellStyle name="Input [yellow] 3 11" xfId="10212" xr:uid="{2292B928-6816-464A-9806-7129A0F22A0F}"/>
    <cellStyle name="Input [yellow] 3 12" xfId="10232" xr:uid="{ED8D9460-B890-4B9F-ACE4-F56C099C0D9D}"/>
    <cellStyle name="Input [yellow] 3 13" xfId="10263" xr:uid="{FA5AB443-EB74-4CEB-B376-61C879227CA5}"/>
    <cellStyle name="Input [yellow] 3 14" xfId="11528" xr:uid="{B6F852B7-1BA5-4B0E-995D-14717629C0E7}"/>
    <cellStyle name="Input [yellow] 3 2" xfId="7752" xr:uid="{32F5B816-8750-490B-B903-8B2037C5F0A0}"/>
    <cellStyle name="Input [yellow] 3 2 10" xfId="10246" xr:uid="{72CE40EA-04D2-4457-A5C7-61727EFDD5B6}"/>
    <cellStyle name="Input [yellow] 3 2 2" xfId="9576" xr:uid="{1BA15F2A-C8AC-4F64-BFA8-1B222A632257}"/>
    <cellStyle name="Input [yellow] 3 2 3" xfId="10481" xr:uid="{4FD86166-064F-410C-A223-590E1B974D93}"/>
    <cellStyle name="Input [yellow] 3 2 4" xfId="10157" xr:uid="{5C014380-4AE1-41FA-814E-9683C4A9983D}"/>
    <cellStyle name="Input [yellow] 3 2 5" xfId="10190" xr:uid="{15FC1BCC-B5B0-413D-B9EC-CC62211BB790}"/>
    <cellStyle name="Input [yellow] 3 2 6" xfId="10461" xr:uid="{C615E985-4AE4-4BF7-858C-D765A22D82AC}"/>
    <cellStyle name="Input [yellow] 3 2 7" xfId="10211" xr:uid="{CA005B4F-AFC0-4F91-B31E-EE02D87D3882}"/>
    <cellStyle name="Input [yellow] 3 2 8" xfId="10231" xr:uid="{BF4176F6-7FCC-4F01-BD22-B8071C027184}"/>
    <cellStyle name="Input [yellow] 3 2 9" xfId="10262" xr:uid="{127FBB59-0404-4828-9F61-4DA86E94C43D}"/>
    <cellStyle name="Input [yellow] 3 3" xfId="7753" xr:uid="{5CD552FA-7E9D-4282-9C1A-8DB7B8F85BC9}"/>
    <cellStyle name="Input [yellow] 3 3 10" xfId="11530" xr:uid="{83A90952-1832-4338-89B8-5712F9C4BEF2}"/>
    <cellStyle name="Input [yellow] 3 3 2" xfId="9577" xr:uid="{CCA534EB-D9F4-420C-9D10-230AD1917F98}"/>
    <cellStyle name="Input [yellow] 3 3 3" xfId="10482" xr:uid="{A7E1A335-6384-4DD9-9502-CDBA76E57227}"/>
    <cellStyle name="Input [yellow] 3 3 4" xfId="11262" xr:uid="{1CEE3292-51CF-4181-92A4-9ED8296FA221}"/>
    <cellStyle name="Input [yellow] 3 3 5" xfId="10189" xr:uid="{A8645F30-3E71-4D26-BE7B-30F294E7B5D9}"/>
    <cellStyle name="Input [yellow] 3 3 6" xfId="10462" xr:uid="{22806339-89AE-4F3C-8569-B0C7ACFB8E1B}"/>
    <cellStyle name="Input [yellow] 3 3 7" xfId="10210" xr:uid="{706C888F-159A-4EC8-BAFA-2F5EA3FFA4EB}"/>
    <cellStyle name="Input [yellow] 3 3 8" xfId="10230" xr:uid="{0DBF2B61-BDEE-457A-8ABD-0EDE8870F193}"/>
    <cellStyle name="Input [yellow] 3 3 9" xfId="10261" xr:uid="{6819FB46-550A-4FFB-B377-ECC6042F843E}"/>
    <cellStyle name="Input [yellow] 3 4" xfId="7754" xr:uid="{4D96ECF5-8B4C-4D1B-82D2-8254A8DB4BD2}"/>
    <cellStyle name="Input [yellow] 3 4 10" xfId="11527" xr:uid="{EC1784F2-2E0F-4EBD-9FA1-145109F12893}"/>
    <cellStyle name="Input [yellow] 3 4 2" xfId="9578" xr:uid="{CA040950-89C3-4321-BBE1-21CCC4B49EAB}"/>
    <cellStyle name="Input [yellow] 3 4 3" xfId="10483" xr:uid="{D31E4E31-6C05-4B40-8DBC-31B99A73364F}"/>
    <cellStyle name="Input [yellow] 3 4 4" xfId="10156" xr:uid="{A4B5DFFF-341B-4A99-8303-3F326F3F0B87}"/>
    <cellStyle name="Input [yellow] 3 4 5" xfId="10188" xr:uid="{04B5419D-DFF4-4649-A020-3F564F30CC18}"/>
    <cellStyle name="Input [yellow] 3 4 6" xfId="10463" xr:uid="{64CAB666-CB32-495B-83C2-205B1BFD44C9}"/>
    <cellStyle name="Input [yellow] 3 4 7" xfId="10209" xr:uid="{9A604509-A7F0-40A6-A6EB-191C5DE676CC}"/>
    <cellStyle name="Input [yellow] 3 4 8" xfId="10229" xr:uid="{F1282E1C-2558-4598-8438-D82B64DA066D}"/>
    <cellStyle name="Input [yellow] 3 4 9" xfId="10260" xr:uid="{B6A7749F-D317-4492-96E3-00B5272A7D6D}"/>
    <cellStyle name="Input [yellow] 3 5" xfId="7755" xr:uid="{691D50F6-9799-4C49-B9C0-9C4542DF3271}"/>
    <cellStyle name="Input [yellow] 3 5 10" xfId="10245" xr:uid="{F20EB41F-B3B2-4A99-BB06-73A89C969A12}"/>
    <cellStyle name="Input [yellow] 3 5 2" xfId="9579" xr:uid="{A8DFAAF6-3F3E-4FCA-94A2-B8489042238F}"/>
    <cellStyle name="Input [yellow] 3 5 3" xfId="10484" xr:uid="{A1262D7A-6EA4-40ED-8799-C19F1949EB55}"/>
    <cellStyle name="Input [yellow] 3 5 4" xfId="11263" xr:uid="{FCEE9545-ECF8-4F86-B711-5B209B7E6776}"/>
    <cellStyle name="Input [yellow] 3 5 5" xfId="10187" xr:uid="{CB1D8554-28AF-42D0-B78C-3A698A63B450}"/>
    <cellStyle name="Input [yellow] 3 5 6" xfId="10464" xr:uid="{1E41A81D-2642-4B69-9BDF-4C3D5F024869}"/>
    <cellStyle name="Input [yellow] 3 5 7" xfId="10208" xr:uid="{6DE1D61A-D5C5-4389-8060-C11348EA53BC}"/>
    <cellStyle name="Input [yellow] 3 5 8" xfId="10228" xr:uid="{E5C663FA-021E-452E-97F9-986A2E068B15}"/>
    <cellStyle name="Input [yellow] 3 5 9" xfId="10259" xr:uid="{2F63BED0-7580-4363-9A89-1F33F3CDA59E}"/>
    <cellStyle name="Input [yellow] 3 6" xfId="9575" xr:uid="{6730E9FE-A14B-4DE3-9BFA-6F787E32A17C}"/>
    <cellStyle name="Input [yellow] 3 7" xfId="10480" xr:uid="{69447495-5379-4C68-9773-BAB0E40E8E57}"/>
    <cellStyle name="Input [yellow] 3 8" xfId="11261" xr:uid="{D8C3B238-A5B8-483E-A04D-99B6C93BAA46}"/>
    <cellStyle name="Input [yellow] 3 9" xfId="10191" xr:uid="{FDE0A968-EB2D-4432-9EDF-5053E00474CE}"/>
    <cellStyle name="Input [yellow] 4" xfId="7756" xr:uid="{F33A0F48-658F-4F59-9C69-FAB30714D7B1}"/>
    <cellStyle name="Input [yellow] 4 10" xfId="10465" xr:uid="{0C6FD092-00DB-4627-850B-62F0DE7DEC17}"/>
    <cellStyle name="Input [yellow] 4 11" xfId="10207" xr:uid="{F6229EFC-F079-4D7A-8675-9761BF82D402}"/>
    <cellStyle name="Input [yellow] 4 12" xfId="10227" xr:uid="{A6069D30-9CB7-4E81-BC04-B4C058F24895}"/>
    <cellStyle name="Input [yellow] 4 13" xfId="10258" xr:uid="{A3EE0367-D131-4358-AA6B-25F4067E4A0B}"/>
    <cellStyle name="Input [yellow] 4 14" xfId="10244" xr:uid="{58093AC2-19AE-49D8-8475-C490C30F875E}"/>
    <cellStyle name="Input [yellow] 4 2" xfId="7757" xr:uid="{0C441410-094D-41E6-B1E0-823F934ADB43}"/>
    <cellStyle name="Input [yellow] 4 2 10" xfId="10243" xr:uid="{CBBCA917-5478-48D8-98E6-CF45423ADF01}"/>
    <cellStyle name="Input [yellow] 4 2 2" xfId="9581" xr:uid="{05E2D06D-2675-4507-B017-FFD68DD50F6F}"/>
    <cellStyle name="Input [yellow] 4 2 3" xfId="10486" xr:uid="{2BD7AC15-4AC1-477F-BFC7-D23736CB684C}"/>
    <cellStyle name="Input [yellow] 4 2 4" xfId="11264" xr:uid="{2B05B999-9C5A-40ED-AC4C-810A15F680C7}"/>
    <cellStyle name="Input [yellow] 4 2 5" xfId="10185" xr:uid="{67E31EB2-CCB6-4848-87DF-CB85F7CB834B}"/>
    <cellStyle name="Input [yellow] 4 2 6" xfId="10466" xr:uid="{BE32A1E1-9FF5-48FC-8637-E21501B1C7CF}"/>
    <cellStyle name="Input [yellow] 4 2 7" xfId="10206" xr:uid="{C817300A-F4AC-48B3-9B70-2E238C892A2E}"/>
    <cellStyle name="Input [yellow] 4 2 8" xfId="10226" xr:uid="{7C0DA523-5D3D-4AFE-8DC3-AF2CDF609EFE}"/>
    <cellStyle name="Input [yellow] 4 2 9" xfId="10257" xr:uid="{11FF09FE-7CC6-47D4-B5E4-DECB3D7B4107}"/>
    <cellStyle name="Input [yellow] 4 3" xfId="7758" xr:uid="{5ED77B26-ED70-4BEF-834C-C5D4B3134B97}"/>
    <cellStyle name="Input [yellow] 4 3 10" xfId="11531" xr:uid="{03585BDD-EDC4-41EA-B9DD-AD7773746414}"/>
    <cellStyle name="Input [yellow] 4 3 2" xfId="9582" xr:uid="{664122B6-1387-4992-AFED-B9CED6E48E36}"/>
    <cellStyle name="Input [yellow] 4 3 3" xfId="10487" xr:uid="{E2657D0F-FE4A-4D8F-9017-7CF1DD68068A}"/>
    <cellStyle name="Input [yellow] 4 3 4" xfId="11260" xr:uid="{C64FF80F-B647-4432-A05B-73BFC97F5D7B}"/>
    <cellStyle name="Input [yellow] 4 3 5" xfId="10184" xr:uid="{8C2E23E6-1346-4CCE-AD82-85E1C5A7406F}"/>
    <cellStyle name="Input [yellow] 4 3 6" xfId="10467" xr:uid="{9CDDFC1F-A8D5-408C-8076-ED9203AE5C17}"/>
    <cellStyle name="Input [yellow] 4 3 7" xfId="10205" xr:uid="{E3CADF45-D40F-4C59-A230-BF0B5619222E}"/>
    <cellStyle name="Input [yellow] 4 3 8" xfId="10225" xr:uid="{452CDAAF-CE0C-4116-A127-1FD306EA2805}"/>
    <cellStyle name="Input [yellow] 4 3 9" xfId="10256" xr:uid="{593D173A-3D9F-48CD-993C-2A57C17A6805}"/>
    <cellStyle name="Input [yellow] 4 4" xfId="7759" xr:uid="{9C93B031-36C0-4B9F-9204-A5D9EC0132D0}"/>
    <cellStyle name="Input [yellow] 4 4 10" xfId="10242" xr:uid="{DF063112-6238-4C73-A4D6-83713DCC3A30}"/>
    <cellStyle name="Input [yellow] 4 4 2" xfId="9583" xr:uid="{A5795458-641E-4BC8-960D-14548E5659B6}"/>
    <cellStyle name="Input [yellow] 4 4 3" xfId="10488" xr:uid="{44177528-C7C6-4151-9CF6-EF41CEFBB36B}"/>
    <cellStyle name="Input [yellow] 4 4 4" xfId="10154" xr:uid="{40DB6F16-67E1-4979-9C19-332FA17CA24B}"/>
    <cellStyle name="Input [yellow] 4 4 5" xfId="10183" xr:uid="{9A6C67A6-2600-469A-B434-665ED28C83D4}"/>
    <cellStyle name="Input [yellow] 4 4 6" xfId="10468" xr:uid="{1808474C-D319-4093-8FBF-B345FB6EB29A}"/>
    <cellStyle name="Input [yellow] 4 4 7" xfId="10204" xr:uid="{749D8EB6-3CB4-4553-9A95-7507480B93FC}"/>
    <cellStyle name="Input [yellow] 4 4 8" xfId="10224" xr:uid="{94CF3964-AB8B-457A-BEBF-04BD0D05C4E5}"/>
    <cellStyle name="Input [yellow] 4 4 9" xfId="10255" xr:uid="{51E1C8AF-8B6D-400B-A7F1-558C3C851673}"/>
    <cellStyle name="Input [yellow] 4 5" xfId="7760" xr:uid="{2EDF1035-8FEE-4F85-B817-9783FB514E79}"/>
    <cellStyle name="Input [yellow] 4 5 10" xfId="11036" xr:uid="{34F828C3-7C5A-4757-9EBB-644C9ABDEAFA}"/>
    <cellStyle name="Input [yellow] 4 5 2" xfId="9584" xr:uid="{FD4ABC51-5631-4556-BE35-2023D097A2D7}"/>
    <cellStyle name="Input [yellow] 4 5 3" xfId="10489" xr:uid="{28D95891-05D6-4CE2-B91F-A36F43DCC512}"/>
    <cellStyle name="Input [yellow] 4 5 4" xfId="10153" xr:uid="{B4D241CF-BCE1-4DF7-8440-FE415930A689}"/>
    <cellStyle name="Input [yellow] 4 5 5" xfId="10182" xr:uid="{D9999EF9-2776-444F-88C5-0C53F0902366}"/>
    <cellStyle name="Input [yellow] 4 5 6" xfId="10469" xr:uid="{48547BC9-905F-4AA3-9328-C2B91B5C564E}"/>
    <cellStyle name="Input [yellow] 4 5 7" xfId="10203" xr:uid="{4E26ED6F-D505-4B84-BBFE-7091A455C62E}"/>
    <cellStyle name="Input [yellow] 4 5 8" xfId="10223" xr:uid="{AAE4E930-631F-4A34-A47E-10ACBA2B199E}"/>
    <cellStyle name="Input [yellow] 4 5 9" xfId="10254" xr:uid="{FA21223C-1674-4A61-A278-EDB27DD34B0D}"/>
    <cellStyle name="Input [yellow] 4 6" xfId="9580" xr:uid="{D4F85C0D-6DDC-45A6-8C6A-143319CEDCA6}"/>
    <cellStyle name="Input [yellow] 4 7" xfId="10485" xr:uid="{B50344B9-09B9-4452-AC89-557ABB39EBC7}"/>
    <cellStyle name="Input [yellow] 4 8" xfId="10155" xr:uid="{FA2661BD-9F69-4BBC-9615-BD18BE40BC5E}"/>
    <cellStyle name="Input [yellow] 4 9" xfId="10186" xr:uid="{F676F301-E63E-48C8-890C-C1E1EE3D1867}"/>
    <cellStyle name="Input [yellow] 5" xfId="7761" xr:uid="{48266503-D63C-4E87-98C0-FA7598EAB906}"/>
    <cellStyle name="Input [yellow] 5 10" xfId="10253" xr:uid="{FAA37BA8-AF7C-43B9-BD82-7F1A164D82A0}"/>
    <cellStyle name="Input [yellow] 5 11" xfId="11532" xr:uid="{AF9DBAA4-D281-43E5-8F44-CAD950BBCF2C}"/>
    <cellStyle name="Input [yellow] 5 2" xfId="7762" xr:uid="{AEFEB29D-88F5-4F5D-911B-8D88AC578F97}"/>
    <cellStyle name="Input [yellow] 5 3" xfId="9585" xr:uid="{38D77CDD-E6C4-4C8C-A01A-8CC3D8FDD570}"/>
    <cellStyle name="Input [yellow] 5 4" xfId="10490" xr:uid="{FC274A35-E633-40ED-929B-36E047506081}"/>
    <cellStyle name="Input [yellow] 5 5" xfId="11265" xr:uid="{E2166E95-861F-45B5-960F-D85E3ABF6AA9}"/>
    <cellStyle name="Input [yellow] 5 6" xfId="10181" xr:uid="{7FAB2699-DDE7-4180-B3EE-53CCCF8C096B}"/>
    <cellStyle name="Input [yellow] 5 7" xfId="10470" xr:uid="{0EB88C98-85C6-47EE-AB52-95F2D0277683}"/>
    <cellStyle name="Input [yellow] 5 8" xfId="10202" xr:uid="{33B0ED31-01CF-4BC4-A09A-861A0A7AE6CA}"/>
    <cellStyle name="Input [yellow] 5 9" xfId="10222" xr:uid="{ED210CDA-344E-4735-A350-E20208605B8C}"/>
    <cellStyle name="Input [yellow] 6" xfId="7763" xr:uid="{363704D3-24B8-46AC-A842-7022C7C98EDB}"/>
    <cellStyle name="Input [yellow] 6 10" xfId="10241" xr:uid="{D852F7FE-499E-40AF-BCE1-13A2A8B51760}"/>
    <cellStyle name="Input [yellow] 6 2" xfId="9586" xr:uid="{21E267D3-53E7-4D32-91A3-BD55937FBB92}"/>
    <cellStyle name="Input [yellow] 6 3" xfId="10492" xr:uid="{48C216ED-C473-4163-A6D3-7314E39BE120}"/>
    <cellStyle name="Input [yellow] 6 4" xfId="11266" xr:uid="{09117936-65A7-4620-A810-6414FBDA7E29}"/>
    <cellStyle name="Input [yellow] 6 5" xfId="10180" xr:uid="{9625BA06-253B-4370-BC0E-43ED83729A2E}"/>
    <cellStyle name="Input [yellow] 6 6" xfId="10471" xr:uid="{BC1F4284-ED71-4B96-925A-2F889F6742CB}"/>
    <cellStyle name="Input [yellow] 6 7" xfId="10201" xr:uid="{6E4B6C5C-6CAB-4719-9888-552485DEACD6}"/>
    <cellStyle name="Input [yellow] 6 8" xfId="10221" xr:uid="{26E054FA-16DC-4D29-B9EC-1394575EDD3C}"/>
    <cellStyle name="Input [yellow] 6 9" xfId="10252" xr:uid="{5CE7A592-3289-4590-A2D0-1660CC45B39D}"/>
    <cellStyle name="Input [yellow] 7" xfId="7764" xr:uid="{9A2221C3-F1E6-419E-BC1A-89D4CFF12DE6}"/>
    <cellStyle name="Input [yellow] 7 10" xfId="10240" xr:uid="{5A068E6B-E480-44E2-BDC8-A9367116FADE}"/>
    <cellStyle name="Input [yellow] 7 2" xfId="9587" xr:uid="{3EE31EBC-2744-45DE-9962-1988BD123DFC}"/>
    <cellStyle name="Input [yellow] 7 3" xfId="10493" xr:uid="{160616E9-1FE1-40C1-8DF8-A326A41538F6}"/>
    <cellStyle name="Input [yellow] 7 4" xfId="10152" xr:uid="{064125E0-D7A4-4645-864B-595A90186284}"/>
    <cellStyle name="Input [yellow] 7 5" xfId="10179" xr:uid="{AFFD43DD-DA80-470D-B6E8-6DA44C23F394}"/>
    <cellStyle name="Input [yellow] 7 6" xfId="10472" xr:uid="{54E3B0B6-3C38-4CB7-B694-A2E742C75CCE}"/>
    <cellStyle name="Input [yellow] 7 7" xfId="10200" xr:uid="{A53FB413-5732-4B69-8E67-9868EAF6D8D1}"/>
    <cellStyle name="Input [yellow] 7 8" xfId="10220" xr:uid="{DE785C5A-3AC5-4EF3-88F3-DCBED5014789}"/>
    <cellStyle name="Input [yellow] 7 9" xfId="10251" xr:uid="{10A8A7D6-2E67-4321-AC14-37C1E788F4A5}"/>
    <cellStyle name="Input [yellow] 8" xfId="7765" xr:uid="{8D8AE787-98DB-4CBD-9980-D0B55D90908B}"/>
    <cellStyle name="Input [yellow] 8 10" xfId="11533" xr:uid="{FB98B0D7-CF30-44F4-AD23-CACA6C8AC9C4}"/>
    <cellStyle name="Input [yellow] 8 2" xfId="9588" xr:uid="{2D5B1067-2B3B-4026-A740-DEFBC26E1476}"/>
    <cellStyle name="Input [yellow] 8 3" xfId="10494" xr:uid="{43EA5AC9-A3D9-4321-A7E1-B2723EE6122A}"/>
    <cellStyle name="Input [yellow] 8 4" xfId="11267" xr:uid="{1FB2FDD0-2D79-4C17-9CAF-F8A3D34066CD}"/>
    <cellStyle name="Input [yellow] 8 5" xfId="10178" xr:uid="{586965F3-EE82-45E5-B289-72761139EACA}"/>
    <cellStyle name="Input [yellow] 8 6" xfId="10473" xr:uid="{9358C0BC-BEA5-46B8-A456-F37523EE9333}"/>
    <cellStyle name="Input [yellow] 8 7" xfId="10199" xr:uid="{D186EA8C-849A-45CF-978D-77D6A12E86CA}"/>
    <cellStyle name="Input [yellow] 8 8" xfId="10219" xr:uid="{0FEC1948-EA6B-418A-B6A4-6D6A1C3A14F9}"/>
    <cellStyle name="Input [yellow] 8 9" xfId="10250" xr:uid="{1E2F6C6C-95AE-4755-AEA6-8EB341556C3F}"/>
    <cellStyle name="Input [yellow] 9" xfId="7766" xr:uid="{628154D0-94E2-4FBA-86B2-801DC4A2B812}"/>
    <cellStyle name="Input [yellow] 9 10" xfId="10239" xr:uid="{8F4BEBAC-2CAE-491C-A7A0-4C131AFC099E}"/>
    <cellStyle name="Input [yellow] 9 2" xfId="9589" xr:uid="{246BA2F2-E485-4267-8C66-E02655456ECA}"/>
    <cellStyle name="Input [yellow] 9 3" xfId="10495" xr:uid="{110E18F6-922E-47D7-8257-C088BB355663}"/>
    <cellStyle name="Input [yellow] 9 4" xfId="10151" xr:uid="{5EB5FDCF-9091-42DF-854A-936DE01FDC2C}"/>
    <cellStyle name="Input [yellow] 9 5" xfId="10177" xr:uid="{48D579D7-030B-4F15-8E76-5841547F6D95}"/>
    <cellStyle name="Input [yellow] 9 6" xfId="9617" xr:uid="{DA87A45F-D6B3-440D-BA77-DFE4F7DFA4E4}"/>
    <cellStyle name="Input [yellow] 9 7" xfId="10198" xr:uid="{CBDD5E75-2898-4425-A9B5-59FEC88B9106}"/>
    <cellStyle name="Input [yellow] 9 8" xfId="11445" xr:uid="{A420D445-6487-441E-88C4-6FFC9CD5DB21}"/>
    <cellStyle name="Input [yellow] 9 9" xfId="10249" xr:uid="{A7D349A8-980C-4C0D-AF19-E5006379E1CC}"/>
    <cellStyle name="Input [yellow]_(C) WHE Proforma with ITC cash grant 10 Yr Amort_for deferral_102809" xfId="7767" xr:uid="{DC5E50A5-1414-4613-965D-D979E6ABB0D9}"/>
    <cellStyle name="Input 10" xfId="7768" xr:uid="{D387079F-416B-4DB6-831E-15C75E89EA7E}"/>
    <cellStyle name="Input 11" xfId="7769" xr:uid="{D206DF48-AE45-4B69-9916-22F38F0238F5}"/>
    <cellStyle name="Input 12" xfId="7770" xr:uid="{9054B528-FFD7-42E1-901A-B9EAE38B615A}"/>
    <cellStyle name="Input 13" xfId="7771" xr:uid="{90E62266-D14E-4E52-B1E8-0BCAAF908A26}"/>
    <cellStyle name="Input 14" xfId="7772" xr:uid="{1FC225D5-DBA8-45AF-963D-B878862A2BEA}"/>
    <cellStyle name="Input 15" xfId="7773" xr:uid="{DE43AD52-2DCC-4658-A095-5766879201A5}"/>
    <cellStyle name="Input 16" xfId="7774" xr:uid="{E3298BA1-35A2-4A65-B7B5-D595BBAC0598}"/>
    <cellStyle name="Input 17" xfId="7775" xr:uid="{FC207620-154F-4E40-8BB3-9FF88A86CF05}"/>
    <cellStyle name="Input 18" xfId="7776" xr:uid="{427125B5-99A0-4E41-A151-11ADACD238DF}"/>
    <cellStyle name="Input 18 2" xfId="9590" xr:uid="{297F7503-A5AF-4061-9594-B199CF3BC668}"/>
    <cellStyle name="Input 18 2 2" xfId="11050" xr:uid="{A4E2075A-C88C-4C1F-84BC-5445EF10DA74}"/>
    <cellStyle name="Input 18 2 3" xfId="11373" xr:uid="{A91671C2-61CA-4E12-ACA2-5F20497B382A}"/>
    <cellStyle name="Input 18 2 4" xfId="11392" xr:uid="{97B97833-A6A8-483A-BD28-0B3D563C31B8}"/>
    <cellStyle name="Input 18 2 5" xfId="11449" xr:uid="{F6E592BF-AE6D-48A5-9E98-700A04D86F2D}"/>
    <cellStyle name="Input 18 2 6" xfId="11442" xr:uid="{214904D6-9F30-4230-A64F-0D385D1273EE}"/>
    <cellStyle name="Input 18 2 7" xfId="11510" xr:uid="{3E88BD68-4148-450F-846E-1E61B1194B17}"/>
    <cellStyle name="Input 18 2 8" xfId="11548" xr:uid="{B2615A5E-4343-4399-A978-45C701BAF1EB}"/>
    <cellStyle name="Input 18 3" xfId="10176" xr:uid="{30646126-2822-45B9-AABB-62CA2D4F1841}"/>
    <cellStyle name="Input 18 4" xfId="11247" xr:uid="{B424FCDA-6E11-4C59-8B75-E36E9B5A6A24}"/>
    <cellStyle name="Input 18 5" xfId="10443" xr:uid="{2FC4AC3C-6FB7-4E9A-9CF6-43658A69B092}"/>
    <cellStyle name="Input 19" xfId="7777" xr:uid="{AEBF5FB4-D62C-4A50-BF72-553FD6409BF4}"/>
    <cellStyle name="Input 19 2" xfId="9591" xr:uid="{B653664E-9CD6-4366-9C78-4249972975F3}"/>
    <cellStyle name="Input 19 2 2" xfId="11051" xr:uid="{07A5BA53-69B9-47DA-A843-D5977FAA6BBD}"/>
    <cellStyle name="Input 19 2 3" xfId="11374" xr:uid="{20DF641A-CC0F-45AB-AAC7-9D9F1E1099D9}"/>
    <cellStyle name="Input 19 2 4" xfId="11393" xr:uid="{0826B4A4-43D1-49F0-823D-C3E28BE317F7}"/>
    <cellStyle name="Input 19 2 5" xfId="11450" xr:uid="{57636C5B-C67F-430A-B286-168FF1DA71A5}"/>
    <cellStyle name="Input 19 2 6" xfId="11443" xr:uid="{CC28CD81-8DFB-4F57-BDAA-1390951F9DC7}"/>
    <cellStyle name="Input 19 2 7" xfId="11511" xr:uid="{7EABB258-000E-4534-8744-0DFE2642388B}"/>
    <cellStyle name="Input 19 2 8" xfId="11549" xr:uid="{D3B9B8C1-E23E-42F0-AC51-8F6679CDDCFA}"/>
    <cellStyle name="Input 19 3" xfId="10175" xr:uid="{D944B3F0-D32B-4973-8BFA-004F097F579B}"/>
    <cellStyle name="Input 19 4" xfId="11248" xr:uid="{314BD703-8738-47B9-B31C-44EAAD00CDF3}"/>
    <cellStyle name="Input 19 5" xfId="10444" xr:uid="{11F183BC-8009-4B4E-A3D8-2C2DB048BB24}"/>
    <cellStyle name="Input 2" xfId="7778" xr:uid="{34B6D3D8-1B75-4B32-90CE-B688CB8061B5}"/>
    <cellStyle name="Input 2 2" xfId="7779" xr:uid="{2901451E-5390-44ED-923F-B17C94D6AC7A}"/>
    <cellStyle name="Input 2 2 2" xfId="7780" xr:uid="{BC920B50-EE31-4B46-B4AA-A6546CDFB2EF}"/>
    <cellStyle name="Input 2 2 3" xfId="7781" xr:uid="{D341107F-6471-4A00-8042-EC4D2D16A9B3}"/>
    <cellStyle name="Input 2 2 3 2" xfId="9594" xr:uid="{B6A91135-4962-4E6F-99E2-12CF9BD4D0FA}"/>
    <cellStyle name="Input 2 2 3 2 2" xfId="11054" xr:uid="{D3610F59-FD35-40CD-AA60-3F130B04EDFB}"/>
    <cellStyle name="Input 2 2 3 2 3" xfId="11377" xr:uid="{127EC8B4-760E-4984-AB2F-53C8690B012A}"/>
    <cellStyle name="Input 2 2 3 2 4" xfId="11396" xr:uid="{A10D9481-14F0-40DF-8241-E0F1D9F200EE}"/>
    <cellStyle name="Input 2 2 3 2 5" xfId="11453" xr:uid="{0A344622-B81D-477A-A835-48D266BE971B}"/>
    <cellStyle name="Input 2 2 3 2 6" xfId="11473" xr:uid="{65DC666C-8B18-405E-852B-72A84CB483BD}"/>
    <cellStyle name="Input 2 2 3 2 7" xfId="11514" xr:uid="{76BA9127-153B-473E-9EFA-D7542668534F}"/>
    <cellStyle name="Input 2 2 3 2 8" xfId="11552" xr:uid="{04EECD46-DB42-4971-A07E-9652763EA945}"/>
    <cellStyle name="Input 2 2 3 3" xfId="10172" xr:uid="{B17BF323-CEDE-4AFC-BBF3-6B36BF3EE378}"/>
    <cellStyle name="Input 2 2 3 4" xfId="11077" xr:uid="{C6303271-0A85-479B-B7C2-07DDB24E83B5}"/>
    <cellStyle name="Input 2 2 3 5" xfId="10447" xr:uid="{AF36B0F4-1F42-4EB7-B442-47B3D6C54DA8}"/>
    <cellStyle name="Input 2 2 4" xfId="9593" xr:uid="{7B706552-1D7C-4E71-B11C-E5924721A0CD}"/>
    <cellStyle name="Input 2 2 4 2" xfId="11053" xr:uid="{53AE256B-8E83-4277-B80D-8925F3BBE306}"/>
    <cellStyle name="Input 2 2 4 3" xfId="11376" xr:uid="{D353A033-32F0-443B-A5B5-CD658E93D3AD}"/>
    <cellStyle name="Input 2 2 4 4" xfId="11395" xr:uid="{7299C3E3-ACF1-4788-87F5-834C765EDB69}"/>
    <cellStyle name="Input 2 2 4 5" xfId="11452" xr:uid="{A18D8A38-F268-41E0-8FA3-FE0BE6C13E60}"/>
    <cellStyle name="Input 2 2 4 6" xfId="11472" xr:uid="{95E035EC-BAE3-4BAF-8F09-9E782EA5D0BE}"/>
    <cellStyle name="Input 2 2 4 7" xfId="11513" xr:uid="{F47C1EA7-B26B-480E-A392-579B847D2BD9}"/>
    <cellStyle name="Input 2 2 4 8" xfId="11551" xr:uid="{211580F5-B080-4CD0-BD97-C42624103AB1}"/>
    <cellStyle name="Input 2 2 5" xfId="10173" xr:uid="{AEA86363-B080-4F0B-B152-8BC75BCE1BEE}"/>
    <cellStyle name="Input 2 2 6" xfId="11075" xr:uid="{56AA1A82-D26D-4EAE-AF14-F912F74AAE2E}"/>
    <cellStyle name="Input 2 2 7" xfId="10446" xr:uid="{EAE7B785-A7E2-47AA-A0AA-32C69D25C8CC}"/>
    <cellStyle name="Input 2 3" xfId="7782" xr:uid="{CA014C30-50C6-4AB7-BECB-AFF6A6B29027}"/>
    <cellStyle name="Input 2 3 2" xfId="9595" xr:uid="{B8CE1BFD-1D00-4CA9-A31F-1D328FE1347E}"/>
    <cellStyle name="Input 2 3 2 2" xfId="11055" xr:uid="{507D49B1-C387-4D62-A1D3-19316241AF19}"/>
    <cellStyle name="Input 2 3 2 3" xfId="11378" xr:uid="{1F323376-52E4-497D-8DE7-9EF7C2053F01}"/>
    <cellStyle name="Input 2 3 2 4" xfId="11397" xr:uid="{46A55B66-429E-4ED5-B0F5-72F00D3C1C9B}"/>
    <cellStyle name="Input 2 3 2 5" xfId="11454" xr:uid="{C842393B-20F9-4C88-B134-71112A5E32DE}"/>
    <cellStyle name="Input 2 3 2 6" xfId="11474" xr:uid="{590943AC-56DF-4719-9E9E-7E04C1C37D27}"/>
    <cellStyle name="Input 2 3 2 7" xfId="11515" xr:uid="{126D88FC-B5E9-4631-862E-D6762C856C95}"/>
    <cellStyle name="Input 2 3 2 8" xfId="11553" xr:uid="{89F59FD1-314E-4DFE-8054-C58E1C22FEF5}"/>
    <cellStyle name="Input 2 3 3" xfId="10171" xr:uid="{D0C06C14-A307-4568-A146-1F436C6784B7}"/>
    <cellStyle name="Input 2 3 4" xfId="11078" xr:uid="{630509F9-E451-4154-B187-1CECB58DAF8E}"/>
    <cellStyle name="Input 2 3 5" xfId="10448" xr:uid="{758FE661-4B1E-4862-93E6-6D829F5FB95F}"/>
    <cellStyle name="Input 2 4" xfId="9592" xr:uid="{047CC4F4-A016-4026-8E86-230C72145410}"/>
    <cellStyle name="Input 2 4 2" xfId="11052" xr:uid="{BB0C92E3-45CA-41D4-B137-E521C4E0C857}"/>
    <cellStyle name="Input 2 4 3" xfId="11375" xr:uid="{874C7764-781C-4A2F-AD72-654F7D374108}"/>
    <cellStyle name="Input 2 4 4" xfId="11394" xr:uid="{4B25F876-DE58-43E4-AA95-670D2C756001}"/>
    <cellStyle name="Input 2 4 5" xfId="11451" xr:uid="{A813BE33-9EC8-4141-A55B-4B125C85B25C}"/>
    <cellStyle name="Input 2 4 6" xfId="11471" xr:uid="{F3FC7D6D-416A-4293-9A72-64E609AF1B21}"/>
    <cellStyle name="Input 2 4 7" xfId="11512" xr:uid="{779F022F-6229-4910-B635-0B2DE89443F5}"/>
    <cellStyle name="Input 2 4 8" xfId="11550" xr:uid="{8D5EEDF3-1A00-490E-A49F-E0D58C684A93}"/>
    <cellStyle name="Input 2 5" xfId="10174" xr:uid="{B47D8822-B269-4C97-B7F2-8BD0D818AC26}"/>
    <cellStyle name="Input 2 6" xfId="11076" xr:uid="{FAFA9A2A-62E2-47B4-8739-936C2F7B2AF6}"/>
    <cellStyle name="Input 2 7" xfId="10445" xr:uid="{37115BA9-1FA8-4D51-BD7B-D1D1005FEC88}"/>
    <cellStyle name="Input 3" xfId="7783" xr:uid="{53690C1E-ED8B-4752-A53E-C8B03A57D248}"/>
    <cellStyle name="Input 3 2" xfId="7784" xr:uid="{E3F8B095-5AF5-440C-A099-D7DEFD000C8B}"/>
    <cellStyle name="Input 3 3" xfId="7785" xr:uid="{C1C80A92-A1E7-49E9-8A82-364A66862AF3}"/>
    <cellStyle name="Input 3 3 2" xfId="9596" xr:uid="{8F691A51-C71D-482A-ADB3-98938ED6F018}"/>
    <cellStyle name="Input 3 3 2 2" xfId="11056" xr:uid="{0A51F366-E6B6-4D69-875D-CD8F6D7C57E3}"/>
    <cellStyle name="Input 3 3 2 3" xfId="11379" xr:uid="{7EE3E726-20E9-4038-83A6-D11F839E18E7}"/>
    <cellStyle name="Input 3 3 2 4" xfId="11398" xr:uid="{0D755F61-9B7D-406D-AB44-1699FA402D62}"/>
    <cellStyle name="Input 3 3 2 5" xfId="11455" xr:uid="{C28AD2EC-2D62-4282-B75F-861E69894640}"/>
    <cellStyle name="Input 3 3 2 6" xfId="11475" xr:uid="{742C0BA0-1575-4DA8-8089-FA71C685368B}"/>
    <cellStyle name="Input 3 3 2 7" xfId="11516" xr:uid="{096D3F54-747E-4574-8FB7-415975422D17}"/>
    <cellStyle name="Input 3 3 2 8" xfId="11554" xr:uid="{61CA15C9-54FD-473C-9967-F939FCEA4358}"/>
    <cellStyle name="Input 3 3 3" xfId="10170" xr:uid="{7059BD39-4612-467F-8116-1F1F7B29717F}"/>
    <cellStyle name="Input 3 3 4" xfId="11079" xr:uid="{DCAC82F6-014F-4FF3-A215-BF0692B47F68}"/>
    <cellStyle name="Input 3 3 5" xfId="10449" xr:uid="{1C17C1AD-B32B-44ED-81C8-78FC62EFF327}"/>
    <cellStyle name="Input 3 4" xfId="7786" xr:uid="{70DB3FB4-1D56-413B-BC98-2CB1FF2159B8}"/>
    <cellStyle name="Input 3 5" xfId="7787" xr:uid="{0E9C7044-D247-428E-A51E-2DC473C95177}"/>
    <cellStyle name="Input 3 5 2" xfId="9597" xr:uid="{BF87A30A-01E9-4B2A-874C-CCC12D97D739}"/>
    <cellStyle name="Input 3 5 2 2" xfId="11057" xr:uid="{8CF8E9E1-DCD7-4063-AA59-E656BA4E3C06}"/>
    <cellStyle name="Input 3 5 2 3" xfId="11380" xr:uid="{95198151-F787-4FF8-98E4-D501A505547B}"/>
    <cellStyle name="Input 3 5 2 4" xfId="11399" xr:uid="{894DAED2-BB3A-425A-80FE-3EBF6ECC78EC}"/>
    <cellStyle name="Input 3 5 2 5" xfId="11456" xr:uid="{C356AC57-BAE1-4B93-97D1-12F4EC1B541F}"/>
    <cellStyle name="Input 3 5 2 6" xfId="11476" xr:uid="{B0F4E2AA-7F83-46E2-8A63-54AB84FF95AC}"/>
    <cellStyle name="Input 3 5 2 7" xfId="11517" xr:uid="{203FC00F-489D-4751-B42D-842668218A89}"/>
    <cellStyle name="Input 3 5 2 8" xfId="11555" xr:uid="{EC223F76-5AAC-4F3D-964B-BBA937E95741}"/>
    <cellStyle name="Input 3 5 3" xfId="10169" xr:uid="{14F3653E-5ED9-4D7C-A1C3-369752C69476}"/>
    <cellStyle name="Input 3 5 4" xfId="11080" xr:uid="{4FA39351-052F-44EA-B9EB-DD27DC50601B}"/>
    <cellStyle name="Input 3 5 5" xfId="10450" xr:uid="{FD897AF7-956C-463E-B01A-B439E7135089}"/>
    <cellStyle name="Input 4" xfId="7788" xr:uid="{695492FD-1866-4D62-8A3D-3AD1399AF345}"/>
    <cellStyle name="Input 4 2" xfId="7789" xr:uid="{71E4F3C3-CD72-41EE-BB02-52091B6620DE}"/>
    <cellStyle name="Input 4 3" xfId="7790" xr:uid="{1CF388E5-19AD-4595-AF17-B8ECA52EA838}"/>
    <cellStyle name="Input 4 3 2" xfId="9598" xr:uid="{93119545-6162-43EB-A865-503EF9BE72E4}"/>
    <cellStyle name="Input 4 3 2 2" xfId="11058" xr:uid="{BD82CA29-D1A1-4317-98DC-F22AD2246341}"/>
    <cellStyle name="Input 4 3 2 3" xfId="11381" xr:uid="{923CDBF9-76B4-456F-A827-6271539FA599}"/>
    <cellStyle name="Input 4 3 2 4" xfId="11400" xr:uid="{151338BF-9112-4F98-98BB-19E0060CE078}"/>
    <cellStyle name="Input 4 3 2 5" xfId="11457" xr:uid="{75DA61A9-D130-4FD7-AA6D-0091794B1387}"/>
    <cellStyle name="Input 4 3 2 6" xfId="11477" xr:uid="{45C917AD-B716-435F-ADF4-FF416E416EDD}"/>
    <cellStyle name="Input 4 3 2 7" xfId="11518" xr:uid="{DE56B5C1-83FB-4CBF-A49A-BE1F5AD6C80C}"/>
    <cellStyle name="Input 4 3 2 8" xfId="11556" xr:uid="{5CAE21DE-68CF-4CB3-B773-F48E57DBD180}"/>
    <cellStyle name="Input 4 3 3" xfId="10168" xr:uid="{E8AAD6CB-3A72-4B5D-9FC8-0661CC4B38C7}"/>
    <cellStyle name="Input 4 3 4" xfId="10491" xr:uid="{BA20CC4F-F275-409B-A582-B5C56C60B78C}"/>
    <cellStyle name="Input 4 3 5" xfId="10451" xr:uid="{B3A3DEF3-B29C-4FA3-9312-D19215BA4FAE}"/>
    <cellStyle name="Input 4 4" xfId="7791" xr:uid="{BD039FC5-F922-4229-9203-9AC2C1D6F2B0}"/>
    <cellStyle name="Input 4 4 2" xfId="9599" xr:uid="{414AEE51-DCCF-44D3-A916-A19DDA297C10}"/>
    <cellStyle name="Input 4 4 2 2" xfId="11059" xr:uid="{488D1202-BAF1-4D5E-A7AD-00AB075921AF}"/>
    <cellStyle name="Input 4 4 2 3" xfId="11382" xr:uid="{3898C1D9-A315-43AF-9BA6-0075D2E37B61}"/>
    <cellStyle name="Input 4 4 2 4" xfId="11401" xr:uid="{C0F55D57-6621-40FF-AD36-BBFFDBAACE36}"/>
    <cellStyle name="Input 4 4 2 5" xfId="11458" xr:uid="{CACCF110-CC5C-4285-B1E2-7BCC26CFEDD6}"/>
    <cellStyle name="Input 4 4 2 6" xfId="11478" xr:uid="{AB459196-1CC3-4FB5-BE46-A9E45F99B2EE}"/>
    <cellStyle name="Input 4 4 2 7" xfId="11519" xr:uid="{31F2532C-B64D-48AE-BAC6-C518B019A1D6}"/>
    <cellStyle name="Input 4 4 2 8" xfId="11557" xr:uid="{53059686-285B-4E69-BE21-150292732E45}"/>
    <cellStyle name="Input 4 4 3" xfId="10167" xr:uid="{170ED6DC-CA01-4AA6-BC1D-0BD6EE8B9C2E}"/>
    <cellStyle name="Input 4 4 4" xfId="11081" xr:uid="{CE89F1CB-BBC8-401A-91C4-ECCA8186D08D}"/>
    <cellStyle name="Input 4 4 5" xfId="10452" xr:uid="{BFA49601-BB4E-4EC0-9E1A-97ED3D442818}"/>
    <cellStyle name="Input 5" xfId="7792" xr:uid="{8E554499-725C-4BD6-B6AC-43CE74935442}"/>
    <cellStyle name="Input 5 2" xfId="9600" xr:uid="{C6822BD6-8CF4-4431-8317-4CDE84671453}"/>
    <cellStyle name="Input 5 2 2" xfId="11060" xr:uid="{826BC44E-6DDD-4C6A-BEA8-8F261F0FB642}"/>
    <cellStyle name="Input 5 2 3" xfId="11383" xr:uid="{ADF4D950-20CC-490E-B12F-85DDF27FB4CA}"/>
    <cellStyle name="Input 5 2 4" xfId="11402" xr:uid="{142A8E92-D24A-465A-928B-41E3BA025A26}"/>
    <cellStyle name="Input 5 2 5" xfId="11459" xr:uid="{3F119DD1-BD89-4631-A6BB-6108F0D6C0C6}"/>
    <cellStyle name="Input 5 2 6" xfId="11479" xr:uid="{8DE1A40F-9EF9-4E62-BD6C-DB472EA8BD26}"/>
    <cellStyle name="Input 5 2 7" xfId="11520" xr:uid="{2569B2A6-C54B-44DC-BD59-2DC2F383B3D4}"/>
    <cellStyle name="Input 5 2 8" xfId="11558" xr:uid="{64FF8569-B744-4514-AE69-6F7DF8EE3682}"/>
    <cellStyle name="Input 5 3" xfId="10166" xr:uid="{BD05D3A9-369B-4E02-8FAF-7B7E7AB6E9C7}"/>
    <cellStyle name="Input 5 4" xfId="11082" xr:uid="{902839BB-B29B-4256-9DCC-E348668BBC69}"/>
    <cellStyle name="Input 5 5" xfId="10453" xr:uid="{88F06AA7-C0CE-48E6-AB74-0DDFB1BF75F3}"/>
    <cellStyle name="Input 6" xfId="7793" xr:uid="{44EF8B0E-A30A-4D4C-B379-2DB5B31AA20D}"/>
    <cellStyle name="Input 6 2" xfId="9601" xr:uid="{43F22C40-0533-4D2C-A9D7-83DD9174848E}"/>
    <cellStyle name="Input 6 2 2" xfId="11061" xr:uid="{CECE64D9-E88F-4440-8471-722745C78035}"/>
    <cellStyle name="Input 6 2 3" xfId="11384" xr:uid="{4B075E67-226B-4450-BBFA-B0E699C3517D}"/>
    <cellStyle name="Input 6 2 4" xfId="11403" xr:uid="{5DA87B45-2AF0-4B62-85F7-C9CD6558B156}"/>
    <cellStyle name="Input 6 2 5" xfId="11460" xr:uid="{7A46344E-E06E-4751-A1CB-D2D5A509DF9F}"/>
    <cellStyle name="Input 6 2 6" xfId="11480" xr:uid="{EEA1D8D5-1655-4399-BB25-0A462F88D960}"/>
    <cellStyle name="Input 6 2 7" xfId="11521" xr:uid="{B50B7CFC-451F-44D7-845A-C58A4268E9EE}"/>
    <cellStyle name="Input 6 2 8" xfId="11559" xr:uid="{BBCA0612-5C42-47A4-BE09-387414DE6FB8}"/>
    <cellStyle name="Input 6 3" xfId="10165" xr:uid="{629E113C-C866-42D3-94DF-F921A25A2E0B}"/>
    <cellStyle name="Input 6 4" xfId="11083" xr:uid="{AF563A1C-6BA9-43A9-B28F-F21D92620DAF}"/>
    <cellStyle name="Input 6 5" xfId="10454" xr:uid="{613FB0F6-EB44-47B0-B984-178C70EFC99C}"/>
    <cellStyle name="Input 7" xfId="7794" xr:uid="{56A04B87-B961-4BB0-B219-8EB90365A53E}"/>
    <cellStyle name="Input 7 2" xfId="9602" xr:uid="{507A2C78-E5B3-4B9E-85D9-1F3028DD48AC}"/>
    <cellStyle name="Input 7 2 2" xfId="11062" xr:uid="{343E7205-2CEF-49C4-A574-1B140321FD69}"/>
    <cellStyle name="Input 7 2 3" xfId="11385" xr:uid="{228F1A4F-73A5-4C58-A03D-01F99D38F70C}"/>
    <cellStyle name="Input 7 2 4" xfId="11404" xr:uid="{D949EC8E-5A48-4991-B8A9-640248D693F4}"/>
    <cellStyle name="Input 7 2 5" xfId="11461" xr:uid="{476A02D4-1224-4527-921A-7F8145634738}"/>
    <cellStyle name="Input 7 2 6" xfId="11481" xr:uid="{941DDA97-D956-4244-A758-905D46550414}"/>
    <cellStyle name="Input 7 2 7" xfId="11522" xr:uid="{635E64E2-A20B-4016-8D2D-D26BF8F5CC2F}"/>
    <cellStyle name="Input 7 2 8" xfId="11560" xr:uid="{8AD32A86-2BD1-4725-8AB9-6FE17D5E4F76}"/>
    <cellStyle name="Input 7 3" xfId="10164" xr:uid="{1CEB7FDD-F6C5-41B5-B4AA-270F371D203C}"/>
    <cellStyle name="Input 7 4" xfId="11084" xr:uid="{280552AD-D4C3-413B-ADDD-AC14A672D0A0}"/>
    <cellStyle name="Input 7 5" xfId="10455" xr:uid="{CB7A047B-8EF1-404D-ACE8-5614DDE091DB}"/>
    <cellStyle name="Input 8" xfId="7795" xr:uid="{47BB7ECD-6DD3-4637-9A99-2CAC4BA53D6B}"/>
    <cellStyle name="Input 8 2" xfId="9603" xr:uid="{A4DCB4EB-EDAB-4D8D-B7A4-838DF1A8BCCA}"/>
    <cellStyle name="Input 8 2 2" xfId="11063" xr:uid="{97D770B1-0889-4E7C-9C09-38E7A58814EA}"/>
    <cellStyle name="Input 8 2 3" xfId="11386" xr:uid="{A139AEBB-848D-4CD7-9AC4-B9EB364D3D89}"/>
    <cellStyle name="Input 8 2 4" xfId="11405" xr:uid="{912527CF-5E62-429F-A7FD-4BDD2C93F387}"/>
    <cellStyle name="Input 8 2 5" xfId="11462" xr:uid="{4D99D370-AFA7-42D5-9720-EDAECB0E99FA}"/>
    <cellStyle name="Input 8 2 6" xfId="11482" xr:uid="{F2B71C99-2A83-48B1-B41D-DF094CCFBE70}"/>
    <cellStyle name="Input 8 2 7" xfId="11523" xr:uid="{E9CA0CFB-60BF-444A-89B5-A289DD33D8F5}"/>
    <cellStyle name="Input 8 2 8" xfId="11561" xr:uid="{B1C7181E-3511-4CCF-8074-F133873FBD0B}"/>
    <cellStyle name="Input 8 3" xfId="10163" xr:uid="{AD2B470A-BC02-4499-A735-042C5082CC75}"/>
    <cellStyle name="Input 8 4" xfId="11085" xr:uid="{6F1602DD-E07B-4B57-A898-0EBEA85A2454}"/>
    <cellStyle name="Input 8 5" xfId="11039" xr:uid="{8D2F7D1F-E89B-481F-BDA6-8E1B0F909516}"/>
    <cellStyle name="Input 9" xfId="7796" xr:uid="{0696D3E0-2701-4374-8393-8F76751A0EBD}"/>
    <cellStyle name="Input 9 2" xfId="9604" xr:uid="{F68402C3-D63E-4673-960B-C08D74ED895C}"/>
    <cellStyle name="Input 9 2 2" xfId="11064" xr:uid="{E8BAC220-84A9-446F-9FFC-B27B3250898E}"/>
    <cellStyle name="Input 9 2 3" xfId="11387" xr:uid="{169EC47F-43AF-4BB6-93CC-15EE016706E5}"/>
    <cellStyle name="Input 9 2 4" xfId="11406" xr:uid="{7D24977D-14AA-40A1-B3F7-79C9C19E4BC8}"/>
    <cellStyle name="Input 9 2 5" xfId="11463" xr:uid="{2486A8F7-64C4-4B0D-9368-26EF5528796C}"/>
    <cellStyle name="Input 9 2 6" xfId="11483" xr:uid="{0AA042FF-BE65-43FD-9750-8C4BD8C0BA69}"/>
    <cellStyle name="Input 9 2 7" xfId="11524" xr:uid="{E6C79B57-EF8B-4FF5-AEF8-80F2554A2416}"/>
    <cellStyle name="Input 9 2 8" xfId="11562" xr:uid="{6500CC9E-F5E8-49F6-B694-17744EC987E2}"/>
    <cellStyle name="Input 9 3" xfId="10162" xr:uid="{6EF1ADBA-2ED6-46D1-A20D-04253DB989BF}"/>
    <cellStyle name="Input 9 4" xfId="10496" xr:uid="{ED281742-C7F4-45B2-943F-1179236E4D66}"/>
    <cellStyle name="Input 9 5" xfId="11040" xr:uid="{EFAC8169-4685-4100-8B57-9D0889BE464E}"/>
    <cellStyle name="Input Cells" xfId="7797" xr:uid="{C0748F8C-2573-453B-AD11-95372F0F5110}"/>
    <cellStyle name="Input Cells 2" xfId="7798" xr:uid="{1C2E5C17-F441-44B4-A9F4-ECF5A0AD1799}"/>
    <cellStyle name="Input Cells 3" xfId="7799" xr:uid="{09B47B0D-DA39-4882-B64B-8E45D72D4AFC}"/>
    <cellStyle name="Input Cells Percent" xfId="7800" xr:uid="{C158E032-B6E8-45F3-B5AC-906D5BFFE87C}"/>
    <cellStyle name="Input Cells Percent 2" xfId="7801" xr:uid="{EDB83F1E-E5D9-44E7-A7A0-0CE67066AC78}"/>
    <cellStyle name="Input Cells Percent 3" xfId="7802" xr:uid="{5448927F-BE84-4D23-966C-811D8F17F8A7}"/>
    <cellStyle name="Input Cells Percent_AURORA Total New" xfId="7803" xr:uid="{F901765B-9626-4B7D-A61E-C91DDAC74ED5}"/>
    <cellStyle name="Input Cells_4.34E Mint Farm Deferral" xfId="7804" xr:uid="{29F17414-5095-4A5F-9ECE-54C0FA0E577C}"/>
    <cellStyle name="line b - Style6" xfId="7805" xr:uid="{69C344B1-2E6B-489F-B534-BC32436EA8EB}"/>
    <cellStyle name="Lines" xfId="7806" xr:uid="{FAEB091B-9436-43A3-A129-89CA92F6D007}"/>
    <cellStyle name="Lines 2" xfId="7807" xr:uid="{17C2CE5D-C512-4B42-96F5-FBF367B91C0D}"/>
    <cellStyle name="Lines 3" xfId="7808" xr:uid="{28008EFF-2A0B-4238-B836-6E279D7C95B7}"/>
    <cellStyle name="Lines 4" xfId="7809" xr:uid="{48021DB9-079D-4EC6-B8EE-A1C9356432CE}"/>
    <cellStyle name="Lines_Electric Rev Req Model (2009 GRC) Rebuttal" xfId="7810" xr:uid="{3E354565-5945-4B68-AB8A-D1A464531F00}"/>
    <cellStyle name="LINKED" xfId="7811" xr:uid="{B355D8C4-EDBF-4CCF-8FA1-4A23A7E1B0A4}"/>
    <cellStyle name="LINKED 2" xfId="7812" xr:uid="{C79C08EC-42F3-46A8-9D03-CB37E7A96467}"/>
    <cellStyle name="LINKED 2 2" xfId="7813" xr:uid="{E2B0DD5D-7BBF-419E-9E10-B0C2ACA74447}"/>
    <cellStyle name="LINKED 3" xfId="7814" xr:uid="{9D2CCA16-1EB5-41EA-8655-A3C3E2C2403A}"/>
    <cellStyle name="LINKED 4" xfId="7815" xr:uid="{1A554CEB-B8A3-4D3A-A1F0-D48109F00231}"/>
    <cellStyle name="Linked Cell 2" xfId="7816" xr:uid="{17EE37BB-E5C1-435F-B519-38FD0726FE54}"/>
    <cellStyle name="Linked Cell 2 2" xfId="7817" xr:uid="{661E7088-1917-4549-989D-85ABDC71D340}"/>
    <cellStyle name="Linked Cell 2 2 2" xfId="7818" xr:uid="{927EAAA4-D718-4999-95AB-A5E11DEA11F7}"/>
    <cellStyle name="Linked Cell 2 3" xfId="7819" xr:uid="{4EF0421D-9106-4E66-8019-C3D745CB4AD9}"/>
    <cellStyle name="Linked Cell 3" xfId="7820" xr:uid="{8D3B7E45-1BEF-4E3C-88F0-637A9B3B3EBF}"/>
    <cellStyle name="Linked Cell 3 2" xfId="7821" xr:uid="{F3F1B159-8699-4819-8548-F57EE34EB99D}"/>
    <cellStyle name="Linked Cell 3 3" xfId="7822" xr:uid="{F82E3FDE-FC89-4443-B905-A3DF7B4BE021}"/>
    <cellStyle name="Linked Cell 3 4" xfId="7823" xr:uid="{2744500B-A431-49FE-B8AA-1EF916FF73B7}"/>
    <cellStyle name="Linked Cell 4" xfId="7824" xr:uid="{A5E06C8A-57B2-4756-BFAE-ADCA8167D110}"/>
    <cellStyle name="Linked Cell 5" xfId="7825" xr:uid="{27F6EAE2-13E8-4510-874E-92AEBD31EC8D}"/>
    <cellStyle name="Linked Cell 6" xfId="7826" xr:uid="{17E766E4-2649-40E4-8DBC-CB87AE22C5AA}"/>
    <cellStyle name="Manual-Input" xfId="9558" xr:uid="{6E16EFB0-F664-453D-AA19-98BFA7A6C49D}"/>
    <cellStyle name="Millares [0]_2AV_M_M " xfId="7827" xr:uid="{40C738B1-12A6-4C1A-8E8C-C6735CFF14F3}"/>
    <cellStyle name="Millares_2AV_M_M " xfId="7828" xr:uid="{21DD6AAC-616C-4400-8278-9B3E5CBFACA5}"/>
    <cellStyle name="modified border" xfId="7829" xr:uid="{0B072FCA-CAB7-422F-BF55-A60FA21EF89A}"/>
    <cellStyle name="modified border 2" xfId="7830" xr:uid="{4930EE55-E0F5-4FBA-A39F-D11CF26F1B2A}"/>
    <cellStyle name="modified border 2 2" xfId="7831" xr:uid="{2E0B6FE3-06D9-43C5-9F21-3DED8CD781F1}"/>
    <cellStyle name="modified border 2 3" xfId="7832" xr:uid="{09D02AE2-731C-4016-8CED-D39753FF6F1C}"/>
    <cellStyle name="modified border 3" xfId="7833" xr:uid="{7B5551C1-1A10-43BD-89F8-F879928CA45F}"/>
    <cellStyle name="modified border 3 2" xfId="7834" xr:uid="{F7457D3E-C5C0-414F-9802-7141B7EADE95}"/>
    <cellStyle name="modified border 3 3" xfId="7835" xr:uid="{5D1DD971-B483-4ACA-A401-A1A0CD221185}"/>
    <cellStyle name="modified border 4" xfId="7836" xr:uid="{32BAB19E-DB6C-4A9B-A95B-E58AAF0F647C}"/>
    <cellStyle name="modified border 4 2" xfId="7837" xr:uid="{9CE4674D-65E4-4139-BCC6-CAAD3045468B}"/>
    <cellStyle name="modified border 4 3" xfId="7838" xr:uid="{30621976-9C90-4479-B561-19C94C66708A}"/>
    <cellStyle name="modified border 5" xfId="7839" xr:uid="{F5FA4E94-3113-4F8C-927E-71AB93BE5E03}"/>
    <cellStyle name="modified border 5 2" xfId="7840" xr:uid="{6A120C71-09C2-44F6-A671-53DDA6F4864A}"/>
    <cellStyle name="modified border 6" xfId="7841" xr:uid="{97222FCC-C8EC-44CC-881F-CF33A555B5D2}"/>
    <cellStyle name="modified border 7" xfId="7842" xr:uid="{19037F34-5DD2-40B2-A7CD-8184D6BBAFE1}"/>
    <cellStyle name="modified border 8" xfId="7843" xr:uid="{AAA9566C-9F1D-4740-9B63-7528A9AB0E50}"/>
    <cellStyle name="modified border_4.34E Mint Farm Deferral" xfId="7844" xr:uid="{8D4F21AF-CD45-4897-AB71-EBB1390B863B}"/>
    <cellStyle name="modified border1" xfId="7845" xr:uid="{471DEB01-2AAF-47A7-A55D-F609E4FCE4E1}"/>
    <cellStyle name="modified border1 2" xfId="7846" xr:uid="{866C111C-41AD-419A-AB40-AD4CBD9900B9}"/>
    <cellStyle name="modified border1 2 2" xfId="7847" xr:uid="{D4AAB483-25C3-4071-A9AF-613587A36EC1}"/>
    <cellStyle name="modified border1 2 3" xfId="7848" xr:uid="{51E698D5-3A3F-4534-961A-DAE45AC63918}"/>
    <cellStyle name="modified border1 3" xfId="7849" xr:uid="{C8027D5D-960F-4A0E-86C8-3FB718FEFBC4}"/>
    <cellStyle name="modified border1 3 2" xfId="7850" xr:uid="{11439D2A-44F0-4484-906B-BC63E21647BA}"/>
    <cellStyle name="modified border1 3 3" xfId="7851" xr:uid="{4FCCE19F-F80B-4B89-841A-C5777FAA1D81}"/>
    <cellStyle name="modified border1 4" xfId="7852" xr:uid="{0E10D59A-B861-4CF6-AA41-D52A088A372D}"/>
    <cellStyle name="modified border1 4 2" xfId="7853" xr:uid="{B301DEE5-60ED-4C63-9D3E-00970A0D40F5}"/>
    <cellStyle name="modified border1 4 3" xfId="7854" xr:uid="{E0823BC6-D1DC-4BB4-A496-7B069C4ABC99}"/>
    <cellStyle name="modified border1 5" xfId="7855" xr:uid="{21F4D2DB-D0BA-447E-BC82-E174BFA8C312}"/>
    <cellStyle name="modified border1 5 2" xfId="7856" xr:uid="{B4A6E28C-21C6-4E81-9333-9B9C14BA9360}"/>
    <cellStyle name="modified border1 6" xfId="7857" xr:uid="{745D9D3E-A713-4285-86A4-BFBBD4CA8C11}"/>
    <cellStyle name="modified border1 7" xfId="7858" xr:uid="{4B51ABD1-C8FC-4475-B4FE-558C393D6CA9}"/>
    <cellStyle name="modified border1 8" xfId="7859" xr:uid="{241C070F-9F12-4BC1-98A6-E17FD492ADFC}"/>
    <cellStyle name="modified border1_4.34E Mint Farm Deferral" xfId="7860" xr:uid="{A32F0B8F-5B21-4DD6-95A8-95D0477D33C5}"/>
    <cellStyle name="Moneda [0]_2AV_M_M " xfId="7861" xr:uid="{A7070CA3-51C8-42BB-8151-4D1B7BFC9709}"/>
    <cellStyle name="Moneda_2AV_M_M " xfId="7862" xr:uid="{144AA3F1-DC03-448B-8F22-2C9ADF15C3A1}"/>
    <cellStyle name="Neutral 2" xfId="7863" xr:uid="{0E9A42CD-FF68-413B-9EE5-1F428BDB6186}"/>
    <cellStyle name="Neutral 2 2" xfId="7864" xr:uid="{961B1EF4-9058-4B9A-8A49-FC65A382EC44}"/>
    <cellStyle name="Neutral 2 2 2" xfId="7865" xr:uid="{4BC620A2-9A51-49A0-9414-34D156E37597}"/>
    <cellStyle name="Neutral 2 3" xfId="7866" xr:uid="{60D08A88-4A46-41AD-BB81-DCEE7824EC37}"/>
    <cellStyle name="Neutral 3" xfId="7867" xr:uid="{A4336EFE-891A-4B86-A2C1-6FB3D024F6C2}"/>
    <cellStyle name="Neutral 3 2" xfId="7868" xr:uid="{88CB56A0-C860-4D9C-BA00-649D035C92CB}"/>
    <cellStyle name="Neutral 3 3" xfId="7869" xr:uid="{6F1A53C3-7CBF-4C3F-AA86-948049F5AC53}"/>
    <cellStyle name="Neutral 3 4" xfId="7870" xr:uid="{4EE30BEE-CEA6-4674-802F-6FEE530D67C5}"/>
    <cellStyle name="Neutral 4" xfId="7871" xr:uid="{3EC51D6A-21D7-42E4-9EC8-97EA8803738F}"/>
    <cellStyle name="Neutral 5" xfId="7872" xr:uid="{2FE69A2F-4928-4E00-86EF-0F374B054D43}"/>
    <cellStyle name="Neutral 6" xfId="7873" xr:uid="{6A34D146-25D3-4086-911D-C07A9D6829C0}"/>
    <cellStyle name="no dec" xfId="7874" xr:uid="{9EA075AF-8461-4D84-BA5A-CB45663245D9}"/>
    <cellStyle name="no dec 2" xfId="7875" xr:uid="{AE4027EB-C455-45A5-A630-1248479DAC74}"/>
    <cellStyle name="no dec 2 2" xfId="7876" xr:uid="{CAE04679-F69D-40C5-99B9-BBB0713CD861}"/>
    <cellStyle name="no dec 3" xfId="7877" xr:uid="{F1478D4A-DEF3-4E8A-A7A3-35A5E07511A3}"/>
    <cellStyle name="no dec 4" xfId="7878" xr:uid="{D27B6F6E-5619-42FC-A1DA-C716DCE256EE}"/>
    <cellStyle name="Normal" xfId="0" builtinId="0"/>
    <cellStyle name="Normal - Style1" xfId="7879" xr:uid="{B3CE2F1F-C30C-46F8-B453-96D0979F491C}"/>
    <cellStyle name="Normal - Style1 2" xfId="7880" xr:uid="{CDCF12F4-4758-4998-939F-8CC75BB17920}"/>
    <cellStyle name="Normal - Style1 2 2" xfId="7881" xr:uid="{69AB0395-62D2-4CC2-8AEC-CF8CA752E32B}"/>
    <cellStyle name="Normal - Style1 2 2 2" xfId="7882" xr:uid="{ED63541B-9F3B-49E8-B776-9841430C1F12}"/>
    <cellStyle name="Normal - Style1 2 3" xfId="7883" xr:uid="{2D66ED37-375E-4448-AC9A-0FB8979A2C69}"/>
    <cellStyle name="Normal - Style1 2 4" xfId="7884" xr:uid="{2ED4DC35-0BF1-4760-8F39-F8A0DC6D927D}"/>
    <cellStyle name="Normal - Style1 3" xfId="7885" xr:uid="{0963D965-8269-4E52-BC1A-B8F519109042}"/>
    <cellStyle name="Normal - Style1 3 2" xfId="7886" xr:uid="{F82C1B79-D483-4BC8-BB7E-01081D8AEFD0}"/>
    <cellStyle name="Normal - Style1 3 2 2" xfId="7887" xr:uid="{2DE3812F-C090-4C98-98BD-4C6EAACA0FF6}"/>
    <cellStyle name="Normal - Style1 3 3" xfId="7888" xr:uid="{FD9796B1-2C2A-455B-BF4E-0BCB3D3FFF7B}"/>
    <cellStyle name="Normal - Style1 3 4" xfId="7889" xr:uid="{238595AE-D32F-42A5-B4EC-3B3225452D57}"/>
    <cellStyle name="Normal - Style1 4" xfId="7890" xr:uid="{44222A9B-5AC6-4FD3-B24B-3DD4833E0A9A}"/>
    <cellStyle name="Normal - Style1 4 2" xfId="7891" xr:uid="{B1F624F5-C930-460F-9ECC-562EF412BF08}"/>
    <cellStyle name="Normal - Style1 4 2 2" xfId="7892" xr:uid="{5DFAAFEE-B71F-4FCE-8B01-69BC9792533B}"/>
    <cellStyle name="Normal - Style1 4 3" xfId="7893" xr:uid="{47093C5F-5AFC-462F-B844-5FA536163DF5}"/>
    <cellStyle name="Normal - Style1 4 4" xfId="7894" xr:uid="{21F49908-C8F1-4CDD-88A9-161CF0D3489D}"/>
    <cellStyle name="Normal - Style1 5" xfId="7895" xr:uid="{8D1E6C7B-BCBC-4F4E-AB34-D8E65F52F6B9}"/>
    <cellStyle name="Normal - Style1 5 2" xfId="7896" xr:uid="{0E783956-791C-4B17-9094-C8D646753076}"/>
    <cellStyle name="Normal - Style1 5 3" xfId="7897" xr:uid="{1F30B26F-EE6C-4B00-95F7-DC69815CB804}"/>
    <cellStyle name="Normal - Style1 5 4" xfId="7898" xr:uid="{4BEFA855-9CF8-40D7-98BA-6DCD0ACA8943}"/>
    <cellStyle name="Normal - Style1 6" xfId="7899" xr:uid="{53A7CA91-6C45-4598-BD60-FE842366A972}"/>
    <cellStyle name="Normal - Style1 6 2" xfId="7900" xr:uid="{44A61487-D0C5-4E48-8325-B6668854475C}"/>
    <cellStyle name="Normal - Style1 6 2 2" xfId="7901" xr:uid="{733FB6C8-3542-4F2D-9DCB-0F3D57E85EB4}"/>
    <cellStyle name="Normal - Style1 6 3" xfId="7902" xr:uid="{E7107A73-E163-4338-BE3B-0A876D03410A}"/>
    <cellStyle name="Normal - Style1 6 4" xfId="7903" xr:uid="{A1B7B8A9-5866-489B-8804-43009882AAE2}"/>
    <cellStyle name="Normal - Style1 7" xfId="7904" xr:uid="{51897EC6-2FCF-4392-89AF-2587566A5A44}"/>
    <cellStyle name="Normal - Style1 8" xfId="7905" xr:uid="{802B08DA-3075-43E8-BAD6-88815C1744B1}"/>
    <cellStyle name="Normal - Style1_(C) WHE Proforma with ITC cash grant 10 Yr Amort_for deferral_102809" xfId="7906" xr:uid="{F8731E79-DF2A-46F6-8BBD-416364FF26E1}"/>
    <cellStyle name="Normal 1" xfId="7907" xr:uid="{5F17CDC9-0408-453A-B32C-EE963D0BFBB8}"/>
    <cellStyle name="Normal 1 2" xfId="7908" xr:uid="{BEB88AA3-7AB9-4227-BCB8-8EB672C4623B}"/>
    <cellStyle name="Normal 10" xfId="7909" xr:uid="{73541750-B046-485B-8974-53DA4D1BACFD}"/>
    <cellStyle name="Normal 10 10" xfId="10497" xr:uid="{64AA35DA-D581-44D0-9460-6ABC8029D925}"/>
    <cellStyle name="Normal 10 10 2" xfId="12210" xr:uid="{312AAB1E-912E-4AD3-8BA6-6F5C7348614C}"/>
    <cellStyle name="Normal 10 11" xfId="11757" xr:uid="{680B18EC-FDEA-44C4-86EB-DABC9B8DB310}"/>
    <cellStyle name="Normal 10 2" xfId="7910" xr:uid="{C4453EE8-277D-4A08-A136-D16C6F3BD096}"/>
    <cellStyle name="Normal 10 2 2" xfId="7911" xr:uid="{1FD5E207-AD85-4534-8BD5-B7FD54A5089E}"/>
    <cellStyle name="Normal 10 2 2 2" xfId="7912" xr:uid="{E9797FDF-4C1D-484E-945E-49155B5812C6}"/>
    <cellStyle name="Normal 10 2 2 3" xfId="7913" xr:uid="{BAD0E01E-6A49-4FFB-95ED-39B598235A3F}"/>
    <cellStyle name="Normal 10 2 3" xfId="7914" xr:uid="{498CA422-E1BC-4687-855E-FEBB96941BAC}"/>
    <cellStyle name="Normal 10 2 4" xfId="7915" xr:uid="{6D0985A5-A157-4565-A05A-37DF755DD4EB}"/>
    <cellStyle name="Normal 10 3" xfId="7916" xr:uid="{743431DA-17C9-4E27-B746-487191B9C97C}"/>
    <cellStyle name="Normal 10 3 2" xfId="7917" xr:uid="{D8BFFC8D-9C45-444D-8488-182D5E83C31F}"/>
    <cellStyle name="Normal 10 3 2 2" xfId="7918" xr:uid="{CF0201BD-814F-4D91-8801-D7AFA8CA4753}"/>
    <cellStyle name="Normal 10 3 3" xfId="7919" xr:uid="{B0A960D3-8841-4725-8688-4E31065BAF2C}"/>
    <cellStyle name="Normal 10 3 4" xfId="7920" xr:uid="{1ED9996E-80AE-4D49-BFB9-3E3FF26E1446}"/>
    <cellStyle name="Normal 10 4" xfId="7921" xr:uid="{0A83AE27-A5D8-461C-B5EA-8BAFD37A2ED6}"/>
    <cellStyle name="Normal 10 4 2" xfId="7922" xr:uid="{F3E1B63E-B8C3-44EF-9E1D-F5503CBB9D6F}"/>
    <cellStyle name="Normal 10 4 2 2" xfId="7923" xr:uid="{F87CE845-AD0E-41AB-B11D-EF7EE790E673}"/>
    <cellStyle name="Normal 10 4 3" xfId="7924" xr:uid="{0B9E04E4-0ABD-4731-A25D-718A08FC17D0}"/>
    <cellStyle name="Normal 10 5" xfId="7925" xr:uid="{9A225913-B0F6-4313-9169-7B36B9BDD56C}"/>
    <cellStyle name="Normal 10 5 2" xfId="7926" xr:uid="{858AFA94-BD9B-42A3-BBD6-0812E02E540D}"/>
    <cellStyle name="Normal 10 5 2 2" xfId="10499" xr:uid="{B83C23A9-F6E9-467E-819C-02F324B2989D}"/>
    <cellStyle name="Normal 10 5 2 2 2" xfId="12212" xr:uid="{E4BD489E-F225-41BC-B7A0-2AE057F84EA9}"/>
    <cellStyle name="Normal 10 5 2 3" xfId="11759" xr:uid="{2C7349C7-5AEB-45D0-B28F-3D509B28A600}"/>
    <cellStyle name="Normal 10 5 3" xfId="7927" xr:uid="{C4D55C4B-AA01-4558-BA6E-7983476DDFED}"/>
    <cellStyle name="Normal 10 5 3 2" xfId="10500" xr:uid="{50F3C103-9E28-43A6-8826-BE261B9F40A5}"/>
    <cellStyle name="Normal 10 5 3 2 2" xfId="12213" xr:uid="{AC6C1902-1844-4604-99FB-6692972C7DDA}"/>
    <cellStyle name="Normal 10 5 3 3" xfId="11760" xr:uid="{CEBADA0F-7D14-44ED-A099-49A5D5AE0B17}"/>
    <cellStyle name="Normal 10 5 4" xfId="10498" xr:uid="{53CC8EC3-7B79-4864-9DAD-53D848438E0A}"/>
    <cellStyle name="Normal 10 5 4 2" xfId="12211" xr:uid="{B491A9BA-8B71-410E-A8A5-E9F30982AD43}"/>
    <cellStyle name="Normal 10 5 5" xfId="11758" xr:uid="{04C89360-EA37-4C53-84D3-06F150FFB818}"/>
    <cellStyle name="Normal 10 6" xfId="7928" xr:uid="{B165560E-C48F-44A9-95DF-522E72FC7A06}"/>
    <cellStyle name="Normal 10 6 2" xfId="7929" xr:uid="{817DA7D9-F706-401F-B72F-1E6E75DFE19E}"/>
    <cellStyle name="Normal 10 6 2 2" xfId="10502" xr:uid="{3765857C-B087-4792-ACEE-4C86CA8695F0}"/>
    <cellStyle name="Normal 10 6 2 2 2" xfId="12215" xr:uid="{08CF9B5F-6A46-450F-8096-EAB50A8661C8}"/>
    <cellStyle name="Normal 10 6 2 3" xfId="11762" xr:uid="{E8CE3165-F5A2-4469-B6BB-36D22149AEE6}"/>
    <cellStyle name="Normal 10 6 3" xfId="10501" xr:uid="{806D23D4-C524-4A7E-8C96-4088CC213F4F}"/>
    <cellStyle name="Normal 10 6 3 2" xfId="12214" xr:uid="{FD89007A-FE0D-478C-AEB1-9839042E7642}"/>
    <cellStyle name="Normal 10 6 4" xfId="11761" xr:uid="{D4E5C6CD-9969-4A98-9376-0E7F0A82E738}"/>
    <cellStyle name="Normal 10 7" xfId="7930" xr:uid="{2772BC97-E779-44AC-A0D0-ED208E4105CE}"/>
    <cellStyle name="Normal 10 7 2" xfId="10503" xr:uid="{0F5D9BA9-A822-4990-9918-52D0B5138758}"/>
    <cellStyle name="Normal 10 7 2 2" xfId="12216" xr:uid="{04330481-1DE5-4DE3-B314-7EBEE377BB15}"/>
    <cellStyle name="Normal 10 7 3" xfId="11763" xr:uid="{D9D92145-94E9-4781-85E6-629573200C09}"/>
    <cellStyle name="Normal 10 8" xfId="7931" xr:uid="{AA9927A3-BF44-4653-BFBD-195B9D1B9087}"/>
    <cellStyle name="Normal 10 8 2" xfId="10504" xr:uid="{53954D3D-D994-4300-89B3-22B9935F688A}"/>
    <cellStyle name="Normal 10 8 2 2" xfId="12217" xr:uid="{CFB74F6B-AEAD-4107-A23B-93CC2B528F86}"/>
    <cellStyle name="Normal 10 8 3" xfId="11764" xr:uid="{9E264DB0-E4BE-4E95-8B8B-92FC5FB135E5}"/>
    <cellStyle name="Normal 10 9" xfId="7932" xr:uid="{37003618-AECE-499C-BB9B-624B9F8C0C7D}"/>
    <cellStyle name="Normal 10 9 2" xfId="10505" xr:uid="{E867C377-B9E6-4C8F-9921-BCDC3D80759A}"/>
    <cellStyle name="Normal 10 9 2 2" xfId="12218" xr:uid="{30C0B090-E2CD-4B00-9517-0EE28480D6AE}"/>
    <cellStyle name="Normal 10 9 3" xfId="11765" xr:uid="{44BEEAF7-1B99-4C4B-91E1-618F88A11127}"/>
    <cellStyle name="Normal 10_ Price Inputs" xfId="7933" xr:uid="{B60B914F-ACEA-4C17-A704-612FEFA1584A}"/>
    <cellStyle name="Normal 100" xfId="7934" xr:uid="{2773439F-6F8F-48CF-A07B-71CA9CF339FF}"/>
    <cellStyle name="Normal 100 2" xfId="10506" xr:uid="{77B71064-FA0F-476F-9AEA-A08289FC3DA7}"/>
    <cellStyle name="Normal 100 2 2" xfId="12219" xr:uid="{AD7AE347-FDEE-45F6-8465-BC471AF7C4D2}"/>
    <cellStyle name="Normal 100 3" xfId="11766" xr:uid="{CE25CB81-B0FF-4A6E-851A-38FB3E5F9AC0}"/>
    <cellStyle name="Normal 101" xfId="7935" xr:uid="{72275649-2332-45B6-A849-F35BF1A65546}"/>
    <cellStyle name="Normal 102" xfId="7936" xr:uid="{E0AF78D9-A866-462E-9E3A-DF30427EA095}"/>
    <cellStyle name="Normal 103" xfId="7937" xr:uid="{54B60E5C-9091-4339-B2DB-4B47BEA6CF46}"/>
    <cellStyle name="Normal 104" xfId="7938" xr:uid="{AD697F28-07A3-4144-A570-628EF7C36B32}"/>
    <cellStyle name="Normal 105" xfId="7939" xr:uid="{4ABABC17-4568-47F7-991C-A57E79B773C9}"/>
    <cellStyle name="Normal 106" xfId="7940" xr:uid="{6398CD6D-F8C5-4ABF-8E0F-9D562F5FAD41}"/>
    <cellStyle name="Normal 107" xfId="7941" xr:uid="{274E9F43-5891-44F1-8959-07ACC82B47B1}"/>
    <cellStyle name="Normal 108" xfId="7942" xr:uid="{63CB9B93-722C-414B-AE92-3088F2B58B16}"/>
    <cellStyle name="Normal 109" xfId="7943" xr:uid="{35C6C3B4-D492-42EF-9DD2-D53F05041C80}"/>
    <cellStyle name="Normal 11" xfId="7944" xr:uid="{40D219D7-E660-4F63-8273-0C018007CE34}"/>
    <cellStyle name="Normal 11 2" xfId="7945" xr:uid="{5EECFA84-0867-44A6-BBC6-631FD1A72546}"/>
    <cellStyle name="Normal 11 2 2" xfId="7946" xr:uid="{F64A104D-E864-4ACC-84C0-61FAE5AA22BD}"/>
    <cellStyle name="Normal 11 2 2 2" xfId="7947" xr:uid="{9D793820-F6B3-4C91-9E3B-6E9E3008CC27}"/>
    <cellStyle name="Normal 11 2 3" xfId="7948" xr:uid="{7BC812B1-D830-449C-9225-3D0C05B091AA}"/>
    <cellStyle name="Normal 11 3" xfId="7949" xr:uid="{39AC9117-AD58-4629-A488-9BA880ED4859}"/>
    <cellStyle name="Normal 11 3 2" xfId="7950" xr:uid="{B63975AF-CF77-4053-B672-A74F72C740E2}"/>
    <cellStyle name="Normal 11 3 2 2" xfId="10509" xr:uid="{113CE48A-FB89-4E2B-A533-24284E2472BE}"/>
    <cellStyle name="Normal 11 3 2 2 2" xfId="12222" xr:uid="{93DEB18C-5D22-4651-8006-BF66F55D6ADB}"/>
    <cellStyle name="Normal 11 3 2 3" xfId="11769" xr:uid="{DC0AFA5F-D27B-4392-9F30-6FD98413DE48}"/>
    <cellStyle name="Normal 11 3 3" xfId="7951" xr:uid="{D0235B08-BBED-40D0-9874-61C8750A282B}"/>
    <cellStyle name="Normal 11 3 3 2" xfId="10510" xr:uid="{B449190A-72E6-4873-8BB7-C686CE958856}"/>
    <cellStyle name="Normal 11 3 3 2 2" xfId="12223" xr:uid="{01A9BF95-348C-4A14-B131-46147A5EA7AF}"/>
    <cellStyle name="Normal 11 3 3 3" xfId="11770" xr:uid="{8E2379B6-B4CB-4FAE-8304-23EA71D9FAEC}"/>
    <cellStyle name="Normal 11 3 4" xfId="10508" xr:uid="{49635016-CAA1-42D3-BAF6-ED937230850E}"/>
    <cellStyle name="Normal 11 3 4 2" xfId="12221" xr:uid="{1D87C31C-D79A-410B-88B5-7FFD539FC797}"/>
    <cellStyle name="Normal 11 3 5" xfId="11768" xr:uid="{9676DCC4-EA21-464D-80FB-06CCC4B9F95A}"/>
    <cellStyle name="Normal 11 4" xfId="7952" xr:uid="{EDE44368-27C8-4F02-A4D3-25E7F410A215}"/>
    <cellStyle name="Normal 11 4 2" xfId="7953" xr:uid="{DFC98B7B-A459-4238-9366-28A591363F6F}"/>
    <cellStyle name="Normal 11 4 2 2" xfId="10512" xr:uid="{45F1299E-ABFB-44C2-9ED7-2A1A9DD6DD98}"/>
    <cellStyle name="Normal 11 4 2 2 2" xfId="12225" xr:uid="{B346236C-DC23-402D-8795-6D127578C504}"/>
    <cellStyle name="Normal 11 4 2 3" xfId="11772" xr:uid="{6EEE02E3-E6EB-4DDD-937D-F51113B50EC6}"/>
    <cellStyle name="Normal 11 4 3" xfId="10511" xr:uid="{B902F95D-68FA-492F-BE85-96BEAFC2D229}"/>
    <cellStyle name="Normal 11 4 3 2" xfId="12224" xr:uid="{04128515-0151-44BC-BD6F-C9F6066747AF}"/>
    <cellStyle name="Normal 11 4 4" xfId="11771" xr:uid="{2DEA7E4D-DCA0-45DA-9E76-05EE5C83A56D}"/>
    <cellStyle name="Normal 11 5" xfId="7954" xr:uid="{1D402FFB-F79E-4BD6-85E2-F8A08C0B71D1}"/>
    <cellStyle name="Normal 11 5 2" xfId="10513" xr:uid="{6D0A743F-4B70-4502-9754-799687E337F3}"/>
    <cellStyle name="Normal 11 5 2 2" xfId="12226" xr:uid="{072D846B-F54B-41FB-AD81-85FBE7C50CFF}"/>
    <cellStyle name="Normal 11 5 3" xfId="11773" xr:uid="{85C41A5B-0FBD-46D4-96E2-5262D5FE7711}"/>
    <cellStyle name="Normal 11 6" xfId="7955" xr:uid="{D59C6850-6A74-46D0-BD5D-EE689A5F4282}"/>
    <cellStyle name="Normal 11 6 2" xfId="10514" xr:uid="{77B73D79-7E19-48A0-9C4B-96A6EEA1E300}"/>
    <cellStyle name="Normal 11 6 2 2" xfId="12227" xr:uid="{83B48CD7-FA86-4ED1-8C8C-25544C33C965}"/>
    <cellStyle name="Normal 11 6 3" xfId="11774" xr:uid="{04F0E6ED-71A8-4061-B92A-86D16A958CC3}"/>
    <cellStyle name="Normal 11 7" xfId="7956" xr:uid="{941BB4FC-8052-45BC-8C15-C94F449C6EF1}"/>
    <cellStyle name="Normal 11 7 2" xfId="10515" xr:uid="{BFB5BE0C-400C-4113-9D1E-130335AAEAB6}"/>
    <cellStyle name="Normal 11 7 2 2" xfId="12228" xr:uid="{BA40E25E-D411-4C24-A89A-DB588A1B93B3}"/>
    <cellStyle name="Normal 11 7 3" xfId="11775" xr:uid="{7B187711-8256-4979-88DF-F9604D11C78A}"/>
    <cellStyle name="Normal 11 8" xfId="10507" xr:uid="{D8C9586F-71A1-422A-8DAD-18B3567AB264}"/>
    <cellStyle name="Normal 11 8 2" xfId="12220" xr:uid="{B2944571-94CB-4DE2-93CD-85C3F94E8996}"/>
    <cellStyle name="Normal 11 9" xfId="11767" xr:uid="{E778AD86-9202-4E5D-98DA-3E72E2F13736}"/>
    <cellStyle name="Normal 11_16.37E Wild Horse Expansion DeferralRevwrkingfile SF" xfId="7957" xr:uid="{0E54CBD6-1581-44AD-A7C6-70F6D38A66A9}"/>
    <cellStyle name="Normal 110" xfId="7958" xr:uid="{C54DBEAF-3256-4E2C-B6FC-13A66C5DB611}"/>
    <cellStyle name="Normal 111" xfId="7959" xr:uid="{D60F4301-4981-421E-9D14-7DC50BB933C5}"/>
    <cellStyle name="Normal 112" xfId="7960" xr:uid="{2076A6E9-60BB-4BD6-B941-C702E5D2C3E1}"/>
    <cellStyle name="Normal 112 2" xfId="7961" xr:uid="{8C63C2F2-0225-43F7-A3FB-B6D2DD9D4A4F}"/>
    <cellStyle name="Normal 112 2 2" xfId="10517" xr:uid="{FFE32505-0C22-48DE-8A69-F14EC123D6B7}"/>
    <cellStyle name="Normal 112 2 2 2" xfId="12230" xr:uid="{F77AE8ED-48B2-4064-A085-EDA80936F5C7}"/>
    <cellStyle name="Normal 112 2 3" xfId="11777" xr:uid="{E4BB4C68-A90C-4794-9C27-440EFFDAFF07}"/>
    <cellStyle name="Normal 112 3" xfId="10516" xr:uid="{F231F434-0FE7-42A8-B448-AE8558EA5282}"/>
    <cellStyle name="Normal 112 3 2" xfId="12229" xr:uid="{D5D336FB-8D05-4C8C-A97C-36EBC16DEFC0}"/>
    <cellStyle name="Normal 112 4" xfId="11776" xr:uid="{86ADDAE7-B9A5-4549-A0FE-B7C08A90DB95}"/>
    <cellStyle name="Normal 113" xfId="7962" xr:uid="{E37A26A1-DDC0-40C6-9262-61A10A1FC32D}"/>
    <cellStyle name="Normal 114" xfId="7963" xr:uid="{55E0C613-28F4-4784-B1B1-7ABD93CB5EB7}"/>
    <cellStyle name="Normal 114 2" xfId="10518" xr:uid="{54B0B88B-7BC7-4E41-AA54-9ED3A169ED35}"/>
    <cellStyle name="Normal 114 2 2" xfId="12231" xr:uid="{A530D5AE-1CB2-4E4C-B70E-46355E8FC9E4}"/>
    <cellStyle name="Normal 114 3" xfId="11778" xr:uid="{7790BD38-1091-42A7-8C0B-120B7E24DDE6}"/>
    <cellStyle name="Normal 115" xfId="7964" xr:uid="{13577F3B-12B2-4E29-9EA4-7631CB38D009}"/>
    <cellStyle name="Normal 115 2" xfId="10519" xr:uid="{66B48D97-59FA-403C-A137-4C74DEE67D95}"/>
    <cellStyle name="Normal 115 2 2" xfId="12232" xr:uid="{C7DBE379-179A-4A55-B15B-7BE7A9C3AA6C}"/>
    <cellStyle name="Normal 115 3" xfId="11779" xr:uid="{02C5DFA8-348A-4632-9063-57CB7FD9B317}"/>
    <cellStyle name="Normal 116" xfId="7965" xr:uid="{BEC10FCC-60FA-4FA0-9AD0-6FB05882D3F5}"/>
    <cellStyle name="Normal 116 2" xfId="7966" xr:uid="{0E235159-6690-4FEE-AF53-4B6E86CD445A}"/>
    <cellStyle name="Normal 116 2 2" xfId="10520" xr:uid="{40560F67-EFF4-4C85-A3A7-2CF44B968B05}"/>
    <cellStyle name="Normal 116 2 2 2" xfId="12233" xr:uid="{5035E2DD-B293-4093-AF31-167B6212A4AB}"/>
    <cellStyle name="Normal 116 2 3" xfId="11780" xr:uid="{B1CC717E-D92A-4775-B479-B237B3907A8F}"/>
    <cellStyle name="Normal 117" xfId="7967" xr:uid="{A8BDD7F4-079A-496B-8EE2-851CDC0038F5}"/>
    <cellStyle name="Normal 118" xfId="7968" xr:uid="{D4CCA7D2-03EE-4C9B-A646-29C46F426E25}"/>
    <cellStyle name="Normal 119" xfId="7969" xr:uid="{AF090763-A673-4868-A478-20630B4ECADE}"/>
    <cellStyle name="Normal 12" xfId="7970" xr:uid="{B7A53375-C50D-4364-997C-D4BD309EFAF1}"/>
    <cellStyle name="Normal 12 2" xfId="7971" xr:uid="{F25D31E3-BB1B-4CB0-B016-5C038888ACA3}"/>
    <cellStyle name="Normal 12 2 2" xfId="7972" xr:uid="{790398AF-7607-4AF5-9709-220A86C67B99}"/>
    <cellStyle name="Normal 12 2 2 2" xfId="7973" xr:uid="{A948BE9E-BBE7-4F6F-9486-4A48F829132D}"/>
    <cellStyle name="Normal 12 2 3" xfId="7974" xr:uid="{9A731E2C-58AE-4A65-8872-59FC7F056DE4}"/>
    <cellStyle name="Normal 12 3" xfId="7975" xr:uid="{40420846-1036-4168-81C8-D8B636617280}"/>
    <cellStyle name="Normal 12 3 2" xfId="7976" xr:uid="{4B2300B4-6709-4B24-A3FD-71B10F4CACA8}"/>
    <cellStyle name="Normal 12 3 2 2" xfId="10523" xr:uid="{7E6CD8AF-5AF8-4572-8B50-B3604929DAE7}"/>
    <cellStyle name="Normal 12 3 2 2 2" xfId="12236" xr:uid="{92AEFCFB-88F0-4202-AE51-E8E72B2AFF8E}"/>
    <cellStyle name="Normal 12 3 2 3" xfId="11783" xr:uid="{F87F2EEC-2241-45B4-8B5D-36CC62E7DB7B}"/>
    <cellStyle name="Normal 12 3 3" xfId="7977" xr:uid="{71BDB1C5-6605-4B0E-A6BE-4B7B95D23B57}"/>
    <cellStyle name="Normal 12 3 3 2" xfId="10524" xr:uid="{38B458EB-1BC4-430E-B1BA-BF5CA0D1FDE7}"/>
    <cellStyle name="Normal 12 3 3 2 2" xfId="12237" xr:uid="{558B9202-F931-48E5-8F63-71B59A743793}"/>
    <cellStyle name="Normal 12 3 3 3" xfId="11784" xr:uid="{431E2F0E-4E75-4B7E-B0FB-1A7AF31FA52B}"/>
    <cellStyle name="Normal 12 3 4" xfId="10522" xr:uid="{1347B888-CDCF-4064-B0CD-414E420187EE}"/>
    <cellStyle name="Normal 12 3 4 2" xfId="12235" xr:uid="{BC74E6D5-895D-432A-BD09-364D76501AEC}"/>
    <cellStyle name="Normal 12 3 5" xfId="11782" xr:uid="{18768275-CAC9-47F4-9B95-E8CD7ECA4BE1}"/>
    <cellStyle name="Normal 12 4" xfId="7978" xr:uid="{2B679C96-B0CE-4B74-ADB5-8B3A370CC3B2}"/>
    <cellStyle name="Normal 12 4 2" xfId="7979" xr:uid="{F92A6A4E-2103-4F31-8528-42E90F2A2F83}"/>
    <cellStyle name="Normal 12 4 2 2" xfId="10526" xr:uid="{07EBED12-EEB3-4EBD-8B03-030A704A7EFB}"/>
    <cellStyle name="Normal 12 4 2 2 2" xfId="12239" xr:uid="{B25740CE-626E-4529-89A8-8B1F35BEDB6A}"/>
    <cellStyle name="Normal 12 4 2 3" xfId="11786" xr:uid="{A3C94405-C5F4-4287-A5EF-AD60E6DBC71B}"/>
    <cellStyle name="Normal 12 4 3" xfId="10525" xr:uid="{9FEF16C7-5BD6-4105-934C-83BE1FD92908}"/>
    <cellStyle name="Normal 12 4 3 2" xfId="12238" xr:uid="{A719EB48-4C6C-4DB7-B0F9-F42EC1DC439C}"/>
    <cellStyle name="Normal 12 4 4" xfId="11785" xr:uid="{60B3A66E-2FED-4480-A1B8-0B943B152C78}"/>
    <cellStyle name="Normal 12 5" xfId="7980" xr:uid="{BEBDAC24-C690-40D2-A2CD-94586EE44AFA}"/>
    <cellStyle name="Normal 12 5 2" xfId="10527" xr:uid="{65E22109-2F53-48BF-8F99-7CA0A3D43B25}"/>
    <cellStyle name="Normal 12 5 2 2" xfId="12240" xr:uid="{A02F663D-220E-49D4-97D0-C141963D71F9}"/>
    <cellStyle name="Normal 12 5 3" xfId="11787" xr:uid="{F3284766-1E0D-4D95-A2B0-0A33259EC022}"/>
    <cellStyle name="Normal 12 6" xfId="7981" xr:uid="{31900D33-5E56-4DB4-9C9C-D42E8ACABF34}"/>
    <cellStyle name="Normal 12 6 2" xfId="10528" xr:uid="{1C6FB9FA-402E-4711-A760-30403870CA65}"/>
    <cellStyle name="Normal 12 6 2 2" xfId="12241" xr:uid="{B23BD648-BB4F-43B1-B174-5739E127ABA2}"/>
    <cellStyle name="Normal 12 6 3" xfId="11788" xr:uid="{52ED1039-803F-46A2-B149-9D91D7343B6D}"/>
    <cellStyle name="Normal 12 7" xfId="7982" xr:uid="{E31735E4-BC11-44CE-A869-06AD0E1A6F29}"/>
    <cellStyle name="Normal 12 7 2" xfId="10529" xr:uid="{F7F1F574-8C48-40EB-AE4D-2B8B5205AB2B}"/>
    <cellStyle name="Normal 12 7 2 2" xfId="12242" xr:uid="{26DE7A82-CE78-49EC-AF57-B5676B1AE20B}"/>
    <cellStyle name="Normal 12 7 3" xfId="11789" xr:uid="{063F6A07-A27E-46BF-8714-C0E821291B5D}"/>
    <cellStyle name="Normal 12 8" xfId="10521" xr:uid="{D0769AB0-1F46-4AF3-8B1F-E29AE1B72930}"/>
    <cellStyle name="Normal 12 8 2" xfId="12234" xr:uid="{AEE4F675-5222-41EB-86FE-B8C234086442}"/>
    <cellStyle name="Normal 12 9" xfId="11781" xr:uid="{8023D80A-7AE1-4171-80D7-FEBD42967F87}"/>
    <cellStyle name="Normal 12_2011 CBR Rev Calc by schedule" xfId="7983" xr:uid="{100B333F-E7F7-4EBC-9E1C-DF51DC68768D}"/>
    <cellStyle name="Normal 120" xfId="7984" xr:uid="{832AA57A-C2D0-4B77-9887-9EEAF3F82497}"/>
    <cellStyle name="Normal 121" xfId="7985" xr:uid="{92C1B633-6BED-4D9D-BFCD-48C35FB3D6C0}"/>
    <cellStyle name="Normal 122" xfId="7986" xr:uid="{A785CDCA-81F9-4849-88DE-DEA5FEE853E9}"/>
    <cellStyle name="Normal 123" xfId="7987" xr:uid="{924921A0-3286-42C3-B953-7D05A7CDF523}"/>
    <cellStyle name="Normal 124" xfId="7988" xr:uid="{733C34EC-3595-403A-BB30-5414B49EC2C0}"/>
    <cellStyle name="Normal 125" xfId="7989" xr:uid="{79D96E3F-2FC9-411D-9A8D-105F66378980}"/>
    <cellStyle name="Normal 126" xfId="7990" xr:uid="{FEE31E33-29B0-4464-8CBF-1138905E030F}"/>
    <cellStyle name="Normal 127" xfId="7991" xr:uid="{AC334665-60BC-4CFA-935D-9447031A4BD7}"/>
    <cellStyle name="Normal 128" xfId="7992" xr:uid="{E60E0A66-E64E-4F06-AA36-C9FDB2C688CD}"/>
    <cellStyle name="Normal 129" xfId="7993" xr:uid="{2E2DD763-FA77-4DA0-B3E0-C884916E34F6}"/>
    <cellStyle name="Normal 13" xfId="7994" xr:uid="{194C2F45-B393-4A6C-B541-885A20BF4C0A}"/>
    <cellStyle name="Normal 13 2" xfId="7995" xr:uid="{BBEF570C-A31C-4FAE-8D73-24FA9729AFC8}"/>
    <cellStyle name="Normal 13 2 2" xfId="7996" xr:uid="{D38F42EF-6A5C-43CA-83E5-B46287D4845C}"/>
    <cellStyle name="Normal 13 2 2 2" xfId="7997" xr:uid="{80E2260A-1BBC-44CB-B2BA-A039E39F8492}"/>
    <cellStyle name="Normal 13 2 3" xfId="7998" xr:uid="{27D89A48-C439-4910-8023-9EA63EE1F78F}"/>
    <cellStyle name="Normal 13 3" xfId="7999" xr:uid="{FA9A2A5E-2B55-418D-A4DB-272F94758EAC}"/>
    <cellStyle name="Normal 13 3 2" xfId="8000" xr:uid="{F236D7B0-C50E-47FA-BAD5-385F0538FE29}"/>
    <cellStyle name="Normal 13 3 2 2" xfId="10532" xr:uid="{06C4BDC4-368C-4D76-BBEA-26AB16952FE0}"/>
    <cellStyle name="Normal 13 3 2 2 2" xfId="12245" xr:uid="{7A2AE0F1-F9FA-4B09-8DBD-73364817D55A}"/>
    <cellStyle name="Normal 13 3 2 3" xfId="11792" xr:uid="{ED5001B6-8BF8-4DDF-BF35-58D7189BE872}"/>
    <cellStyle name="Normal 13 3 3" xfId="8001" xr:uid="{49CD51E5-A0AF-4346-8F05-C75B3BCB0F1E}"/>
    <cellStyle name="Normal 13 3 3 2" xfId="10533" xr:uid="{D4855C66-6C5E-4EED-8512-B99CADBBF6B1}"/>
    <cellStyle name="Normal 13 3 3 2 2" xfId="12246" xr:uid="{92178A4F-A990-4D0C-861A-4CD6673CDC6C}"/>
    <cellStyle name="Normal 13 3 3 3" xfId="11793" xr:uid="{99CAA5D8-1308-4A81-A761-4590AE707B2D}"/>
    <cellStyle name="Normal 13 3 4" xfId="10531" xr:uid="{093057B8-5EFC-4755-A41B-31F79C3F7CD9}"/>
    <cellStyle name="Normal 13 3 4 2" xfId="12244" xr:uid="{EEB807B1-6454-4511-AB60-9AF7B9D17614}"/>
    <cellStyle name="Normal 13 3 5" xfId="11791" xr:uid="{D36D9EB6-A062-4D6F-A614-B17F29C73101}"/>
    <cellStyle name="Normal 13 4" xfId="8002" xr:uid="{384BCFAB-029A-440D-83D4-09CA37BA8E78}"/>
    <cellStyle name="Normal 13 4 2" xfId="8003" xr:uid="{39A9D644-B014-4035-AEC5-CC1BC16B4F82}"/>
    <cellStyle name="Normal 13 4 2 2" xfId="10535" xr:uid="{C9FEEF79-9C46-4A17-8015-41E94296C373}"/>
    <cellStyle name="Normal 13 4 2 2 2" xfId="12248" xr:uid="{3663A0B1-2ED6-4FE5-8FD5-766C09831189}"/>
    <cellStyle name="Normal 13 4 2 3" xfId="11795" xr:uid="{1EDE96CE-C586-42C4-854E-6C093A951464}"/>
    <cellStyle name="Normal 13 4 3" xfId="10534" xr:uid="{6314727B-1339-42CE-9414-F8E5AA3B2947}"/>
    <cellStyle name="Normal 13 4 3 2" xfId="12247" xr:uid="{137E957B-9B5C-4910-97F8-18F822C689F5}"/>
    <cellStyle name="Normal 13 4 4" xfId="11794" xr:uid="{E3FAF981-C4E6-4D3D-B322-D711D3C9584B}"/>
    <cellStyle name="Normal 13 5" xfId="8004" xr:uid="{819DF7FA-EBFC-4D26-A114-8C0D17691361}"/>
    <cellStyle name="Normal 13 5 2" xfId="10536" xr:uid="{CE0F4231-01F9-46EA-92E5-24DD144E3693}"/>
    <cellStyle name="Normal 13 5 2 2" xfId="12249" xr:uid="{AB813E19-9EE4-4EE4-9E4E-B9C291171FB4}"/>
    <cellStyle name="Normal 13 5 3" xfId="11796" xr:uid="{2D98C99C-3494-4525-8935-0D0E7BEDA91A}"/>
    <cellStyle name="Normal 13 6" xfId="8005" xr:uid="{CAC8EF4A-08D9-4B39-BD22-7904996C221F}"/>
    <cellStyle name="Normal 13 6 2" xfId="10537" xr:uid="{C9E6F539-2204-48FD-B807-0BD7BB06C41B}"/>
    <cellStyle name="Normal 13 6 2 2" xfId="12250" xr:uid="{5614EA4B-0D46-40CD-89C8-945F257639C8}"/>
    <cellStyle name="Normal 13 6 3" xfId="11797" xr:uid="{C454DDFD-D416-4D8E-A110-461D15EF90CB}"/>
    <cellStyle name="Normal 13 7" xfId="8006" xr:uid="{0C7D295C-8D79-4366-80CE-7A3C1ED712AA}"/>
    <cellStyle name="Normal 13 7 2" xfId="10538" xr:uid="{8EE25E2B-A03D-47AE-AF7E-0C861A5CBAC4}"/>
    <cellStyle name="Normal 13 7 2 2" xfId="12251" xr:uid="{E3AF02FD-FDF0-4AD0-8226-6E2006771ACA}"/>
    <cellStyle name="Normal 13 7 3" xfId="11798" xr:uid="{7F323D9C-F4DE-4727-8641-64161D217C14}"/>
    <cellStyle name="Normal 13 8" xfId="10530" xr:uid="{389210B2-0A12-4665-AFCA-1A8D5B3F845D}"/>
    <cellStyle name="Normal 13 8 2" xfId="12243" xr:uid="{58222151-CAB1-4D6A-B8CF-B550B10590D5}"/>
    <cellStyle name="Normal 13 9" xfId="11790" xr:uid="{F88455B0-866A-44B5-BAE2-9D81B9781DA5}"/>
    <cellStyle name="Normal 13_2011 CBR Rev Calc by schedule" xfId="8007" xr:uid="{A2D55786-DC08-480E-95E3-59666E1E3BE7}"/>
    <cellStyle name="Normal 130" xfId="8008" xr:uid="{3F1F607E-D4A6-4CC5-9186-0D2574997E16}"/>
    <cellStyle name="Normal 131" xfId="8009" xr:uid="{942B12C9-179E-47E1-8725-EFE7623EE6A5}"/>
    <cellStyle name="Normal 132" xfId="8010" xr:uid="{0BE2EC6C-6E23-41BD-9075-3310E6624D6B}"/>
    <cellStyle name="Normal 133" xfId="8011" xr:uid="{07B60DBC-B2C2-45E9-9C91-B811FFF9FEF8}"/>
    <cellStyle name="Normal 134" xfId="8012" xr:uid="{F6468D9A-3A2D-4841-8929-56A8D78458A1}"/>
    <cellStyle name="Normal 135" xfId="8013" xr:uid="{AD351D87-C331-4361-ADF2-8CC7C4F80D28}"/>
    <cellStyle name="Normal 136" xfId="8014" xr:uid="{9AE986ED-25F9-48D2-A2DD-D82B67AE06E1}"/>
    <cellStyle name="Normal 137" xfId="8015" xr:uid="{36D5DF0D-582E-47E6-A574-F3DBCD33EABC}"/>
    <cellStyle name="Normal 138" xfId="8016" xr:uid="{903B8B7F-3C87-49A2-92B0-717BDA75F687}"/>
    <cellStyle name="Normal 139" xfId="8017" xr:uid="{CD554493-D6A3-43C5-9B17-3B36BDA2F5B0}"/>
    <cellStyle name="Normal 14" xfId="8018" xr:uid="{740C3208-8B6D-489A-A55D-CC98EC895359}"/>
    <cellStyle name="Normal 14 2" xfId="8019" xr:uid="{FF816210-8ABA-40F6-B668-0BB8CCDD040F}"/>
    <cellStyle name="Normal 14 2 2" xfId="8020" xr:uid="{4B2843E3-2D32-4B4D-92C4-48D6FFF05755}"/>
    <cellStyle name="Normal 14 3" xfId="8021" xr:uid="{5042B1D5-9B02-4866-9FC4-38E7A1A67368}"/>
    <cellStyle name="Normal 14 4" xfId="8022" xr:uid="{1DFED09D-0FEB-4D0F-B55A-1493F8F6EE0C}"/>
    <cellStyle name="Normal 14_2011 CBR Rev Calc by schedule" xfId="8023" xr:uid="{A74C4D05-D881-4825-92F8-CCAA30E32DC5}"/>
    <cellStyle name="Normal 140" xfId="8024" xr:uid="{5C847A0E-3D62-42CE-8A55-CA43804BCC5F}"/>
    <cellStyle name="Normal 141" xfId="8025" xr:uid="{CB7C4072-083D-41F4-98CA-F36D52D000FE}"/>
    <cellStyle name="Normal 142" xfId="8026" xr:uid="{1D05BFDF-702A-472F-A898-0637A422B7A3}"/>
    <cellStyle name="Normal 143" xfId="8027" xr:uid="{7035A457-B499-4248-874B-08339CF317F4}"/>
    <cellStyle name="Normal 144" xfId="8028" xr:uid="{86BB894E-FF52-4F94-A530-32306FEB1F4E}"/>
    <cellStyle name="Normal 145" xfId="8029" xr:uid="{AB1776BB-E9BE-49C3-B8E0-9A0ED197CB21}"/>
    <cellStyle name="Normal 146" xfId="8030" xr:uid="{7BE2C0CF-D2EA-43A3-85F5-4048ABCC937B}"/>
    <cellStyle name="Normal 147" xfId="8031" xr:uid="{8540590B-7283-4FBD-B1FB-680DE339057A}"/>
    <cellStyle name="Normal 148" xfId="8032" xr:uid="{9C435C6F-60B3-414A-8A47-8F92967797E4}"/>
    <cellStyle name="Normal 149" xfId="8033" xr:uid="{F93185BF-2DFC-4AEE-B186-CCAF5B3AD1FB}"/>
    <cellStyle name="Normal 15" xfId="8034" xr:uid="{B2F95A5B-A8C8-4743-BC2B-2529A2C3F7E8}"/>
    <cellStyle name="Normal 15 2" xfId="8035" xr:uid="{10D9A11B-0708-40EE-82B8-7AD92BAD89F5}"/>
    <cellStyle name="Normal 15 3" xfId="8036" xr:uid="{DF6570EF-772D-4FE0-A0AC-D21FDA23EBA4}"/>
    <cellStyle name="Normal 15 3 2" xfId="8037" xr:uid="{19EBBB41-D033-4C40-BE15-ECB63D854620}"/>
    <cellStyle name="Normal 15 3 2 2" xfId="10541" xr:uid="{213B8060-C1BB-4C68-9AF0-003DC5079A3F}"/>
    <cellStyle name="Normal 15 3 2 2 2" xfId="12254" xr:uid="{BC94E470-29EA-4BC7-81CE-36604645B209}"/>
    <cellStyle name="Normal 15 3 2 3" xfId="11801" xr:uid="{3BC7AC6F-EB4F-4BBC-8552-090AF17D3C8B}"/>
    <cellStyle name="Normal 15 3 3" xfId="8038" xr:uid="{D1BB51F3-9830-435F-8C21-E9DA035283A8}"/>
    <cellStyle name="Normal 15 3 3 2" xfId="10542" xr:uid="{D1770DEC-5078-4618-B2BB-421E82233CDA}"/>
    <cellStyle name="Normal 15 3 3 2 2" xfId="12255" xr:uid="{56098AE5-DF95-4301-9AFA-F484965FBA3F}"/>
    <cellStyle name="Normal 15 3 3 3" xfId="11802" xr:uid="{BCE6AE5C-35AA-40B2-B1C3-3D425E4576B6}"/>
    <cellStyle name="Normal 15 3 4" xfId="10540" xr:uid="{EFDBA141-29AA-41B9-A927-3398890CDF72}"/>
    <cellStyle name="Normal 15 3 4 2" xfId="12253" xr:uid="{8FA63ADD-A2A5-42DB-8DC0-816F97DA4B00}"/>
    <cellStyle name="Normal 15 3 5" xfId="11800" xr:uid="{6555D42E-1A51-4035-8ED2-61B59896927F}"/>
    <cellStyle name="Normal 15 4" xfId="8039" xr:uid="{D300DAFF-532C-4902-A72A-C467F885894A}"/>
    <cellStyle name="Normal 15 4 2" xfId="8040" xr:uid="{53FA4C66-0FF0-4346-B48D-FA563C8CD33B}"/>
    <cellStyle name="Normal 15 4 2 2" xfId="10544" xr:uid="{586A1EC3-0503-41DB-88B5-AF298C1F614D}"/>
    <cellStyle name="Normal 15 4 2 2 2" xfId="12257" xr:uid="{5728651C-2B89-45C0-AF6B-919C88441EA3}"/>
    <cellStyle name="Normal 15 4 2 3" xfId="11804" xr:uid="{872B4846-9A73-4B42-9099-40E7F2D219AD}"/>
    <cellStyle name="Normal 15 4 3" xfId="10543" xr:uid="{623AF571-4CE5-450A-88FC-91C2F244ACFB}"/>
    <cellStyle name="Normal 15 4 3 2" xfId="12256" xr:uid="{65A4824D-40D4-470B-AB6A-0047D41EA1DD}"/>
    <cellStyle name="Normal 15 4 4" xfId="11803" xr:uid="{F7ABEC99-5126-4837-B657-9AE1E3599D36}"/>
    <cellStyle name="Normal 15 5" xfId="8041" xr:uid="{1F9B4C5E-9E1F-4AFC-A4F0-FD649799E96C}"/>
    <cellStyle name="Normal 15 5 2" xfId="10545" xr:uid="{355ED36C-4557-4578-BEC2-341E697E385A}"/>
    <cellStyle name="Normal 15 5 2 2" xfId="12258" xr:uid="{7EEFB0AA-449A-4AA0-936C-427AC3E46FAE}"/>
    <cellStyle name="Normal 15 5 3" xfId="11805" xr:uid="{74CF0768-7E83-49CC-AB2E-925C10D77456}"/>
    <cellStyle name="Normal 15 6" xfId="8042" xr:uid="{7262CC36-E63E-4EEC-919D-D39B710E6C5E}"/>
    <cellStyle name="Normal 15 6 2" xfId="10546" xr:uid="{13B2858E-0A1E-4077-AB6B-F9AD970578E3}"/>
    <cellStyle name="Normal 15 6 2 2" xfId="12259" xr:uid="{FEF0B2CD-76A6-4782-A7A1-A8037379A2FF}"/>
    <cellStyle name="Normal 15 6 3" xfId="11806" xr:uid="{19D06A39-73CD-4C9E-A622-3439134F10ED}"/>
    <cellStyle name="Normal 15 7" xfId="8043" xr:uid="{3555A069-FF02-459B-BC56-E4C964C58798}"/>
    <cellStyle name="Normal 15 7 2" xfId="10547" xr:uid="{3FBA0AF1-F651-43AA-B9C5-13A14E91DBDB}"/>
    <cellStyle name="Normal 15 7 2 2" xfId="12260" xr:uid="{C94EAF1F-121F-42E5-B914-6E59CB0A0CAF}"/>
    <cellStyle name="Normal 15 7 3" xfId="11807" xr:uid="{9F0B8BF9-32B9-47F8-AABB-C1B64EF819FA}"/>
    <cellStyle name="Normal 15 8" xfId="10539" xr:uid="{F93B5003-C7DE-4D04-9453-C6B2F3332771}"/>
    <cellStyle name="Normal 15 8 2" xfId="12252" xr:uid="{37D6CD0A-5191-40AA-8937-596A0C201A0C}"/>
    <cellStyle name="Normal 15 9" xfId="11799" xr:uid="{163FBB76-14E3-4CB5-9B72-A47DE0184C63}"/>
    <cellStyle name="Normal 15_2011 CBR Rev Calc by schedule" xfId="8044" xr:uid="{05578194-1E45-4E08-9F78-E16DDFD8CA2B}"/>
    <cellStyle name="Normal 150" xfId="8045" xr:uid="{E959B1F0-2120-4E31-BF31-3F020ABD5F25}"/>
    <cellStyle name="Normal 150 2" xfId="10548" xr:uid="{15C621AA-FF21-4953-8ED3-102756F379FB}"/>
    <cellStyle name="Normal 150 2 2" xfId="12261" xr:uid="{788F7872-0A71-4E8A-A908-E07BBFBB8CEE}"/>
    <cellStyle name="Normal 150 3" xfId="11808" xr:uid="{A55D80E7-32F6-4E18-8F8F-75A65A100A0B}"/>
    <cellStyle name="Normal 151" xfId="8046" xr:uid="{29FACD2D-FF28-42F6-8826-25C2A996BF24}"/>
    <cellStyle name="Normal 152" xfId="9528" xr:uid="{6A68EBFF-F7AE-492F-AEEE-33B6DAA84B25}"/>
    <cellStyle name="Normal 153" xfId="9535" xr:uid="{CB3D4D6D-1FFF-4167-B2ED-4CDA9AA5A015}"/>
    <cellStyle name="Normal 154" xfId="9527" xr:uid="{F54F96A4-D059-4986-8FAB-39CD9AE44490}"/>
    <cellStyle name="Normal 155" xfId="9521" xr:uid="{0CA6E80C-8243-4BD4-BEB2-FA61492F3DAF}"/>
    <cellStyle name="Normal 156" xfId="9551" xr:uid="{84C0F26A-9BB5-4C29-870E-E99B6DEB5E78}"/>
    <cellStyle name="Normal 157" xfId="15" xr:uid="{D7AE5431-CFAE-4927-A4A7-3A25029B0774}"/>
    <cellStyle name="Normal 157 2" xfId="9619" xr:uid="{177671C8-BADE-4CBC-900F-C3076B985745}"/>
    <cellStyle name="Normal 157 2 2" xfId="12038" xr:uid="{7D41AE0E-D9C4-4073-AFA2-BDEBD3FD510C}"/>
    <cellStyle name="Normal 157 3" xfId="11581" xr:uid="{04282C52-ABC4-4D2B-8074-88FA2269400C}"/>
    <cellStyle name="Normal 158" xfId="8082" xr:uid="{C5649ECE-9923-4E88-A76D-FB2B2288E4BC}"/>
    <cellStyle name="Normal 158 2" xfId="10560" xr:uid="{712745BA-D0BE-4B53-9465-0A007C3D614C}"/>
    <cellStyle name="Normal 158 2 2" xfId="12273" xr:uid="{20CF2F05-4009-495C-8952-856092C1552F}"/>
    <cellStyle name="Normal 158 3" xfId="11820" xr:uid="{C8557867-EA8D-42F6-A929-EB886F15025A}"/>
    <cellStyle name="Normal 159" xfId="9613" xr:uid="{950C7802-E6C5-4067-8397-75382A4BF504}"/>
    <cellStyle name="Normal 159 2" xfId="11094" xr:uid="{F44C0230-E1D4-433A-B5D6-CDA59849A4C4}"/>
    <cellStyle name="Normal 159 2 2" xfId="12486" xr:uid="{E2074E99-A19B-48BC-A128-C02C75770898}"/>
    <cellStyle name="Normal 159 3" xfId="12033" xr:uid="{1CA7FACC-1EFD-43D7-9BAF-5B746B5BF318}"/>
    <cellStyle name="Normal 16" xfId="5" xr:uid="{00000000-0005-0000-0000-000003000000}"/>
    <cellStyle name="Normal 16 10" xfId="11809" xr:uid="{89208339-65C7-46DC-8FF5-21037D00FFC5}"/>
    <cellStyle name="Normal 16 2" xfId="8048" xr:uid="{31A5CBE0-470A-4377-9882-380EBAF97B70}"/>
    <cellStyle name="Normal 16 3" xfId="8049" xr:uid="{B1464AB6-36EC-40CB-B04B-C6FC6988936C}"/>
    <cellStyle name="Normal 16 3 2" xfId="8050" xr:uid="{E68F56B6-3EE5-439E-8B97-BCB363C2C24E}"/>
    <cellStyle name="Normal 16 3 2 2" xfId="10551" xr:uid="{9ABA07EC-4D69-4BB9-8986-AE86E67BB102}"/>
    <cellStyle name="Normal 16 3 2 2 2" xfId="12264" xr:uid="{93A02042-34FB-476A-9ED9-4E2AE0DE2DE9}"/>
    <cellStyle name="Normal 16 3 2 3" xfId="11811" xr:uid="{16CDE9C3-DBB3-4AD3-9270-C02236AAB14C}"/>
    <cellStyle name="Normal 16 3 3" xfId="8051" xr:uid="{45E10DE7-8F57-40B5-ADFC-A3A6548584A4}"/>
    <cellStyle name="Normal 16 3 3 2" xfId="10552" xr:uid="{9DB15BC2-FCE4-4AAD-8D7E-2A78F22238EE}"/>
    <cellStyle name="Normal 16 3 3 2 2" xfId="12265" xr:uid="{9EE852C3-87A5-40DC-9157-EFDB9FACF316}"/>
    <cellStyle name="Normal 16 3 3 3" xfId="11812" xr:uid="{CAAC0AC5-BD87-43A8-B42D-FC74DCBA9EB6}"/>
    <cellStyle name="Normal 16 3 4" xfId="10550" xr:uid="{35776A3F-6280-4C43-93F1-9E3F61879A65}"/>
    <cellStyle name="Normal 16 3 4 2" xfId="12263" xr:uid="{46E66DDB-CBEC-427E-BD51-375DF1D47B2F}"/>
    <cellStyle name="Normal 16 3 5" xfId="11810" xr:uid="{2B96B59D-8B8A-486A-8B46-0639A384CD5C}"/>
    <cellStyle name="Normal 16 4" xfId="8052" xr:uid="{B6830BD7-1070-4D3C-8640-B74A4934C211}"/>
    <cellStyle name="Normal 16 4 2" xfId="8053" xr:uid="{0ACC968F-0A40-4658-90E4-2B58E5B53EFF}"/>
    <cellStyle name="Normal 16 4 2 2" xfId="10554" xr:uid="{7FA436F9-3B68-4BB6-8EB4-8E6A1416BD0A}"/>
    <cellStyle name="Normal 16 4 2 2 2" xfId="12267" xr:uid="{4F61C0F5-0308-4A9E-B236-EF9F25AAB3EC}"/>
    <cellStyle name="Normal 16 4 2 3" xfId="11814" xr:uid="{F433BC1A-BEFE-48AF-978C-76F0A3F86ED9}"/>
    <cellStyle name="Normal 16 4 3" xfId="10553" xr:uid="{5B4BEE7C-72EC-4430-8BD3-86825B7F40F9}"/>
    <cellStyle name="Normal 16 4 3 2" xfId="12266" xr:uid="{5B69BA57-6F48-41BF-979B-CA96B3C0B3B2}"/>
    <cellStyle name="Normal 16 4 4" xfId="11813" xr:uid="{B29F8621-2B72-4873-912F-BCFA960CC4DD}"/>
    <cellStyle name="Normal 16 5" xfId="8054" xr:uid="{A8B739CE-980C-4E69-B81A-23AF756E71AF}"/>
    <cellStyle name="Normal 16 5 2" xfId="10555" xr:uid="{3F7988A4-CD34-4B93-9884-76885A7347B8}"/>
    <cellStyle name="Normal 16 5 2 2" xfId="12268" xr:uid="{BFED4E20-FC7F-4C69-8541-9D9698DA4267}"/>
    <cellStyle name="Normal 16 5 3" xfId="11815" xr:uid="{A56E9485-BE28-4956-BEFF-08B258747140}"/>
    <cellStyle name="Normal 16 6" xfId="8055" xr:uid="{B50351C3-2D38-42E6-B157-3CB08F2C26A8}"/>
    <cellStyle name="Normal 16 6 2" xfId="10556" xr:uid="{74F261DF-2E94-4284-BC30-F9DA3DF00028}"/>
    <cellStyle name="Normal 16 6 2 2" xfId="12269" xr:uid="{744EF473-1A29-475B-BE2D-61B528446F18}"/>
    <cellStyle name="Normal 16 6 3" xfId="11816" xr:uid="{6D6630A3-52A7-4950-9F52-A52731E668B0}"/>
    <cellStyle name="Normal 16 7" xfId="8056" xr:uid="{D491A5D2-40D5-400F-865B-586C574285C9}"/>
    <cellStyle name="Normal 16 7 2" xfId="10557" xr:uid="{10CB9647-2A35-4629-BB91-36797C980105}"/>
    <cellStyle name="Normal 16 7 2 2" xfId="12270" xr:uid="{2F268AB5-D751-47B4-873F-769B2D7E9A9E}"/>
    <cellStyle name="Normal 16 7 3" xfId="11817" xr:uid="{B4BBDA9F-50A9-4B8F-8353-3C5E95B8EFA8}"/>
    <cellStyle name="Normal 16 8" xfId="10549" xr:uid="{27C3DB69-E832-44F4-B920-98A20FB759AB}"/>
    <cellStyle name="Normal 16 8 2" xfId="12262" xr:uid="{830A26EC-138B-4102-97C5-1558562FC6CE}"/>
    <cellStyle name="Normal 16 9" xfId="8047" xr:uid="{14C5B5D3-2019-4F87-83C2-5A97E0D53279}"/>
    <cellStyle name="Normal 16_2011 CBR Rev Calc by schedule" xfId="8057" xr:uid="{07D67496-596E-4E54-9A5E-953D432A4063}"/>
    <cellStyle name="Normal 160" xfId="9616" xr:uid="{736D8712-3CCF-43AD-8143-4E588A5D6AE6}"/>
    <cellStyle name="Normal 160 2" xfId="11097" xr:uid="{77E9FBD0-C2D3-42C1-895B-A8AF6BFDCFE0}"/>
    <cellStyle name="Normal 160 2 2" xfId="12489" xr:uid="{9E83AD7E-6439-416D-B448-286E9A2624D3}"/>
    <cellStyle name="Normal 160 3" xfId="12036" xr:uid="{43272A53-878F-4870-8EC8-80A3DA3B249A}"/>
    <cellStyle name="Normal 161" xfId="9610" xr:uid="{51CB2D86-67FA-4522-AA5E-A91E0D188684}"/>
    <cellStyle name="Normal 161 2" xfId="11091" xr:uid="{623F498C-5140-4345-B155-43E2C8C2B1B4}"/>
    <cellStyle name="Normal 161 2 2" xfId="12483" xr:uid="{5B1CAD25-1242-45DB-940F-A4AB19B38BFC}"/>
    <cellStyle name="Normal 161 3" xfId="12030" xr:uid="{7C40D62C-E8E9-48F6-AC82-7FBC8AF8C875}"/>
    <cellStyle name="Normal 162" xfId="7" xr:uid="{07FCC79B-4E3D-4DD1-9795-F63A3C749E8B}"/>
    <cellStyle name="Normal 163" xfId="10" xr:uid="{3DF7D42E-5954-48E7-B97A-64F3BE773FFB}"/>
    <cellStyle name="Normal 164" xfId="11570" xr:uid="{B1CD00E5-BA54-4FE7-884F-40916A3A1C33}"/>
    <cellStyle name="Normal 165" xfId="11565" xr:uid="{3AE0AAD5-4B9C-4DE5-AF94-D231F942132D}"/>
    <cellStyle name="Normal 166" xfId="11571" xr:uid="{96BDC909-76C0-4E80-B17B-0E7BFB14FDA1}"/>
    <cellStyle name="Normal 167" xfId="11574" xr:uid="{5E7B262F-16A7-4AEE-A751-EB3975589359}"/>
    <cellStyle name="Normal 168" xfId="11575" xr:uid="{37E68AB2-63E2-4ECE-8DBC-313022A29C41}"/>
    <cellStyle name="Normal 169" xfId="11576" xr:uid="{6BD791F6-5C71-4DD7-865E-DBFA91C8EC7F}"/>
    <cellStyle name="Normal 17" xfId="8058" xr:uid="{4ACAAC36-D887-4365-A49E-AC54C3475290}"/>
    <cellStyle name="Normal 17 2" xfId="8059" xr:uid="{AB992781-C9CC-4902-B61E-1BEB4BAFCB02}"/>
    <cellStyle name="Normal 17 3" xfId="8060" xr:uid="{490D03BD-A5AE-4921-9E12-B5DC29984677}"/>
    <cellStyle name="Normal 17 3 2" xfId="8061" xr:uid="{A4F856EC-3AF7-4778-856F-6F7F92065F36}"/>
    <cellStyle name="Normal 17 4" xfId="8062" xr:uid="{0E1388B4-59EF-47A6-B901-40926C126A51}"/>
    <cellStyle name="Normal 17 5" xfId="8063" xr:uid="{1F3A509B-856C-4FD5-B438-2911D5900127}"/>
    <cellStyle name="Normal 170" xfId="11577" xr:uid="{3B8F6519-AA8C-4514-B5D5-23D9AE38EB91}"/>
    <cellStyle name="Normal 18" xfId="8064" xr:uid="{1F01260B-536E-465D-804C-CDD97F72BB04}"/>
    <cellStyle name="Normal 18 2" xfId="8065" xr:uid="{7BD51EFC-27F0-4FAA-9095-BA7E97896FCA}"/>
    <cellStyle name="Normal 18 3" xfId="8066" xr:uid="{08423755-6C63-47E3-BD6E-C11F3EED642A}"/>
    <cellStyle name="Normal 18 3 2" xfId="8067" xr:uid="{51AB691A-514E-4E46-A5EE-8F4FB4F52888}"/>
    <cellStyle name="Normal 18 4" xfId="8068" xr:uid="{9D35590E-1C86-4DCA-9B0C-73CDA61EBC43}"/>
    <cellStyle name="Normal 18 5" xfId="8069" xr:uid="{F7FCF1A1-A9F0-4F1D-A913-94087FFB0FB4}"/>
    <cellStyle name="Normal 19" xfId="8070" xr:uid="{F11D12ED-0963-436A-AE7B-09139D74B152}"/>
    <cellStyle name="Normal 19 2" xfId="8071" xr:uid="{6B97C3B2-B6A6-4982-A49D-E9674CB7DB1F}"/>
    <cellStyle name="Normal 19 3" xfId="8072" xr:uid="{7A972CAF-D0A4-4072-BAAA-8147661E1B94}"/>
    <cellStyle name="Normal 19 3 2" xfId="8073" xr:uid="{ACDA4FC3-4938-4FD8-8027-F2986D4C58EF}"/>
    <cellStyle name="Normal 19 4" xfId="8074" xr:uid="{628076F4-E293-479F-BB92-73CEE9008A4C}"/>
    <cellStyle name="Normal 2" xfId="4" xr:uid="{00000000-0005-0000-0000-000004000000}"/>
    <cellStyle name="Normal 2 10" xfId="8075" xr:uid="{B9800C16-B620-4874-AE90-0A2303A70082}"/>
    <cellStyle name="Normal 2 10 2" xfId="8076" xr:uid="{6E9403D8-8F0B-4B85-BC13-9F9BB2BF29D1}"/>
    <cellStyle name="Normal 2 10 2 2" xfId="8077" xr:uid="{F8320551-B756-4D24-9303-57914AC8999E}"/>
    <cellStyle name="Normal 2 10 2 2 2" xfId="10558" xr:uid="{058ADC19-ED63-4F5F-BA6A-91992D3DEE1E}"/>
    <cellStyle name="Normal 2 10 2 2 2 2" xfId="12271" xr:uid="{E0101C61-9461-4300-BBB8-56B42ADE5764}"/>
    <cellStyle name="Normal 2 10 2 2 3" xfId="11818" xr:uid="{3A4C4337-F2E6-4A1D-919D-6570DFC7EB45}"/>
    <cellStyle name="Normal 2 10 3" xfId="8078" xr:uid="{02E90418-83A2-46DF-9DC3-DF081DC675E6}"/>
    <cellStyle name="Normal 2 10 3 2" xfId="10559" xr:uid="{CBA859FD-1ED9-4ADA-B167-8DBC1E510B8A}"/>
    <cellStyle name="Normal 2 10 3 2 2" xfId="12272" xr:uid="{1EA8A033-016F-46AC-929C-01D309E89A0C}"/>
    <cellStyle name="Normal 2 10 3 3" xfId="11819" xr:uid="{EF16716D-C7FF-4809-A022-E7F59CAA0607}"/>
    <cellStyle name="Normal 2 11" xfId="8079" xr:uid="{7B3737A1-2EED-467B-A8C7-A2B3D31D103D}"/>
    <cellStyle name="Normal 2 11 2" xfId="8080" xr:uid="{1B8FBAC7-3228-4148-B88B-526DB8E88DAB}"/>
    <cellStyle name="Normal 2 12" xfId="8081" xr:uid="{C651FB10-9782-4A88-8034-7E2F7631B82C}"/>
    <cellStyle name="Normal 2 13" xfId="9557" xr:uid="{30B73C6E-6788-4244-943B-132513E5C9E3}"/>
    <cellStyle name="Normal 2 14" xfId="19" xr:uid="{149C5CC5-8BE5-4365-A7D1-B0DB8B608BA7}"/>
    <cellStyle name="Normal 2 15" xfId="9618" xr:uid="{89F97399-72E9-46BF-99AF-507FBD0509B5}"/>
    <cellStyle name="Normal 2 15 2" xfId="12037" xr:uid="{5F7965A2-1C9D-4733-B478-EC8CDE3BE08F}"/>
    <cellStyle name="Normal 2 16" xfId="11" xr:uid="{74E29F65-292B-47AA-B0F3-CA8FD8F4137B}"/>
    <cellStyle name="Normal 2 17" xfId="11580" xr:uid="{427010E7-1BD2-4623-BC7C-4E0435054EA9}"/>
    <cellStyle name="Normal 2 2" xfId="14" xr:uid="{1EDE667C-A04E-4E02-81BA-1801899F44CF}"/>
    <cellStyle name="Normal 2 2 10" xfId="8083" xr:uid="{D3F0E9B8-D454-449E-9145-8B1587E78A4B}"/>
    <cellStyle name="Normal 2 2 11" xfId="8084" xr:uid="{9FA892B1-2990-4CC2-8330-1397E86DCC5B}"/>
    <cellStyle name="Normal 2 2 2" xfId="8085" xr:uid="{E965BDD0-17A1-4CE8-B78B-062D7B19E77E}"/>
    <cellStyle name="Normal 2 2 2 2" xfId="8086" xr:uid="{599CC5A3-7156-4267-BE55-3B83EE98AC1F}"/>
    <cellStyle name="Normal 2 2 2 2 2" xfId="8087" xr:uid="{9AE75873-66EC-4C80-9ACA-7024D4C0276A}"/>
    <cellStyle name="Normal 2 2 2 2 2 2" xfId="10561" xr:uid="{A9C0CC8A-B4B2-4C01-AF4E-5785FCEEB958}"/>
    <cellStyle name="Normal 2 2 2 2 2 2 2" xfId="12274" xr:uid="{B9F76C83-AAE1-4EC8-A091-76B672010F9A}"/>
    <cellStyle name="Normal 2 2 2 2 2 3" xfId="11821" xr:uid="{99F89930-4053-457A-A306-C4F4661C292D}"/>
    <cellStyle name="Normal 2 2 2 3" xfId="8088" xr:uid="{D600B072-9EFA-4271-9474-29C506BBC3D3}"/>
    <cellStyle name="Normal 2 2 2 3 2" xfId="8089" xr:uid="{3760325A-5F07-469F-9F46-473B2A5C6FDD}"/>
    <cellStyle name="Normal 2 2 2 3 2 2" xfId="10562" xr:uid="{2EA773C5-D7F0-4382-B952-2B7B19F0AA60}"/>
    <cellStyle name="Normal 2 2 2 3 2 2 2" xfId="12275" xr:uid="{4001AF7D-B805-499E-81F9-3EF3965550B6}"/>
    <cellStyle name="Normal 2 2 2 3 2 3" xfId="11822" xr:uid="{879EE71A-E5BA-49EA-8134-7E325CF6F84D}"/>
    <cellStyle name="Normal 2 2 2 4" xfId="8090" xr:uid="{7F16C92B-03B0-469B-838E-1F9E02C2E276}"/>
    <cellStyle name="Normal 2 2 2 4 2" xfId="10563" xr:uid="{C83BEA1C-18DF-4EB4-AB9A-F0503EA6A682}"/>
    <cellStyle name="Normal 2 2 2 4 2 2" xfId="12276" xr:uid="{1FD2B9AF-59DE-4E10-80DB-CC8BD1C7F3C1}"/>
    <cellStyle name="Normal 2 2 2 4 3" xfId="11823" xr:uid="{30CC6046-B8C0-4CD2-944B-7AB9273DDF9F}"/>
    <cellStyle name="Normal 2 2 2 5" xfId="8091" xr:uid="{7F1EB1DB-DB84-4985-AD9F-0F398FF2B1D6}"/>
    <cellStyle name="Normal 2 2 2 5 2" xfId="10564" xr:uid="{50AB642D-1383-433C-8EA9-62BAD1E0BC87}"/>
    <cellStyle name="Normal 2 2 2 5 2 2" xfId="12277" xr:uid="{BF8B8468-3D60-43E4-B5D9-CABFB422DE85}"/>
    <cellStyle name="Normal 2 2 2 5 3" xfId="11824" xr:uid="{DB37DC17-A7AA-4E74-A5E5-5F4B363953CD}"/>
    <cellStyle name="Normal 2 2 2 6" xfId="8092" xr:uid="{6BEE98E8-FA77-45A5-BFDA-C6EF8D4DCBFE}"/>
    <cellStyle name="Normal 2 2 2 6 2" xfId="10565" xr:uid="{D54B030F-8675-4AD9-943C-B2AF07843A1A}"/>
    <cellStyle name="Normal 2 2 2 6 2 2" xfId="12278" xr:uid="{1FEF82A7-DBB4-4746-B9A4-B1FC7A217323}"/>
    <cellStyle name="Normal 2 2 2 6 3" xfId="11825" xr:uid="{52B56478-9DE3-4CFA-B045-D09227F62EDC}"/>
    <cellStyle name="Normal 2 2 2 7" xfId="8093" xr:uid="{7E3AADE1-E07C-4A24-A332-7F615D0D310F}"/>
    <cellStyle name="Normal 2 2 2_Chelan PUD Power Costs (8-10)" xfId="8094" xr:uid="{4023457A-B726-430B-ACCF-D70E1CC1C4A5}"/>
    <cellStyle name="Normal 2 2 3" xfId="8095" xr:uid="{53A92ED4-A7A9-40F1-B6EA-FD6F23BAA7FD}"/>
    <cellStyle name="Normal 2 2 3 2" xfId="8096" xr:uid="{D8552D36-EF70-424E-BE94-AF4E92DD666D}"/>
    <cellStyle name="Normal 2 2 3 3" xfId="8097" xr:uid="{EAC49AE2-9053-4C6A-B179-9EFAB0747271}"/>
    <cellStyle name="Normal 2 2 4" xfId="8098" xr:uid="{98F1B20D-632C-4F12-8465-F40BDE58A331}"/>
    <cellStyle name="Normal 2 2 4 2" xfId="8099" xr:uid="{5D6C8B26-5A11-4901-8CFD-C1A113F69B88}"/>
    <cellStyle name="Normal 2 2 5" xfId="8100" xr:uid="{D7AAD5FB-EE9F-4EE0-A672-B17E66C29DE7}"/>
    <cellStyle name="Normal 2 2 6" xfId="8101" xr:uid="{F930ABEB-56AF-49C4-A408-CF2A1A7C5CD3}"/>
    <cellStyle name="Normal 2 2 7" xfId="8102" xr:uid="{1AC1D9DF-E893-43F0-A082-C5241F8560E1}"/>
    <cellStyle name="Normal 2 2 8" xfId="8103" xr:uid="{9E9E995D-FEA3-44B4-85D7-B0DBEAC94F02}"/>
    <cellStyle name="Normal 2 2 9" xfId="8104" xr:uid="{FF7A2C5F-E4AA-4EDE-8E0D-993472243C4A}"/>
    <cellStyle name="Normal 2 2_ Price Inputs" xfId="8105" xr:uid="{6CE241C3-9F0B-44DA-8A76-382E63A7B6B5}"/>
    <cellStyle name="Normal 2 3" xfId="8106" xr:uid="{E0BF26E5-E3A1-460F-8091-BCA8E902ABA3}"/>
    <cellStyle name="Normal 2 3 2" xfId="8107" xr:uid="{DF41AC1D-FEAA-4982-8CAF-38C0BE813540}"/>
    <cellStyle name="Normal 2 3 3" xfId="8108" xr:uid="{F0FDD392-123C-42D8-A671-F380C75AF08D}"/>
    <cellStyle name="Normal 2 3 4" xfId="8109" xr:uid="{63A664C2-DACF-41A2-8231-525CDBC75404}"/>
    <cellStyle name="Normal 2 3 5" xfId="9555" xr:uid="{B7DAD012-F3E8-4D76-9EDF-65F67DA44F0C}"/>
    <cellStyle name="Normal 2 4" xfId="8110" xr:uid="{F28803F4-9A14-4075-8005-D781FAD981EF}"/>
    <cellStyle name="Normal 2 4 2" xfId="8111" xr:uid="{E771040A-0CFD-43B3-B531-2754B7E6120F}"/>
    <cellStyle name="Normal 2 4 3" xfId="8112" xr:uid="{B35203D5-6441-4B37-A7DB-DC9AD535395F}"/>
    <cellStyle name="Normal 2 5" xfId="8113" xr:uid="{03136B5E-98E1-42CE-B98F-49C01D2F6F42}"/>
    <cellStyle name="Normal 2 5 2" xfId="8114" xr:uid="{5E607319-8CCE-4861-A1BE-C866325D05F0}"/>
    <cellStyle name="Normal 2 5 3" xfId="8115" xr:uid="{384BAF4F-566A-46AD-8F82-5479F1F12D75}"/>
    <cellStyle name="Normal 2 6" xfId="8116" xr:uid="{DFAAF9D1-4F80-41EB-8983-6ED107092A4C}"/>
    <cellStyle name="Normal 2 6 2" xfId="8117" xr:uid="{C023CF83-42F4-4319-A701-CCF4E363B59B}"/>
    <cellStyle name="Normal 2 6 2 2" xfId="8118" xr:uid="{73733C61-3556-4782-A411-6467880ADD1F}"/>
    <cellStyle name="Normal 2 6 3" xfId="8119" xr:uid="{2397AD3C-8962-4E9C-A260-1A80A2D0D57D}"/>
    <cellStyle name="Normal 2 6 4" xfId="8120" xr:uid="{8423AD2B-EFD7-436A-B711-861B013D0683}"/>
    <cellStyle name="Normal 2 6 5" xfId="8121" xr:uid="{0A16C11E-7556-47CA-B0EE-C93CFD08AF6D}"/>
    <cellStyle name="Normal 2 6 6" xfId="8122" xr:uid="{3B6A72C6-01B7-4FFF-85B5-18AA0BBE4A8E}"/>
    <cellStyle name="Normal 2 7" xfId="8123" xr:uid="{E6D03662-A833-4BBF-95A0-926963167E3F}"/>
    <cellStyle name="Normal 2 7 2" xfId="8124" xr:uid="{F94E0424-88A0-48BF-BB85-54C3FCC1A68E}"/>
    <cellStyle name="Normal 2 7 2 2" xfId="8125" xr:uid="{8B3F8842-46DE-490D-A078-ECC792985755}"/>
    <cellStyle name="Normal 2 7 3" xfId="8126" xr:uid="{EBA5275E-27FE-42E4-A47C-30EFEF92631D}"/>
    <cellStyle name="Normal 2 7 4" xfId="8127" xr:uid="{7116FA61-A3B1-478B-BCD8-79D8C08E70C7}"/>
    <cellStyle name="Normal 2 8" xfId="8128" xr:uid="{12D2D3E5-2271-4F46-9ACF-6544E7916F24}"/>
    <cellStyle name="Normal 2 8 2" xfId="8129" xr:uid="{6092B7D0-5EE5-4A97-9852-F2BEE548B73A}"/>
    <cellStyle name="Normal 2 8 2 2" xfId="8130" xr:uid="{53BDF2F8-0854-4F20-8711-23BBC5B22275}"/>
    <cellStyle name="Normal 2 8 2 2 2" xfId="8131" xr:uid="{251488C1-CDAA-4898-99C7-1C6EFA0D7E58}"/>
    <cellStyle name="Normal 2 8 2 3" xfId="8132" xr:uid="{FAC6DB5F-78B0-47A3-B062-F94BBFFCE746}"/>
    <cellStyle name="Normal 2 8 3" xfId="8133" xr:uid="{82B3DBD3-62C9-44ED-AACF-86CD4FFB84DD}"/>
    <cellStyle name="Normal 2 8 3 2" xfId="8134" xr:uid="{A74893CD-AC37-44EF-B804-DA9D9ECFD804}"/>
    <cellStyle name="Normal 2 8 4" xfId="8135" xr:uid="{3FABEE00-6AAF-4D7D-A96C-22D2FA52335E}"/>
    <cellStyle name="Normal 2 8 5" xfId="8136" xr:uid="{B26EB91D-88F1-4695-BC79-4AD98F5C0C5D}"/>
    <cellStyle name="Normal 2 9" xfId="8137" xr:uid="{D9D66B08-8AF7-412C-B264-3C934C9DCFC7}"/>
    <cellStyle name="Normal 2 9 2" xfId="8138" xr:uid="{9599D0C7-30F9-45B4-9477-1229991A5978}"/>
    <cellStyle name="Normal 2 9 2 2" xfId="8139" xr:uid="{6FC84A8B-0592-4369-AB58-2F3700038853}"/>
    <cellStyle name="Normal 2 9 3" xfId="8140" xr:uid="{E82BC876-D37C-4F40-B735-7CF1C6BD611D}"/>
    <cellStyle name="Normal 2 9 4" xfId="8141" xr:uid="{126E4BFB-DD54-4DA7-AB8F-981B0DB609B2}"/>
    <cellStyle name="Normal 2_16.37E Wild Horse Expansion DeferralRevwrkingfile SF" xfId="8142" xr:uid="{0E3648D9-F814-45AF-B8E6-746DDC7ECE52}"/>
    <cellStyle name="Normal 20" xfId="8143" xr:uid="{D885703A-6AE6-4A79-858E-0377CD912FA5}"/>
    <cellStyle name="Normal 20 2" xfId="8144" xr:uid="{7E8747FD-8B05-4E0F-9164-DEFC898761EC}"/>
    <cellStyle name="Normal 20 2 2" xfId="8145" xr:uid="{A2123388-19CF-4940-B710-EA346426411B}"/>
    <cellStyle name="Normal 20 3" xfId="8146" xr:uid="{D50F7ACB-C33B-45E6-9A9F-2A066105AFE6}"/>
    <cellStyle name="Normal 20 3 2" xfId="8147" xr:uid="{3CD8134D-459B-4002-9C68-504BF39E54DB}"/>
    <cellStyle name="Normal 20 4" xfId="8148" xr:uid="{D1261C03-3C14-4C30-9909-7AEC81960D53}"/>
    <cellStyle name="Normal 20 4 2" xfId="8149" xr:uid="{BFD13F1C-AD96-4AA7-A3D3-75310A4485C3}"/>
    <cellStyle name="Normal 20 5" xfId="8150" xr:uid="{AA0BA05D-CC23-43A2-9558-08E6926139A5}"/>
    <cellStyle name="Normal 20 6" xfId="8151" xr:uid="{B5D1C7F3-34D2-4155-8AFD-AE6C4DA8AA9D}"/>
    <cellStyle name="Normal 21" xfId="8152" xr:uid="{7AEED742-8799-479C-A29D-1DDBD4A1DC3C}"/>
    <cellStyle name="Normal 21 2" xfId="8153" xr:uid="{A5C9D559-267B-434B-8251-E76B93579EA9}"/>
    <cellStyle name="Normal 21 2 2" xfId="8154" xr:uid="{D459A10B-88C3-4DFC-B601-F3AE1D9151BF}"/>
    <cellStyle name="Normal 21 2 2 2" xfId="10568" xr:uid="{CBBE3E7B-AF6B-4984-9249-8199DAB93201}"/>
    <cellStyle name="Normal 21 2 2 2 2" xfId="12281" xr:uid="{DBF698E3-BE12-4941-8C80-B0957292526E}"/>
    <cellStyle name="Normal 21 2 2 3" xfId="11828" xr:uid="{C5EE2722-1626-4EAF-80C0-288773822753}"/>
    <cellStyle name="Normal 21 2 3" xfId="8155" xr:uid="{F3E9DA77-AA6B-483A-91D6-235E5CFD0FFC}"/>
    <cellStyle name="Normal 21 2 3 2" xfId="10569" xr:uid="{25B83398-BEC3-4893-819A-913D6272BE28}"/>
    <cellStyle name="Normal 21 2 3 2 2" xfId="12282" xr:uid="{74A7A1F9-CED4-4645-BDC6-C536AD850727}"/>
    <cellStyle name="Normal 21 2 3 3" xfId="11829" xr:uid="{4E888CDD-0508-48C8-8F74-85BB5F81BE5A}"/>
    <cellStyle name="Normal 21 2 4" xfId="10567" xr:uid="{26B3884B-4A78-40B5-BF21-AFA33EF76277}"/>
    <cellStyle name="Normal 21 2 4 2" xfId="12280" xr:uid="{4E124C23-7C89-434F-830E-723704470576}"/>
    <cellStyle name="Normal 21 2 5" xfId="11827" xr:uid="{3829DD67-378A-452B-A2EF-778DA1D8EE57}"/>
    <cellStyle name="Normal 21 3" xfId="8156" xr:uid="{F4777627-18FC-482F-8C76-016C7BD34FAA}"/>
    <cellStyle name="Normal 21 3 2" xfId="8157" xr:uid="{18CA81E0-B2C1-45A2-8D17-FDC4A256905B}"/>
    <cellStyle name="Normal 21 3 2 2" xfId="10571" xr:uid="{A5BD49C5-28EA-4D6D-8E13-90EC42119CAA}"/>
    <cellStyle name="Normal 21 3 2 2 2" xfId="12284" xr:uid="{81BE6BDA-710A-4542-9856-EC76F7539550}"/>
    <cellStyle name="Normal 21 3 2 3" xfId="11831" xr:uid="{7BF086E1-45C9-4A39-879A-2FC48517CBCE}"/>
    <cellStyle name="Normal 21 3 3" xfId="10570" xr:uid="{5C668AD3-9389-4FDF-95A8-B820795119DA}"/>
    <cellStyle name="Normal 21 3 3 2" xfId="12283" xr:uid="{1C83A03B-718A-476E-80EF-6F23B8AD6233}"/>
    <cellStyle name="Normal 21 3 4" xfId="11830" xr:uid="{2F7ABAAE-40CA-420C-84F7-3F312047A33B}"/>
    <cellStyle name="Normal 21 4" xfId="8158" xr:uid="{F9142C9F-01BB-472C-936B-C31ADB30969F}"/>
    <cellStyle name="Normal 21 4 2" xfId="10572" xr:uid="{4ABF0239-9D15-4EB7-91E3-343C34B1AF6F}"/>
    <cellStyle name="Normal 21 4 2 2" xfId="12285" xr:uid="{7264482F-4123-48BA-AA44-25F150086368}"/>
    <cellStyle name="Normal 21 4 3" xfId="11832" xr:uid="{2BCF8EE9-6B5E-4D23-AFD8-A4BD71C7D31C}"/>
    <cellStyle name="Normal 21 5" xfId="8159" xr:uid="{A6E9C792-621F-4D53-8490-34E7D65C4190}"/>
    <cellStyle name="Normal 21 5 2" xfId="10573" xr:uid="{17D37556-27E1-4E48-AFEA-830A18E60BA8}"/>
    <cellStyle name="Normal 21 5 2 2" xfId="12286" xr:uid="{F545B537-D2FA-4076-B2B8-C05A3060316B}"/>
    <cellStyle name="Normal 21 5 3" xfId="11833" xr:uid="{03436BC7-B4D9-4B62-9399-7893C42D449F}"/>
    <cellStyle name="Normal 21 6" xfId="8160" xr:uid="{5223B554-A128-48E1-8E41-68E81EB49CB2}"/>
    <cellStyle name="Normal 21 7" xfId="10566" xr:uid="{E4810E67-CAA6-464B-BA60-DE2B62EA7758}"/>
    <cellStyle name="Normal 21 7 2" xfId="12279" xr:uid="{BEB403C7-DDE9-4CB8-957F-45B25A50116E}"/>
    <cellStyle name="Normal 21 8" xfId="11826" xr:uid="{E4FAF7D9-B458-47C5-BF08-DB2CE5DAA339}"/>
    <cellStyle name="Normal 22" xfId="8161" xr:uid="{59263611-55BF-4C19-96ED-6E8F75A1F996}"/>
    <cellStyle name="Normal 22 2" xfId="8162" xr:uid="{7C9E4407-4004-4523-87A4-6EC26A0690A4}"/>
    <cellStyle name="Normal 22 2 2" xfId="8163" xr:uid="{42FE927F-84E8-486E-8AF7-E9C555E92B0B}"/>
    <cellStyle name="Normal 22 2 2 2" xfId="10576" xr:uid="{EB1A169B-8B83-405F-8E39-575DA90B56DA}"/>
    <cellStyle name="Normal 22 2 2 2 2" xfId="12289" xr:uid="{59246EDF-52AD-4749-88C1-D02DF4CE8A5C}"/>
    <cellStyle name="Normal 22 2 2 3" xfId="11836" xr:uid="{CE982A5E-AF7C-4203-91DC-2626242E0E1E}"/>
    <cellStyle name="Normal 22 2 3" xfId="8164" xr:uid="{51A807E9-3FB0-41B9-B0F4-A889694AC7E0}"/>
    <cellStyle name="Normal 22 2 3 2" xfId="10577" xr:uid="{B55F08C9-BCD2-4532-9033-F29F38E6DC6D}"/>
    <cellStyle name="Normal 22 2 3 2 2" xfId="12290" xr:uid="{A68C610D-567D-414F-B931-8BD89536E874}"/>
    <cellStyle name="Normal 22 2 3 3" xfId="11837" xr:uid="{2D5DEB6E-BA03-43FB-AC13-F4C0D4237312}"/>
    <cellStyle name="Normal 22 2 4" xfId="10575" xr:uid="{675DB394-6664-49D2-B21E-E52A006A508E}"/>
    <cellStyle name="Normal 22 2 4 2" xfId="12288" xr:uid="{927651AC-0816-43D7-983C-9C9E8D0B1278}"/>
    <cellStyle name="Normal 22 2 5" xfId="11835" xr:uid="{DCFA9E3E-7E60-4F52-8901-72BCA7A17D40}"/>
    <cellStyle name="Normal 22 3" xfId="8165" xr:uid="{F129565C-1A96-4EAE-B1EC-FBE02C444E86}"/>
    <cellStyle name="Normal 22 3 2" xfId="8166" xr:uid="{240B4A78-C8FD-477E-A38D-D6EA34EB769A}"/>
    <cellStyle name="Normal 22 3 2 2" xfId="10579" xr:uid="{F6FA7E77-01D4-4106-BA8E-D81124CA53BE}"/>
    <cellStyle name="Normal 22 3 2 2 2" xfId="12292" xr:uid="{FB597E5D-43AF-4435-9F91-C5FC5F3150E0}"/>
    <cellStyle name="Normal 22 3 2 3" xfId="11839" xr:uid="{3E2D7839-5AB5-4010-A67A-72581DA9F598}"/>
    <cellStyle name="Normal 22 3 3" xfId="10578" xr:uid="{7B9663E0-1838-42DE-A86D-9183857ADCF1}"/>
    <cellStyle name="Normal 22 3 3 2" xfId="12291" xr:uid="{51A1DF66-F06C-4944-89BE-F3015AFC91FB}"/>
    <cellStyle name="Normal 22 3 4" xfId="11838" xr:uid="{821D2920-E09A-4EA8-87B5-DFF1EF4C6A4E}"/>
    <cellStyle name="Normal 22 4" xfId="8167" xr:uid="{96D7A0B1-F1C2-4BC6-A05B-BC8AC5F3E0E7}"/>
    <cellStyle name="Normal 22 4 2" xfId="10580" xr:uid="{B4690EE6-6E47-4BC1-831D-8827F32313D5}"/>
    <cellStyle name="Normal 22 4 2 2" xfId="12293" xr:uid="{50425261-5F65-468A-883A-267481423D7D}"/>
    <cellStyle name="Normal 22 4 3" xfId="11840" xr:uid="{683A7459-E716-4347-95E5-96087039E1E3}"/>
    <cellStyle name="Normal 22 5" xfId="8168" xr:uid="{E964BA94-13D3-4A6A-B0F9-9A28EA77AAC4}"/>
    <cellStyle name="Normal 22 5 2" xfId="10581" xr:uid="{27E9CC83-3EC0-4D0F-978E-22CF792B5C29}"/>
    <cellStyle name="Normal 22 5 2 2" xfId="12294" xr:uid="{E6BE3B0C-77AC-4BF2-A145-1F9197A1DE0D}"/>
    <cellStyle name="Normal 22 5 3" xfId="11841" xr:uid="{C4936287-66C5-4CCA-9F18-8747C28AB3D4}"/>
    <cellStyle name="Normal 22 6" xfId="8169" xr:uid="{C1CB0668-9242-4BAC-BA47-92CC206DDEBA}"/>
    <cellStyle name="Normal 22 7" xfId="10574" xr:uid="{87F6A61F-265B-485C-895E-FD31145B06F6}"/>
    <cellStyle name="Normal 22 7 2" xfId="12287" xr:uid="{62486C70-DA79-4B0C-A4DF-6DD6EC534780}"/>
    <cellStyle name="Normal 22 8" xfId="11834" xr:uid="{F99CE6B5-1F66-4D54-B8FA-324B818CC6C6}"/>
    <cellStyle name="Normal 23" xfId="8170" xr:uid="{97B15B5C-E54C-465C-978D-2EFBB5AB7945}"/>
    <cellStyle name="Normal 23 2" xfId="8171" xr:uid="{344BDC99-FF42-4002-9CC8-FA760DA7922D}"/>
    <cellStyle name="Normal 23 2 2" xfId="8172" xr:uid="{FBF9A54C-0077-4ABE-9DEA-1884406DD7A9}"/>
    <cellStyle name="Normal 23 2 2 2" xfId="10584" xr:uid="{1A95751A-2274-4998-88CC-816DCFAC121D}"/>
    <cellStyle name="Normal 23 2 2 2 2" xfId="12297" xr:uid="{679B7127-4D76-4D76-ADD0-9FAE1C881BB5}"/>
    <cellStyle name="Normal 23 2 2 3" xfId="11844" xr:uid="{E6C1F6BA-989C-4ACB-ACFC-9FC1E18C78D1}"/>
    <cellStyle name="Normal 23 2 3" xfId="8173" xr:uid="{766ADF5E-AB85-4E9F-A860-D32D79D4B6A6}"/>
    <cellStyle name="Normal 23 2 3 2" xfId="10585" xr:uid="{7E8AF508-C663-43FE-ACA8-FC306A421537}"/>
    <cellStyle name="Normal 23 2 3 2 2" xfId="12298" xr:uid="{A6123036-D96E-4291-821C-362E62099D44}"/>
    <cellStyle name="Normal 23 2 3 3" xfId="11845" xr:uid="{C9BB6A67-3753-4630-A1BC-C55259A58F5F}"/>
    <cellStyle name="Normal 23 2 4" xfId="10583" xr:uid="{5291C157-CF75-4E32-9D02-61AFF449DC9E}"/>
    <cellStyle name="Normal 23 2 4 2" xfId="12296" xr:uid="{78484D44-72DC-4C40-9188-9A4962C1FD0A}"/>
    <cellStyle name="Normal 23 2 5" xfId="11843" xr:uid="{D400B714-5610-4E48-AF4A-0FC461F0AA8C}"/>
    <cellStyle name="Normal 23 3" xfId="8174" xr:uid="{407D1D44-158C-47A3-85AC-9F83681E1FCB}"/>
    <cellStyle name="Normal 23 3 2" xfId="8175" xr:uid="{B8D4C5C1-060A-486A-B295-8407ECB67C3D}"/>
    <cellStyle name="Normal 23 3 2 2" xfId="10587" xr:uid="{4A3B4B8B-F993-4239-BC53-ABA050A6DB24}"/>
    <cellStyle name="Normal 23 3 2 2 2" xfId="12300" xr:uid="{DAC26C10-EA60-4045-826D-7EC11882D924}"/>
    <cellStyle name="Normal 23 3 2 3" xfId="11847" xr:uid="{01E21515-85A1-4883-A55B-D6C1FE3C7436}"/>
    <cellStyle name="Normal 23 3 3" xfId="10586" xr:uid="{8B4A56EE-10E2-423C-8E40-3D5C9A718039}"/>
    <cellStyle name="Normal 23 3 3 2" xfId="12299" xr:uid="{4061F3A8-F2E7-46E8-906C-FED0D36CEF92}"/>
    <cellStyle name="Normal 23 3 4" xfId="11846" xr:uid="{D7DEFD6D-DF4F-40B4-957C-DD7812824F1D}"/>
    <cellStyle name="Normal 23 4" xfId="8176" xr:uid="{24D881F2-D2B2-45D8-9782-92C4FEAA9E97}"/>
    <cellStyle name="Normal 23 4 2" xfId="10588" xr:uid="{460962A4-9BD2-4346-A02F-08103D8402AE}"/>
    <cellStyle name="Normal 23 4 2 2" xfId="12301" xr:uid="{A8EF0065-9C36-4C09-9B41-8421D0F8FAF8}"/>
    <cellStyle name="Normal 23 4 3" xfId="11848" xr:uid="{D5B39EAA-6D1C-4697-A8EE-9396A8EBB22E}"/>
    <cellStyle name="Normal 23 5" xfId="8177" xr:uid="{B339B0D9-0F61-4AA5-ADD7-A86A30AFFBF3}"/>
    <cellStyle name="Normal 23 5 2" xfId="10589" xr:uid="{C60D9A4B-42D6-49C3-AC5F-EAC466F807FF}"/>
    <cellStyle name="Normal 23 5 2 2" xfId="12302" xr:uid="{A9C896A8-25BC-43AF-8511-E73E45D47E26}"/>
    <cellStyle name="Normal 23 5 3" xfId="11849" xr:uid="{CF9F41F6-55B4-4411-9EDE-3742754A3F78}"/>
    <cellStyle name="Normal 23 6" xfId="8178" xr:uid="{3C269116-ED09-42EE-AB2B-E6B46A694474}"/>
    <cellStyle name="Normal 23 7" xfId="10582" xr:uid="{4FAA2AE0-D0EF-4A29-9E9A-9CC4436A2CD4}"/>
    <cellStyle name="Normal 23 7 2" xfId="12295" xr:uid="{D57CE64F-9CB1-4EBD-889F-C8BC7D8BD9F5}"/>
    <cellStyle name="Normal 23 8" xfId="11842" xr:uid="{09F9B9C3-E844-4ECC-B7EB-9DCF01D518D4}"/>
    <cellStyle name="Normal 24" xfId="6" xr:uid="{00000000-0005-0000-0000-000005000000}"/>
    <cellStyle name="Normal 24 2" xfId="8180" xr:uid="{FD41243C-0753-451F-B0A0-51A030153F45}"/>
    <cellStyle name="Normal 24 2 2" xfId="8181" xr:uid="{4FACAFAF-0DED-4953-9C64-58D661C97EE5}"/>
    <cellStyle name="Normal 24 2 2 2" xfId="10592" xr:uid="{E3AA103F-60B5-4A4E-BE05-60A8F74025E4}"/>
    <cellStyle name="Normal 24 2 2 2 2" xfId="12305" xr:uid="{50B04EC1-3C1A-47A5-A96D-A7C081980C4A}"/>
    <cellStyle name="Normal 24 2 2 3" xfId="11852" xr:uid="{0B5F10A0-0E81-409D-A918-DE25B012EC55}"/>
    <cellStyle name="Normal 24 2 3" xfId="8182" xr:uid="{2DF36776-AC74-44BD-9C61-CDB3F021F818}"/>
    <cellStyle name="Normal 24 2 3 2" xfId="10593" xr:uid="{9C55650D-9CDA-42BF-9399-2A89A11684A9}"/>
    <cellStyle name="Normal 24 2 3 2 2" xfId="12306" xr:uid="{10D1DE45-2DD2-400C-984D-DCF112A27722}"/>
    <cellStyle name="Normal 24 2 3 3" xfId="11853" xr:uid="{E592B98D-B3E3-4C5D-8F6B-D31E5C80295A}"/>
    <cellStyle name="Normal 24 2 4" xfId="10591" xr:uid="{C5A55CA6-8E66-4C8F-8F37-DA4E35022C1F}"/>
    <cellStyle name="Normal 24 2 4 2" xfId="12304" xr:uid="{D116E05D-EB63-4F6C-A729-F0553C6EACAD}"/>
    <cellStyle name="Normal 24 2 5" xfId="11851" xr:uid="{583A69B3-D112-4CF2-8828-158F94ADC9FA}"/>
    <cellStyle name="Normal 24 3" xfId="8183" xr:uid="{35E062B6-96ED-415B-884D-0C595B3379D7}"/>
    <cellStyle name="Normal 24 3 2" xfId="8184" xr:uid="{29A53FB8-1536-4791-8E34-97FA3231A6E0}"/>
    <cellStyle name="Normal 24 3 2 2" xfId="10595" xr:uid="{CFA80DB9-8132-4593-9A82-ECD72189E8B3}"/>
    <cellStyle name="Normal 24 3 2 2 2" xfId="12308" xr:uid="{18B7A94E-B94C-400B-BF10-9344D36A54B9}"/>
    <cellStyle name="Normal 24 3 2 3" xfId="11855" xr:uid="{5297B2D1-E96E-4BEE-A018-A997A8423609}"/>
    <cellStyle name="Normal 24 3 3" xfId="10594" xr:uid="{E470F7AB-5C39-43B9-93AD-C889A3B81CE3}"/>
    <cellStyle name="Normal 24 3 3 2" xfId="12307" xr:uid="{6BB0EB6D-4EDD-4739-9BDB-AB5B7A047EDE}"/>
    <cellStyle name="Normal 24 3 4" xfId="11854" xr:uid="{C45C418A-7D22-4ED0-BB71-17FA8FC10971}"/>
    <cellStyle name="Normal 24 4" xfId="8185" xr:uid="{F219E8E3-FE4E-4C82-B5D9-7C2F1D9BF5E4}"/>
    <cellStyle name="Normal 24 4 2" xfId="10596" xr:uid="{B8978D5D-153C-4DE8-BA78-193EAA40846E}"/>
    <cellStyle name="Normal 24 4 2 2" xfId="12309" xr:uid="{66DDC3F5-1652-46CA-958E-C385F1403D42}"/>
    <cellStyle name="Normal 24 4 3" xfId="11856" xr:uid="{1796E743-7042-473B-9F06-559BC1836E70}"/>
    <cellStyle name="Normal 24 5" xfId="8186" xr:uid="{74D79698-077C-4030-AF58-AA5AFD7881B6}"/>
    <cellStyle name="Normal 24 5 2" xfId="10597" xr:uid="{97113E92-33F9-40CE-A989-E3A10EEF8AA8}"/>
    <cellStyle name="Normal 24 5 2 2" xfId="12310" xr:uid="{D75C4007-AD0A-4530-8569-1C2668C49631}"/>
    <cellStyle name="Normal 24 5 3" xfId="11857" xr:uid="{7FC4EC67-81E3-41D1-8875-7EB49920BB10}"/>
    <cellStyle name="Normal 24 6" xfId="10590" xr:uid="{B7F95988-A823-4E7B-8CEB-1E3E7C7F29B5}"/>
    <cellStyle name="Normal 24 6 2" xfId="12303" xr:uid="{FB499A58-BC1D-4839-AE43-9B49A978C23E}"/>
    <cellStyle name="Normal 24 7" xfId="8179" xr:uid="{11C4C21E-CB1C-4ED3-8DA9-DED1A12B4B01}"/>
    <cellStyle name="Normal 24 8" xfId="11850" xr:uid="{3C4B4ED1-61C3-4081-A097-A7B66B3EE945}"/>
    <cellStyle name="Normal 25" xfId="8187" xr:uid="{6CD6529D-D8C2-4921-8531-FC52C2A77C2E}"/>
    <cellStyle name="Normal 25 2" xfId="8188" xr:uid="{D3DA6EA6-FE65-48CA-8921-B2FBEB74A25C}"/>
    <cellStyle name="Normal 25 2 2" xfId="8189" xr:uid="{B411E349-212B-4BCF-BA29-74C2CF6CBB0B}"/>
    <cellStyle name="Normal 25 2 2 2" xfId="10600" xr:uid="{ED94657E-6639-4728-84B5-665DE5B486D0}"/>
    <cellStyle name="Normal 25 2 2 2 2" xfId="12313" xr:uid="{DE4C2239-7481-4DBC-9651-246CADCAA91B}"/>
    <cellStyle name="Normal 25 2 2 3" xfId="11860" xr:uid="{E3FD83D5-2569-47B7-8376-5E65A7E0CBD4}"/>
    <cellStyle name="Normal 25 2 3" xfId="8190" xr:uid="{A7A9944E-2C2A-4C19-8B2E-1D99701FE6D1}"/>
    <cellStyle name="Normal 25 2 3 2" xfId="10601" xr:uid="{C57189E5-6F15-45E8-9D84-64CE153F0C96}"/>
    <cellStyle name="Normal 25 2 3 2 2" xfId="12314" xr:uid="{1519D8A5-2737-4666-8011-49460A046AC8}"/>
    <cellStyle name="Normal 25 2 3 3" xfId="11861" xr:uid="{15A24F2F-A5CC-4B17-B4BA-84600850B321}"/>
    <cellStyle name="Normal 25 2 4" xfId="10599" xr:uid="{57D776E8-56A8-4465-96BB-83F996D5F80D}"/>
    <cellStyle name="Normal 25 2 4 2" xfId="12312" xr:uid="{5589D2D2-A21C-40FF-AB4F-1B32E255D713}"/>
    <cellStyle name="Normal 25 2 5" xfId="11859" xr:uid="{62CCB1F2-CB40-4323-8522-72CC3582F1D2}"/>
    <cellStyle name="Normal 25 3" xfId="8191" xr:uid="{4615C267-D296-45D4-8F94-9E9218CD34D4}"/>
    <cellStyle name="Normal 25 3 2" xfId="8192" xr:uid="{1CCC37CD-5F2B-4E52-AB49-BD9027951A02}"/>
    <cellStyle name="Normal 25 3 2 2" xfId="10603" xr:uid="{1CB8B2CA-ED61-4330-AD39-E18577B7B040}"/>
    <cellStyle name="Normal 25 3 2 2 2" xfId="12316" xr:uid="{ACB60F9B-5A7B-4FFE-9C25-76058F93B3BB}"/>
    <cellStyle name="Normal 25 3 2 3" xfId="11863" xr:uid="{F3C0CB9A-430A-4C77-AF58-690C8B3B1619}"/>
    <cellStyle name="Normal 25 3 3" xfId="10602" xr:uid="{54BA1A16-A1F2-4F29-85E4-2DEAF55DEBF6}"/>
    <cellStyle name="Normal 25 3 3 2" xfId="12315" xr:uid="{D4ED8D04-9018-4683-A366-D0CE44482D91}"/>
    <cellStyle name="Normal 25 3 4" xfId="11862" xr:uid="{1C6ECCF0-F901-472F-9AA7-95B8EEBE319A}"/>
    <cellStyle name="Normal 25 4" xfId="8193" xr:uid="{75B4034A-A102-48A0-BDB0-BF97343A7A6E}"/>
    <cellStyle name="Normal 25 4 2" xfId="10604" xr:uid="{F38979AC-0C81-4D8C-88DB-9FDD74F5F94B}"/>
    <cellStyle name="Normal 25 4 2 2" xfId="12317" xr:uid="{1DF8EF7D-17F8-4F43-87AA-EA344C4E5583}"/>
    <cellStyle name="Normal 25 4 3" xfId="11864" xr:uid="{63C5A452-CEDD-4D5B-9CAF-36F1AE082F84}"/>
    <cellStyle name="Normal 25 5" xfId="8194" xr:uid="{ACAEED80-43B9-4871-B50A-E7D64988667E}"/>
    <cellStyle name="Normal 25 5 2" xfId="10605" xr:uid="{14879181-1C74-49F4-9E8E-710CD847E821}"/>
    <cellStyle name="Normal 25 5 2 2" xfId="12318" xr:uid="{05586B38-A730-4430-AF2D-9654ABDE72FB}"/>
    <cellStyle name="Normal 25 5 3" xfId="11865" xr:uid="{B9362C12-7B15-48A2-85FC-375B30AB88DA}"/>
    <cellStyle name="Normal 25 6" xfId="10598" xr:uid="{FCBB64C1-C47A-40E0-82A9-CD2654E0BABE}"/>
    <cellStyle name="Normal 25 6 2" xfId="12311" xr:uid="{5B1167D4-DA9C-49F6-9BD4-BF9C2ACEA864}"/>
    <cellStyle name="Normal 25 7" xfId="11858" xr:uid="{BAFA6AF4-87FF-428A-8159-CCF9039355FF}"/>
    <cellStyle name="Normal 26" xfId="8195" xr:uid="{40CFDAEF-7BBC-455B-9028-400A0A8C639D}"/>
    <cellStyle name="Normal 26 2" xfId="8196" xr:uid="{F70D4D90-A23E-406B-8E43-850A05044315}"/>
    <cellStyle name="Normal 26 2 2" xfId="8197" xr:uid="{08FA6CEA-DA01-4DE8-9321-FF5FBD1D1BB6}"/>
    <cellStyle name="Normal 26 2 2 2" xfId="10608" xr:uid="{DDEF425C-204F-4F6E-8E22-A3A763CC5647}"/>
    <cellStyle name="Normal 26 2 2 2 2" xfId="12321" xr:uid="{5DE5844F-F41A-426E-9FE9-99CC8C3D56CA}"/>
    <cellStyle name="Normal 26 2 2 3" xfId="11868" xr:uid="{AFCC70A6-4F2C-4132-AE7D-CB4A99174315}"/>
    <cellStyle name="Normal 26 2 3" xfId="8198" xr:uid="{81528E6C-2A13-4375-AE48-362D528AEE25}"/>
    <cellStyle name="Normal 26 2 3 2" xfId="10609" xr:uid="{D7F1CAA2-BF01-40C6-A889-5F49C34841ED}"/>
    <cellStyle name="Normal 26 2 3 2 2" xfId="12322" xr:uid="{E76300C7-B49F-43B2-A204-0DA1E663F5F1}"/>
    <cellStyle name="Normal 26 2 3 3" xfId="11869" xr:uid="{70D26C5F-19C8-4C5E-8654-B840ED44A5C0}"/>
    <cellStyle name="Normal 26 2 4" xfId="10607" xr:uid="{0C3BD497-11AB-4948-BD03-721804B31E79}"/>
    <cellStyle name="Normal 26 2 4 2" xfId="12320" xr:uid="{11158C38-D53F-4EFF-94EC-28D4DAB068AE}"/>
    <cellStyle name="Normal 26 2 5" xfId="11867" xr:uid="{8FD4E19D-18FE-4D6F-A632-697D74A843F9}"/>
    <cellStyle name="Normal 26 3" xfId="8199" xr:uid="{20299B28-2F86-4D9F-998C-D891C6B3FD6E}"/>
    <cellStyle name="Normal 26 3 2" xfId="8200" xr:uid="{B3C529AB-A435-4517-8D59-44D090AA3D42}"/>
    <cellStyle name="Normal 26 3 2 2" xfId="10611" xr:uid="{EFC8F499-1C62-4606-B712-598D8AA9842B}"/>
    <cellStyle name="Normal 26 3 2 2 2" xfId="12324" xr:uid="{6242A85A-58B5-46F0-B1E2-A1035A0F05A4}"/>
    <cellStyle name="Normal 26 3 2 3" xfId="11871" xr:uid="{DE04DE62-A693-42B2-8CCC-07D101293666}"/>
    <cellStyle name="Normal 26 3 3" xfId="10610" xr:uid="{40A5A00B-8E82-43CF-B893-C34A23D21AAB}"/>
    <cellStyle name="Normal 26 3 3 2" xfId="12323" xr:uid="{898667F4-43BC-4E03-81D3-032C6F7D70DC}"/>
    <cellStyle name="Normal 26 3 4" xfId="11870" xr:uid="{262283AE-AF19-47A0-843B-FA36EF301C79}"/>
    <cellStyle name="Normal 26 4" xfId="8201" xr:uid="{F245D2B6-82B9-48B8-BECA-BCDCE860E592}"/>
    <cellStyle name="Normal 26 4 2" xfId="10612" xr:uid="{1A47E570-A6E9-445F-B682-3E8C76BECF72}"/>
    <cellStyle name="Normal 26 4 2 2" xfId="12325" xr:uid="{55B557FC-CC06-498A-BA52-80017C92E023}"/>
    <cellStyle name="Normal 26 4 3" xfId="11872" xr:uid="{EBFB3400-808D-4D1D-AF0A-2DB59D14C767}"/>
    <cellStyle name="Normal 26 5" xfId="8202" xr:uid="{FCC9BAC8-88BC-414F-8651-45473C557792}"/>
    <cellStyle name="Normal 26 5 2" xfId="10613" xr:uid="{59FF60B6-2683-410E-86A2-DBD760116D89}"/>
    <cellStyle name="Normal 26 5 2 2" xfId="12326" xr:uid="{3408504E-1372-499C-AC9D-412121CB5F03}"/>
    <cellStyle name="Normal 26 5 3" xfId="11873" xr:uid="{8E60A846-F414-4F3D-BCF6-6EDBB4229887}"/>
    <cellStyle name="Normal 26 6" xfId="10606" xr:uid="{FF3FEFBB-8A92-4510-BCDE-F14B4BE1D378}"/>
    <cellStyle name="Normal 26 6 2" xfId="12319" xr:uid="{45542C58-5956-4783-A057-B1298AFCED6B}"/>
    <cellStyle name="Normal 26 7" xfId="11866" xr:uid="{580B9B97-F2F3-4BB8-B30B-EE857780D2A9}"/>
    <cellStyle name="Normal 27" xfId="8203" xr:uid="{73A00852-78C0-4B96-BDAB-85FEEA25AC0E}"/>
    <cellStyle name="Normal 27 2" xfId="8204" xr:uid="{FCAB7CFA-BDE8-473D-9196-0E7305B4C088}"/>
    <cellStyle name="Normal 27 2 2" xfId="8205" xr:uid="{69800C02-644E-4F8A-8E38-517E8ECFDE8D}"/>
    <cellStyle name="Normal 27 2 2 2" xfId="10616" xr:uid="{B6954A7E-DA6B-4063-AF6A-8E96355079AF}"/>
    <cellStyle name="Normal 27 2 2 2 2" xfId="12329" xr:uid="{D97B5E65-B921-420D-BD7D-B37B1E8D7887}"/>
    <cellStyle name="Normal 27 2 2 3" xfId="11876" xr:uid="{286F2575-8F5D-46D3-A057-F0EA937D044A}"/>
    <cellStyle name="Normal 27 2 3" xfId="8206" xr:uid="{0BB9239C-3054-4714-9F58-E2A9E7A70423}"/>
    <cellStyle name="Normal 27 2 3 2" xfId="10617" xr:uid="{01710300-F3F4-45BC-9917-222CF5FDDB45}"/>
    <cellStyle name="Normal 27 2 3 2 2" xfId="12330" xr:uid="{18BF2C66-75AB-4508-92EF-DD25B4B42AFA}"/>
    <cellStyle name="Normal 27 2 3 3" xfId="11877" xr:uid="{9A930A22-F08C-4BC8-BC85-3BED0CC966F7}"/>
    <cellStyle name="Normal 27 2 4" xfId="10615" xr:uid="{6E12ACEC-2DE5-44D4-9769-CCB877F9C1F8}"/>
    <cellStyle name="Normal 27 2 4 2" xfId="12328" xr:uid="{1A00CE03-1B24-4FD5-8C46-D1A73482520D}"/>
    <cellStyle name="Normal 27 2 5" xfId="11875" xr:uid="{E4BD54C6-A423-453E-836A-02F21DAFFC05}"/>
    <cellStyle name="Normal 27 3" xfId="8207" xr:uid="{28DBBBDD-3BA9-43D8-9EF3-901CF8DD4A8A}"/>
    <cellStyle name="Normal 27 3 2" xfId="8208" xr:uid="{D23B7B6B-27B6-40AE-933B-B3C35B5F4CCF}"/>
    <cellStyle name="Normal 27 3 2 2" xfId="10619" xr:uid="{E96F1697-8614-4600-9A31-DBC371863267}"/>
    <cellStyle name="Normal 27 3 2 2 2" xfId="12332" xr:uid="{F5EABEBA-23AD-439B-920C-3590701D2478}"/>
    <cellStyle name="Normal 27 3 2 3" xfId="11879" xr:uid="{A2B0C234-F8CA-426A-9E84-A3DE8CDA4AF7}"/>
    <cellStyle name="Normal 27 3 3" xfId="10618" xr:uid="{63282C2B-52E3-46A7-B981-D66AB72102A2}"/>
    <cellStyle name="Normal 27 3 3 2" xfId="12331" xr:uid="{42660F6D-A39F-4FCD-BA04-19DB4F6CA447}"/>
    <cellStyle name="Normal 27 3 4" xfId="11878" xr:uid="{322FF068-21B0-47E1-A8BD-790C17ED8331}"/>
    <cellStyle name="Normal 27 4" xfId="8209" xr:uid="{009540CF-B35D-455C-876C-D8194626D4C4}"/>
    <cellStyle name="Normal 27 4 2" xfId="10620" xr:uid="{0BEB4D3A-E75C-4A66-B645-A0F219E31CA9}"/>
    <cellStyle name="Normal 27 4 2 2" xfId="12333" xr:uid="{80DA06C4-3E45-4B94-A68B-55D8822E98FB}"/>
    <cellStyle name="Normal 27 4 3" xfId="11880" xr:uid="{A871F23E-CFD0-498A-B1DB-47E722518C53}"/>
    <cellStyle name="Normal 27 5" xfId="8210" xr:uid="{FBF576FE-E540-4010-93DF-A822BAF95D73}"/>
    <cellStyle name="Normal 27 5 2" xfId="10621" xr:uid="{253D3CA7-1EAE-4F8E-86A7-192A999F939C}"/>
    <cellStyle name="Normal 27 5 2 2" xfId="12334" xr:uid="{4DA3F664-ADFA-47E2-9666-F6F770B187E8}"/>
    <cellStyle name="Normal 27 5 3" xfId="11881" xr:uid="{20ED0E61-F551-4C5A-9D8F-F4C1A7E4AD3C}"/>
    <cellStyle name="Normal 27 6" xfId="10614" xr:uid="{D31EF6DE-731A-4AA0-9FE4-DED6E054925A}"/>
    <cellStyle name="Normal 27 6 2" xfId="12327" xr:uid="{819A2001-FE8D-46D2-954D-507992CAE8E6}"/>
    <cellStyle name="Normal 27 7" xfId="11874" xr:uid="{6E72FBD2-71C1-4F8A-9E7B-C3EA60E47D00}"/>
    <cellStyle name="Normal 28" xfId="8211" xr:uid="{27D537EC-DA2C-4ABB-8C77-AC046140F17C}"/>
    <cellStyle name="Normal 28 2" xfId="8212" xr:uid="{43BE35EE-FCF9-4532-8D61-3CE78C757A59}"/>
    <cellStyle name="Normal 28 2 2" xfId="8213" xr:uid="{277AE99A-7648-418F-AFF9-8999EC8D1364}"/>
    <cellStyle name="Normal 28 2 2 2" xfId="10624" xr:uid="{C90D0A73-E8D6-45B2-A84B-7C1A18477A14}"/>
    <cellStyle name="Normal 28 2 2 2 2" xfId="12337" xr:uid="{8FF932E4-CA31-407C-82BF-8CFCBB45D72D}"/>
    <cellStyle name="Normal 28 2 2 3" xfId="11884" xr:uid="{F40F7C78-4EF0-44AC-95C0-2AAF6261C8B0}"/>
    <cellStyle name="Normal 28 2 3" xfId="8214" xr:uid="{BD41ABC1-0A12-4B8E-9B14-563DC2D8631B}"/>
    <cellStyle name="Normal 28 2 3 2" xfId="10625" xr:uid="{EC751F4E-CEFB-4475-89ED-9CD412373A36}"/>
    <cellStyle name="Normal 28 2 3 2 2" xfId="12338" xr:uid="{D25C95E0-F732-437B-8F1A-785D98940436}"/>
    <cellStyle name="Normal 28 2 3 3" xfId="11885" xr:uid="{D69EF16C-5764-49CD-9F6B-18253F6ADC05}"/>
    <cellStyle name="Normal 28 2 4" xfId="10623" xr:uid="{427BA67E-8CAB-4211-94CF-32A5C2EF1213}"/>
    <cellStyle name="Normal 28 2 4 2" xfId="12336" xr:uid="{ED8E3EA0-436F-427C-A524-A996D4291516}"/>
    <cellStyle name="Normal 28 2 5" xfId="11883" xr:uid="{149FDFCC-97A4-45EF-B96F-68C3EE5D4F4C}"/>
    <cellStyle name="Normal 28 3" xfId="8215" xr:uid="{A6943DB6-9F87-48BE-B575-A7634786A27B}"/>
    <cellStyle name="Normal 28 3 2" xfId="8216" xr:uid="{3AB09C6B-F23C-42D4-AFB4-E725D6C1943D}"/>
    <cellStyle name="Normal 28 3 2 2" xfId="10627" xr:uid="{F33A4164-0E4A-44A9-B8E9-D3CDD5888361}"/>
    <cellStyle name="Normal 28 3 2 2 2" xfId="12340" xr:uid="{92DD0C21-627F-429B-9310-9BE473E63A5B}"/>
    <cellStyle name="Normal 28 3 2 3" xfId="11887" xr:uid="{69BAE651-38A4-4923-BF7B-9FF816267AAA}"/>
    <cellStyle name="Normal 28 3 3" xfId="10626" xr:uid="{F15C1504-B325-4140-8F77-B702E9279BC1}"/>
    <cellStyle name="Normal 28 3 3 2" xfId="12339" xr:uid="{13ABC509-249D-449F-B853-9AC0F961E0D0}"/>
    <cellStyle name="Normal 28 3 4" xfId="11886" xr:uid="{9116D133-4CEA-422C-BF90-A0EBD730BABF}"/>
    <cellStyle name="Normal 28 4" xfId="8217" xr:uid="{8BB7D642-0EE4-4412-BEFF-60B8F10FE3B5}"/>
    <cellStyle name="Normal 28 4 2" xfId="10628" xr:uid="{D0414633-20AD-414E-AB15-7B2F4ED00DAB}"/>
    <cellStyle name="Normal 28 4 2 2" xfId="12341" xr:uid="{7602574F-66D9-4F1C-8052-446D80EC37EA}"/>
    <cellStyle name="Normal 28 4 3" xfId="11888" xr:uid="{30386E33-CB37-4953-B065-E74EDC1D8461}"/>
    <cellStyle name="Normal 28 5" xfId="8218" xr:uid="{54B65FCC-D046-4868-9ECF-B48CC4ECFD41}"/>
    <cellStyle name="Normal 28 5 2" xfId="10629" xr:uid="{AE1B45B4-072E-4F43-8EE5-E3F45F89F7EB}"/>
    <cellStyle name="Normal 28 5 2 2" xfId="12342" xr:uid="{93FB23AD-B06E-4A8F-8C47-86336A31C7B0}"/>
    <cellStyle name="Normal 28 5 3" xfId="11889" xr:uid="{AD0B510F-3DDE-4C9C-BCF8-BAFA481F0768}"/>
    <cellStyle name="Normal 28 6" xfId="10622" xr:uid="{8A23CBEF-A40F-4E67-8F57-4E04C8730AC8}"/>
    <cellStyle name="Normal 28 6 2" xfId="12335" xr:uid="{521B8C9F-257D-4D0A-8F68-A6778B162A8A}"/>
    <cellStyle name="Normal 28 7" xfId="11882" xr:uid="{1EB0D3D4-7161-4BB9-B99E-3AD3F1BAEADE}"/>
    <cellStyle name="Normal 29" xfId="8219" xr:uid="{92D2BF46-D51B-49FB-A9F6-667ACC5235ED}"/>
    <cellStyle name="Normal 29 2" xfId="8220" xr:uid="{BBF95947-AF90-4968-A42E-0B88AC7F8851}"/>
    <cellStyle name="Normal 29 2 2" xfId="8221" xr:uid="{47BDCB76-86B7-4759-AC00-7E597E81F5E9}"/>
    <cellStyle name="Normal 29 2 2 2" xfId="10632" xr:uid="{BEB33E94-1B52-44C1-80BD-C55F7C68EC78}"/>
    <cellStyle name="Normal 29 2 2 2 2" xfId="12345" xr:uid="{A9EFAEF6-02AE-4F29-B41D-D6C856340CBE}"/>
    <cellStyle name="Normal 29 2 2 3" xfId="11892" xr:uid="{E7FB823C-B45B-4B84-B873-8B35CA38AA5C}"/>
    <cellStyle name="Normal 29 2 3" xfId="8222" xr:uid="{FE74F8A3-8C1E-44EF-9B5B-BF700B9DFFB8}"/>
    <cellStyle name="Normal 29 2 3 2" xfId="10633" xr:uid="{8A242E47-3C2C-43E6-93D0-42AF74BD9C47}"/>
    <cellStyle name="Normal 29 2 3 2 2" xfId="12346" xr:uid="{4FD2CEEC-0FBD-40DC-B6CB-7AA813900852}"/>
    <cellStyle name="Normal 29 2 3 3" xfId="11893" xr:uid="{A748A83C-2448-430C-83A3-AE1D41DA6283}"/>
    <cellStyle name="Normal 29 2 4" xfId="10631" xr:uid="{F193692A-5043-4AF2-9177-9A90C9F577EA}"/>
    <cellStyle name="Normal 29 2 4 2" xfId="12344" xr:uid="{30966595-52CD-4A1B-BEC5-746E52CEDC21}"/>
    <cellStyle name="Normal 29 2 5" xfId="11891" xr:uid="{BA29B809-B304-4FF4-842C-21785FA8024B}"/>
    <cellStyle name="Normal 29 3" xfId="8223" xr:uid="{3E342935-DA02-4BE7-BCF0-19D8D0163887}"/>
    <cellStyle name="Normal 29 3 2" xfId="8224" xr:uid="{DCFFA9B4-EC6B-40EA-9BA7-81A844D99B32}"/>
    <cellStyle name="Normal 29 3 2 2" xfId="10635" xr:uid="{D0E2F5B0-D439-4A82-B968-465103FBA60E}"/>
    <cellStyle name="Normal 29 3 2 2 2" xfId="12348" xr:uid="{87299882-7F14-4332-B9ED-5BBFBE9DDF25}"/>
    <cellStyle name="Normal 29 3 2 3" xfId="11895" xr:uid="{E95F4152-8DB9-4168-9E3A-5D6CCCE1022E}"/>
    <cellStyle name="Normal 29 3 3" xfId="10634" xr:uid="{BC4F42C6-4D79-4F83-A958-21F4B3D6349F}"/>
    <cellStyle name="Normal 29 3 3 2" xfId="12347" xr:uid="{773C062E-80ED-4C2D-907B-9FFAC3ECE8F9}"/>
    <cellStyle name="Normal 29 3 4" xfId="11894" xr:uid="{5FF4877A-4D8F-4FD3-B9C7-1B9EE1F7EFFC}"/>
    <cellStyle name="Normal 29 4" xfId="8225" xr:uid="{60DA879A-2AF3-4996-A755-7389A6811B59}"/>
    <cellStyle name="Normal 29 4 2" xfId="10636" xr:uid="{5847F04A-D419-421C-8BF9-2B1C05A9C3BE}"/>
    <cellStyle name="Normal 29 4 2 2" xfId="12349" xr:uid="{F13FD87A-DF1B-44DD-81EA-C518D28E048F}"/>
    <cellStyle name="Normal 29 4 3" xfId="11896" xr:uid="{0B6F09B2-C8FD-4DAC-BC04-0C5A143BBFDB}"/>
    <cellStyle name="Normal 29 5" xfId="8226" xr:uid="{9C08B5C3-19F2-46DA-BFD1-83DD62CC4CCF}"/>
    <cellStyle name="Normal 29 5 2" xfId="10637" xr:uid="{DEC395D9-6524-48E7-90E2-DB3D84DE0B52}"/>
    <cellStyle name="Normal 29 5 2 2" xfId="12350" xr:uid="{ACF51FE6-F0D2-4F9B-A1C3-461A44196ADA}"/>
    <cellStyle name="Normal 29 5 3" xfId="11897" xr:uid="{68587BCA-5E65-4B48-B588-615D36E8EEFB}"/>
    <cellStyle name="Normal 29 6" xfId="10630" xr:uid="{4B4D3246-6A1D-4C4F-B5E6-D7643A833462}"/>
    <cellStyle name="Normal 29 6 2" xfId="12343" xr:uid="{AD8B9CCE-3893-4221-A471-2BB425D23CB9}"/>
    <cellStyle name="Normal 29 7" xfId="11890" xr:uid="{52886014-6F2B-44A9-ADAE-3E65CB10F312}"/>
    <cellStyle name="Normal 3" xfId="12" xr:uid="{F6B7ABDE-6040-4714-BE39-DE61E4219E00}"/>
    <cellStyle name="Normal 3 10" xfId="8228" xr:uid="{58D8FDD7-7302-4CC1-9B40-6323FCE10E93}"/>
    <cellStyle name="Normal 3 11" xfId="9530" xr:uid="{90B04EFC-094F-44DA-A97B-828936C9406D}"/>
    <cellStyle name="Normal 3 12" xfId="8227" xr:uid="{B6D7514C-DAEF-475F-AB48-B015A4AE6CC2}"/>
    <cellStyle name="Normal 3 2" xfId="8229" xr:uid="{AD56DC52-C4B1-4582-B7B2-60FF69692B7F}"/>
    <cellStyle name="Normal 3 2 2" xfId="8230" xr:uid="{1E9632DD-57B1-499A-9FA9-FBB2EDBF96FE}"/>
    <cellStyle name="Normal 3 2 2 2" xfId="8231" xr:uid="{BF0DD62C-1CD6-4D12-9F30-3B6A89EFD67F}"/>
    <cellStyle name="Normal 3 2 3" xfId="8232" xr:uid="{7BBA4FE9-FEA0-416A-9C53-731F4801531F}"/>
    <cellStyle name="Normal 3 2 4" xfId="8233" xr:uid="{9AF91D6A-E8EC-41B3-B933-DB3DC10C9158}"/>
    <cellStyle name="Normal 3 2 5" xfId="8234" xr:uid="{B2F609B3-85CF-47A9-9EAB-AF2166369D59}"/>
    <cellStyle name="Normal 3 2 6" xfId="8235" xr:uid="{61EDEA6D-6129-4113-9BBE-8A569C381D70}"/>
    <cellStyle name="Normal 3 2 7" xfId="9544" xr:uid="{0D94198C-4E31-497A-B177-ABF061ECDF5C}"/>
    <cellStyle name="Normal 3 2_Chelan PUD Power Costs (8-10)" xfId="8236" xr:uid="{666A944C-0816-4078-B65F-4EB608768771}"/>
    <cellStyle name="Normal 3 3" xfId="8237" xr:uid="{98BF72B0-2096-4120-A389-467184B383B6}"/>
    <cellStyle name="Normal 3 3 2" xfId="8238" xr:uid="{F783FBDC-6829-4926-83AE-E4EFAB5B5E2A}"/>
    <cellStyle name="Normal 3 3 2 2" xfId="8239" xr:uid="{ECE99AA5-C59E-4BF0-A276-C37E5DA406C5}"/>
    <cellStyle name="Normal 3 3 2 3" xfId="8240" xr:uid="{CD8237C1-4F39-47ED-970E-4A823C7DB40D}"/>
    <cellStyle name="Normal 3 3 3" xfId="8241" xr:uid="{85D13A03-7918-4EA3-B0D2-3F4B738ADE78}"/>
    <cellStyle name="Normal 3 3 4" xfId="8242" xr:uid="{61370E52-E4EA-4038-AD68-30A80B18BE93}"/>
    <cellStyle name="Normal 3 3 5" xfId="8243" xr:uid="{FE98F84D-130F-4A2C-AEC4-DAE691D4E0C6}"/>
    <cellStyle name="Normal 3 3 6" xfId="8244" xr:uid="{CFE9E75E-8B48-4147-8385-4919D75AF85E}"/>
    <cellStyle name="Normal 3 4" xfId="8245" xr:uid="{D350705F-A054-4148-9AF6-DDB535755128}"/>
    <cellStyle name="Normal 3 4 2" xfId="8246" xr:uid="{5509755E-6862-427B-A93C-13A1EFF6A695}"/>
    <cellStyle name="Normal 3 4 2 2" xfId="8247" xr:uid="{D4CD41AC-B2AB-4031-AFCD-C66D876863C5}"/>
    <cellStyle name="Normal 3 4 3" xfId="8248" xr:uid="{25B085BD-C2DE-4B84-A5B1-DA31BC9122DD}"/>
    <cellStyle name="Normal 3 4 3 2" xfId="8249" xr:uid="{322A934A-A5C9-4A6B-A2D6-0D1BC795F9C0}"/>
    <cellStyle name="Normal 3 4 4" xfId="8250" xr:uid="{701D077E-8BE2-46ED-903D-D023C3B3E438}"/>
    <cellStyle name="Normal 3 4 4 2" xfId="8251" xr:uid="{EADCA0DD-EFAB-446C-94A7-3EFC934F4F64}"/>
    <cellStyle name="Normal 3 4 5" xfId="8252" xr:uid="{4F44DB24-C281-49A2-88AB-17BEEA0EBBFB}"/>
    <cellStyle name="Normal 3 5" xfId="8253" xr:uid="{6917FF53-A5C2-4502-8D47-50343E9E0FBE}"/>
    <cellStyle name="Normal 3 5 2" xfId="8254" xr:uid="{64E27992-7E09-4FB3-8FFC-E8A883EFCE90}"/>
    <cellStyle name="Normal 3 5 2 2" xfId="10639" xr:uid="{56E300B4-2566-4A04-B27D-CF7DD5ED27A1}"/>
    <cellStyle name="Normal 3 5 2 2 2" xfId="12352" xr:uid="{DAB83F4A-98C5-452D-874E-B6351A279A7D}"/>
    <cellStyle name="Normal 3 5 2 3" xfId="11899" xr:uid="{717612FC-EBDD-43C1-B90F-82BDF3A53482}"/>
    <cellStyle name="Normal 3 5 3" xfId="10638" xr:uid="{4C521A7D-594A-4C0E-A1E1-F83D93A6B665}"/>
    <cellStyle name="Normal 3 5 3 2" xfId="12351" xr:uid="{6D0111E3-266A-48CF-A56F-32F8095F9D07}"/>
    <cellStyle name="Normal 3 5 4" xfId="11898" xr:uid="{FF56C5D8-3681-4DA4-A4BA-5F6A10F1DBE8}"/>
    <cellStyle name="Normal 3 6" xfId="8255" xr:uid="{B75BD6FB-A6AB-4CAD-B6AA-6366736094CF}"/>
    <cellStyle name="Normal 3 6 2" xfId="8256" xr:uid="{7291B292-D4D2-4C34-999C-9C0290BE603E}"/>
    <cellStyle name="Normal 3 6 3" xfId="10640" xr:uid="{A4BAC6C0-6E5E-418E-8C11-731BC8D3707C}"/>
    <cellStyle name="Normal 3 6 3 2" xfId="12353" xr:uid="{F3890D7E-C028-454F-AA09-70E3D58E0DD3}"/>
    <cellStyle name="Normal 3 6 4" xfId="11900" xr:uid="{52745612-FD47-450D-A66B-491BC23CD9F7}"/>
    <cellStyle name="Normal 3 7" xfId="8257" xr:uid="{0183D6E9-24A9-414F-A941-0D3F82E289AD}"/>
    <cellStyle name="Normal 3 8" xfId="8258" xr:uid="{059F2196-A39F-4A3C-9F3D-351A8C0DC961}"/>
    <cellStyle name="Normal 3 9" xfId="8259" xr:uid="{D34D0A24-3468-4D4E-AE84-763766E2D94E}"/>
    <cellStyle name="Normal 3_ Price Inputs" xfId="8260" xr:uid="{FB60A737-A3CF-4CBE-9437-0F216E59AD5E}"/>
    <cellStyle name="Normal 30" xfId="8261" xr:uid="{08947974-E6F7-480D-9483-B02C441B0E5C}"/>
    <cellStyle name="Normal 30 2" xfId="8262" xr:uid="{F53B85B0-102F-4096-9136-C72DD1348C14}"/>
    <cellStyle name="Normal 30 2 2" xfId="8263" xr:uid="{0A418E5D-C3DA-4A65-8F6A-4B790F4A210C}"/>
    <cellStyle name="Normal 30 2 2 2" xfId="10643" xr:uid="{6E93603A-4535-49A2-B966-7BAA04FDAF82}"/>
    <cellStyle name="Normal 30 2 2 2 2" xfId="12356" xr:uid="{CC14DDCC-87B3-4370-9BD0-133BDFC3022C}"/>
    <cellStyle name="Normal 30 2 2 3" xfId="11903" xr:uid="{932191E9-54E0-4DF4-989A-8FEBDB259ADD}"/>
    <cellStyle name="Normal 30 2 3" xfId="8264" xr:uid="{5D8AC651-6199-46DF-BE69-E62FE5D4CE20}"/>
    <cellStyle name="Normal 30 2 3 2" xfId="10644" xr:uid="{BEC22006-79C7-4D52-8DB0-45E7AD7FF53E}"/>
    <cellStyle name="Normal 30 2 3 2 2" xfId="12357" xr:uid="{8E6FF2E9-DB54-4A7E-AC21-6A3AECAA42CF}"/>
    <cellStyle name="Normal 30 2 3 3" xfId="11904" xr:uid="{6C442BD8-BD51-4D7F-BB8F-B8392AC86A14}"/>
    <cellStyle name="Normal 30 2 4" xfId="10642" xr:uid="{04855FFD-1485-4FE1-9F10-BC472247823B}"/>
    <cellStyle name="Normal 30 2 4 2" xfId="12355" xr:uid="{064FB0B4-EE58-4BBA-85F7-85AB57FDE07F}"/>
    <cellStyle name="Normal 30 2 5" xfId="11902" xr:uid="{E809EC33-098E-4070-8EAE-C238E58E1609}"/>
    <cellStyle name="Normal 30 3" xfId="8265" xr:uid="{18F88568-3BEB-4D60-9000-631E3BAF4330}"/>
    <cellStyle name="Normal 30 3 2" xfId="8266" xr:uid="{3ABADDEE-E2E4-4EE0-BB09-549070F4DADE}"/>
    <cellStyle name="Normal 30 3 2 2" xfId="10646" xr:uid="{7160846A-8F5B-4F3D-81CD-345374F18BF0}"/>
    <cellStyle name="Normal 30 3 2 2 2" xfId="12359" xr:uid="{B75A25E1-ABB4-4CDF-8690-A727C2EAA309}"/>
    <cellStyle name="Normal 30 3 2 3" xfId="11906" xr:uid="{DFC85D7A-A5B6-44DB-A107-918DA9F656F7}"/>
    <cellStyle name="Normal 30 3 3" xfId="10645" xr:uid="{E824F053-11EB-425F-A234-9B8C2B5D0F39}"/>
    <cellStyle name="Normal 30 3 3 2" xfId="12358" xr:uid="{2BBFF49F-B2EA-433D-AADD-E82B6CAAD2B0}"/>
    <cellStyle name="Normal 30 3 4" xfId="11905" xr:uid="{D661FD23-FCF7-4F1C-A7FD-54EA654EE8DF}"/>
    <cellStyle name="Normal 30 4" xfId="8267" xr:uid="{E18D2304-C952-4A79-A7B2-0AE7364AD21B}"/>
    <cellStyle name="Normal 30 4 2" xfId="10647" xr:uid="{36204604-77F1-4168-B969-E55B454AF21B}"/>
    <cellStyle name="Normal 30 4 2 2" xfId="12360" xr:uid="{A04221F7-095B-48F8-A1EA-6B297DD00B76}"/>
    <cellStyle name="Normal 30 4 3" xfId="11907" xr:uid="{66D1143D-EF64-48C6-9D3E-E8BE4B272CF9}"/>
    <cellStyle name="Normal 30 5" xfId="8268" xr:uid="{26AE55CC-40F7-48DB-8091-0E2EDA087A99}"/>
    <cellStyle name="Normal 30 5 2" xfId="10648" xr:uid="{40730437-018D-4CF0-AA28-BA349BE2346F}"/>
    <cellStyle name="Normal 30 5 2 2" xfId="12361" xr:uid="{6A75B870-A234-4A74-8F25-041EF0D33576}"/>
    <cellStyle name="Normal 30 5 3" xfId="11908" xr:uid="{C23BEC31-F24B-489F-BAF4-F3C83FF1002E}"/>
    <cellStyle name="Normal 30 6" xfId="10641" xr:uid="{76EC64CC-EBB0-47B9-AAE9-017C17D01F63}"/>
    <cellStyle name="Normal 30 6 2" xfId="12354" xr:uid="{ABCA8CB7-C6EE-4FFB-9A9B-540AD69F84C4}"/>
    <cellStyle name="Normal 30 7" xfId="11901" xr:uid="{A217ED74-438D-4822-86FC-74C7F67A06DA}"/>
    <cellStyle name="Normal 31" xfId="8269" xr:uid="{D9545397-866D-4988-8673-9F3A19281FA0}"/>
    <cellStyle name="Normal 31 2" xfId="8270" xr:uid="{F4A622F5-06BE-4C38-84FE-A5E3A16E4E8D}"/>
    <cellStyle name="Normal 31 2 2" xfId="8271" xr:uid="{D5BE59CE-FB07-483F-ACFC-774ABFB5D7AF}"/>
    <cellStyle name="Normal 31 2 2 2" xfId="10651" xr:uid="{513A5675-C36E-4F5F-9096-239614337231}"/>
    <cellStyle name="Normal 31 2 2 2 2" xfId="12364" xr:uid="{1680F9AE-6C55-435D-BA20-D61E1B41418F}"/>
    <cellStyle name="Normal 31 2 2 3" xfId="11911" xr:uid="{8AD4D9C0-76AD-4BB0-9DB1-1422E56C2492}"/>
    <cellStyle name="Normal 31 2 3" xfId="8272" xr:uid="{394DD5CD-BCA9-4563-931A-B316098688C4}"/>
    <cellStyle name="Normal 31 2 3 2" xfId="10652" xr:uid="{3F690D6C-95FA-465D-B38D-723A3E817EB0}"/>
    <cellStyle name="Normal 31 2 3 2 2" xfId="12365" xr:uid="{FACB334D-A909-4913-B679-25BAF49A41B3}"/>
    <cellStyle name="Normal 31 2 3 3" xfId="11912" xr:uid="{254219ED-04F0-4A7F-9878-A4F1BC7AFBCA}"/>
    <cellStyle name="Normal 31 2 4" xfId="10650" xr:uid="{EC96DFCA-8B5C-4178-8A07-12563522530C}"/>
    <cellStyle name="Normal 31 2 4 2" xfId="12363" xr:uid="{FCC56BDA-28AE-4D6E-BBE3-FC96677982A3}"/>
    <cellStyle name="Normal 31 2 5" xfId="11910" xr:uid="{A46C7D0C-1409-4076-B168-0C1382661F07}"/>
    <cellStyle name="Normal 31 3" xfId="8273" xr:uid="{CE8F189A-A566-4FF0-B918-E713F91261DE}"/>
    <cellStyle name="Normal 31 3 2" xfId="8274" xr:uid="{9202C25A-4F87-4337-9689-EE0B1DF30F9C}"/>
    <cellStyle name="Normal 31 3 2 2" xfId="10654" xr:uid="{0A8C5EC3-6462-4BC9-B099-BE67FE625707}"/>
    <cellStyle name="Normal 31 3 2 2 2" xfId="12367" xr:uid="{FE966644-2FC7-4DDA-8B87-DCAFAA83DD8D}"/>
    <cellStyle name="Normal 31 3 2 3" xfId="11914" xr:uid="{0CB7A72F-9EFA-4E0C-B10A-CB97FA972087}"/>
    <cellStyle name="Normal 31 3 3" xfId="10653" xr:uid="{C59751E9-8214-46AC-AE4C-F4869180CD49}"/>
    <cellStyle name="Normal 31 3 3 2" xfId="12366" xr:uid="{11128704-FAFF-45FA-90BE-091036D2BB0A}"/>
    <cellStyle name="Normal 31 3 4" xfId="11913" xr:uid="{80B353B1-C368-4255-8603-1B5AEF498BC5}"/>
    <cellStyle name="Normal 31 4" xfId="8275" xr:uid="{705EA470-FD02-424C-90AE-0082D0963F49}"/>
    <cellStyle name="Normal 31 4 2" xfId="10655" xr:uid="{A6C8831A-CD35-4924-9595-AC435CCCEF43}"/>
    <cellStyle name="Normal 31 4 2 2" xfId="12368" xr:uid="{1955D652-18CB-42D6-8068-57802E859E46}"/>
    <cellStyle name="Normal 31 4 3" xfId="11915" xr:uid="{4C1B6429-6EA8-4547-AA3A-85FF48F07A1D}"/>
    <cellStyle name="Normal 31 5" xfId="8276" xr:uid="{2455E7E7-D419-42A2-B3A0-B243876795EF}"/>
    <cellStyle name="Normal 31 5 2" xfId="10656" xr:uid="{5322B970-468B-4A28-8FCD-C462473D5392}"/>
    <cellStyle name="Normal 31 5 2 2" xfId="12369" xr:uid="{F957E0EB-B607-4330-9EAC-E5302F5E42D1}"/>
    <cellStyle name="Normal 31 5 3" xfId="11916" xr:uid="{ACDE36EF-C46B-4826-A5E7-C913D0F2CE06}"/>
    <cellStyle name="Normal 31 6" xfId="10649" xr:uid="{73839291-65A7-466A-B1CE-7B7D746C54B2}"/>
    <cellStyle name="Normal 31 6 2" xfId="12362" xr:uid="{067CEEFD-D6CB-49F4-AB90-9F41DF3F3CC5}"/>
    <cellStyle name="Normal 31 7" xfId="11909" xr:uid="{6C246F80-4696-45FD-8EB9-529ED65C50F3}"/>
    <cellStyle name="Normal 32" xfId="8277" xr:uid="{DEBA9B50-2A0B-4E34-9AA9-F0D15959175B}"/>
    <cellStyle name="Normal 32 2" xfId="8278" xr:uid="{56012BBD-EFF6-4FBF-9403-17D266094671}"/>
    <cellStyle name="Normal 32 2 2" xfId="8279" xr:uid="{BB50720E-4171-4728-92B4-38889ABD30C8}"/>
    <cellStyle name="Normal 32 2 2 2" xfId="10659" xr:uid="{75246A15-11F8-4CA3-9A58-89111ED3D215}"/>
    <cellStyle name="Normal 32 2 2 2 2" xfId="12372" xr:uid="{58C4F392-B4EE-4126-979C-EF53C93FBF42}"/>
    <cellStyle name="Normal 32 2 2 3" xfId="11919" xr:uid="{9108C8C5-569B-4CD3-946F-BD53166B2052}"/>
    <cellStyle name="Normal 32 2 3" xfId="8280" xr:uid="{5D3FC4A5-5A3C-4627-953A-16B90D04B9AC}"/>
    <cellStyle name="Normal 32 2 3 2" xfId="10660" xr:uid="{7918C4E0-F8AA-4829-8C95-9DEC202E49DD}"/>
    <cellStyle name="Normal 32 2 3 2 2" xfId="12373" xr:uid="{C0CA9F08-DFBA-499B-A5C6-E2946B2A21D0}"/>
    <cellStyle name="Normal 32 2 3 3" xfId="11920" xr:uid="{E81F4315-4E44-4778-8FAD-12FAE4E36718}"/>
    <cellStyle name="Normal 32 2 4" xfId="10658" xr:uid="{95A44601-49CA-4348-B337-1B706A68F833}"/>
    <cellStyle name="Normal 32 2 4 2" xfId="12371" xr:uid="{FA7E4679-10D1-4B4E-BA22-C348CBFE1055}"/>
    <cellStyle name="Normal 32 2 5" xfId="11918" xr:uid="{6A04E0AE-E7B3-4C2B-AF74-A3112A8C49C3}"/>
    <cellStyle name="Normal 32 3" xfId="8281" xr:uid="{2D136964-F213-4C91-825A-3AF8CB3226D0}"/>
    <cellStyle name="Normal 32 3 2" xfId="8282" xr:uid="{D9460B09-8268-4F64-B476-F41DB0D8B316}"/>
    <cellStyle name="Normal 32 3 2 2" xfId="10662" xr:uid="{2F7B3DD2-40C3-435E-AD24-7F51ECF71974}"/>
    <cellStyle name="Normal 32 3 2 2 2" xfId="12375" xr:uid="{2564FD90-521D-447C-9223-4153F83382C6}"/>
    <cellStyle name="Normal 32 3 2 3" xfId="11922" xr:uid="{40CCA03B-0412-4981-BB2B-39A3AAED8EBD}"/>
    <cellStyle name="Normal 32 3 3" xfId="10661" xr:uid="{E455A505-0BA0-49C7-BCBE-0A34CF9FCC62}"/>
    <cellStyle name="Normal 32 3 3 2" xfId="12374" xr:uid="{8FCAE4BD-4C93-4154-827E-8F2C126D6279}"/>
    <cellStyle name="Normal 32 3 4" xfId="11921" xr:uid="{4FFB4F06-BEF1-4665-82C6-3ABF94DDEBD1}"/>
    <cellStyle name="Normal 32 4" xfId="8283" xr:uid="{2B39723E-B776-4146-AA9E-96B8303790FE}"/>
    <cellStyle name="Normal 32 4 2" xfId="10663" xr:uid="{F63BD7D8-8464-4259-869E-A1B7A8E7EB11}"/>
    <cellStyle name="Normal 32 4 2 2" xfId="12376" xr:uid="{24F5E381-AA50-46FC-A83B-98AEEE83F35C}"/>
    <cellStyle name="Normal 32 4 3" xfId="11923" xr:uid="{1A12F3F4-6E9B-41D1-A3AF-CF4E7D64EC7A}"/>
    <cellStyle name="Normal 32 5" xfId="8284" xr:uid="{2541C8CA-DB5A-47BC-873D-4871C4BD815C}"/>
    <cellStyle name="Normal 32 5 2" xfId="10664" xr:uid="{F60B6D7D-832A-44D3-BA50-40AF64ECF13A}"/>
    <cellStyle name="Normal 32 5 2 2" xfId="12377" xr:uid="{E0F23E2A-A8D1-4787-9D38-2C18379F6141}"/>
    <cellStyle name="Normal 32 5 3" xfId="11924" xr:uid="{9CA99758-340F-4F2E-9062-E4EAAF11C47F}"/>
    <cellStyle name="Normal 32 6" xfId="10657" xr:uid="{12CCE738-64A6-414B-BA54-9AFA9A18D45E}"/>
    <cellStyle name="Normal 32 6 2" xfId="12370" xr:uid="{0165A3DD-BD21-4AD0-906B-3B3B3999FD2F}"/>
    <cellStyle name="Normal 32 7" xfId="11917" xr:uid="{ED2713EB-2B46-4DC1-9961-7A7EF46F95CE}"/>
    <cellStyle name="Normal 33" xfId="8285" xr:uid="{44EF7911-A732-4BAA-94C9-DA75B2BC10F1}"/>
    <cellStyle name="Normal 33 2" xfId="8286" xr:uid="{15058E26-C9BD-4B6A-8E6A-CBE61B339EE5}"/>
    <cellStyle name="Normal 33 2 2" xfId="8287" xr:uid="{AAA4A096-D7EB-4C05-B4C6-CF4BC6E6161F}"/>
    <cellStyle name="Normal 33 2 2 2" xfId="10667" xr:uid="{C3695A17-39AB-4109-949A-E7F34B55C0C4}"/>
    <cellStyle name="Normal 33 2 2 2 2" xfId="12380" xr:uid="{25624AA5-B903-4873-A954-DFFAE2196633}"/>
    <cellStyle name="Normal 33 2 2 3" xfId="11927" xr:uid="{3794BBDD-D26F-4619-A275-0A80E52D344E}"/>
    <cellStyle name="Normal 33 2 3" xfId="8288" xr:uid="{105ABA62-F13C-4C7F-B23E-3FD9094B0FD4}"/>
    <cellStyle name="Normal 33 2 3 2" xfId="10668" xr:uid="{86B04E34-759B-4C2B-AE0C-3592E2A3F214}"/>
    <cellStyle name="Normal 33 2 3 2 2" xfId="12381" xr:uid="{065AAE6A-BC46-43CC-9CAA-6A19CA900D70}"/>
    <cellStyle name="Normal 33 2 3 3" xfId="11928" xr:uid="{38A87B5A-A914-407B-A79D-DAF59F016DC4}"/>
    <cellStyle name="Normal 33 2 4" xfId="10666" xr:uid="{064D2421-700D-4FC7-AF1A-4BA21C34D7FA}"/>
    <cellStyle name="Normal 33 2 4 2" xfId="12379" xr:uid="{64BB4686-FAB0-42ED-8BA5-1A9784FA365D}"/>
    <cellStyle name="Normal 33 2 5" xfId="11926" xr:uid="{966C0488-4760-4C90-8614-791050BC6221}"/>
    <cellStyle name="Normal 33 3" xfId="8289" xr:uid="{60A55E1F-76D8-4D72-A1B7-0B37DC1992F8}"/>
    <cellStyle name="Normal 33 3 2" xfId="8290" xr:uid="{7D0CB826-0B00-4FA1-AB1D-16D5B41D8DA3}"/>
    <cellStyle name="Normal 33 3 2 2" xfId="10670" xr:uid="{0EAF5DE6-660D-4E7B-B730-4FFFB5F07C8B}"/>
    <cellStyle name="Normal 33 3 2 2 2" xfId="12383" xr:uid="{285B3AEF-778B-44CD-BC9D-FC22417DD5D4}"/>
    <cellStyle name="Normal 33 3 2 3" xfId="11930" xr:uid="{B4C38519-DB3A-499C-8682-F32B6613B8CD}"/>
    <cellStyle name="Normal 33 3 3" xfId="10669" xr:uid="{3DA1870C-7C70-434E-8E16-D7F2A34C914C}"/>
    <cellStyle name="Normal 33 3 3 2" xfId="12382" xr:uid="{1AD4EC32-C827-4687-8BB5-4FBA6E847FD7}"/>
    <cellStyle name="Normal 33 3 4" xfId="11929" xr:uid="{2A64D96B-5D09-481A-B759-D369EBBFCCAF}"/>
    <cellStyle name="Normal 33 4" xfId="8291" xr:uid="{C30DC868-2731-419E-8A2D-BF5D228FA6F7}"/>
    <cellStyle name="Normal 33 4 2" xfId="10671" xr:uid="{1008EAC3-7FD3-495B-9409-0BD8CA54CD03}"/>
    <cellStyle name="Normal 33 4 2 2" xfId="12384" xr:uid="{0962D611-30E8-4A0D-B213-CA81CDECAA92}"/>
    <cellStyle name="Normal 33 4 3" xfId="11931" xr:uid="{60DB411F-E3F3-452C-BF28-8BF1E7BDF6DE}"/>
    <cellStyle name="Normal 33 5" xfId="8292" xr:uid="{C6181A19-E674-412E-AA35-FAB064EF79C6}"/>
    <cellStyle name="Normal 33 5 2" xfId="10672" xr:uid="{FB215E15-342F-4587-B22F-3E28C4482EE8}"/>
    <cellStyle name="Normal 33 5 2 2" xfId="12385" xr:uid="{4D127D36-39DA-4449-8501-9898EC28725C}"/>
    <cellStyle name="Normal 33 5 3" xfId="11932" xr:uid="{A7ECD159-17F3-48D9-A274-BE7F8AE6A26E}"/>
    <cellStyle name="Normal 33 6" xfId="10665" xr:uid="{FEA6F091-288F-4C26-BC98-7BAC18403E0A}"/>
    <cellStyle name="Normal 33 6 2" xfId="12378" xr:uid="{83681A3C-7B16-4475-909B-A6F88722AEC2}"/>
    <cellStyle name="Normal 33 7" xfId="11925" xr:uid="{E73D1379-4848-435D-B2E6-384B66F7F646}"/>
    <cellStyle name="Normal 34" xfId="8293" xr:uid="{CB701BED-CE01-4642-AEFA-190CC65BB0FF}"/>
    <cellStyle name="Normal 34 2" xfId="8294" xr:uid="{AC54654C-B676-4BE6-8252-9ADBEA035326}"/>
    <cellStyle name="Normal 34 2 2" xfId="8295" xr:uid="{3723EE53-8D50-47EA-9E85-AF641D466D92}"/>
    <cellStyle name="Normal 34 2 2 2" xfId="10675" xr:uid="{C969372D-3B40-44E8-9035-5B892D62ADC6}"/>
    <cellStyle name="Normal 34 2 2 2 2" xfId="12388" xr:uid="{84DDCFCA-74F7-4D13-8C31-5E2DA1FFCBD4}"/>
    <cellStyle name="Normal 34 2 2 3" xfId="11935" xr:uid="{16E874D3-B1E5-4294-B7BB-62B977F7F667}"/>
    <cellStyle name="Normal 34 2 3" xfId="8296" xr:uid="{CC73A965-C237-49DE-9806-383B7A8813B4}"/>
    <cellStyle name="Normal 34 2 3 2" xfId="10676" xr:uid="{2A348D7D-0A22-4AC0-A668-F1D83BBDA667}"/>
    <cellStyle name="Normal 34 2 3 2 2" xfId="12389" xr:uid="{750151E6-7120-4DFF-AC45-3510FDC49053}"/>
    <cellStyle name="Normal 34 2 3 3" xfId="11936" xr:uid="{29F0F778-F806-4C25-AA40-40F26DC15485}"/>
    <cellStyle name="Normal 34 2 4" xfId="10674" xr:uid="{A1AF2BAA-14DB-4F2B-A2E4-AA4767FE0CA4}"/>
    <cellStyle name="Normal 34 2 4 2" xfId="12387" xr:uid="{A7AFE908-FBF5-4F0E-AF4B-CA3200B44B28}"/>
    <cellStyle name="Normal 34 2 5" xfId="11934" xr:uid="{A7237D5B-95CD-47F7-84C2-198C00FAA07A}"/>
    <cellStyle name="Normal 34 3" xfId="8297" xr:uid="{D3154861-6576-4829-B711-B3C5D2E29DF5}"/>
    <cellStyle name="Normal 34 3 2" xfId="8298" xr:uid="{8D28BD82-DD51-4F3F-AD8E-61C731AF30E3}"/>
    <cellStyle name="Normal 34 3 2 2" xfId="10678" xr:uid="{02B54AC3-0B29-4A0B-AA9C-1AA3E6A07B85}"/>
    <cellStyle name="Normal 34 3 2 2 2" xfId="12391" xr:uid="{788E53DA-98A6-4A80-93A0-CA16F16AB099}"/>
    <cellStyle name="Normal 34 3 2 3" xfId="11938" xr:uid="{6EE6EAC3-B0C7-4915-980A-CD40276F96B1}"/>
    <cellStyle name="Normal 34 3 3" xfId="10677" xr:uid="{A44E81F7-989C-43C4-93AC-5ADD65D0FD2F}"/>
    <cellStyle name="Normal 34 3 3 2" xfId="12390" xr:uid="{F5FDC5EA-E636-4CD2-A2F2-F4D2A46E0676}"/>
    <cellStyle name="Normal 34 3 4" xfId="11937" xr:uid="{8F3034B1-AE1C-471D-9E81-A9E03B83FDD6}"/>
    <cellStyle name="Normal 34 4" xfId="8299" xr:uid="{03B92AE2-DB5C-48E4-9E2A-C6086D66FE94}"/>
    <cellStyle name="Normal 34 4 2" xfId="10679" xr:uid="{99196363-8F47-4594-A369-BD41D21629F2}"/>
    <cellStyle name="Normal 34 4 2 2" xfId="12392" xr:uid="{017F7292-3E34-4BE3-AD50-6D37B1CC298B}"/>
    <cellStyle name="Normal 34 4 3" xfId="11939" xr:uid="{EDADF09A-F090-47D7-BCB5-FAEBAFA6250E}"/>
    <cellStyle name="Normal 34 5" xfId="8300" xr:uid="{946803A5-FFB7-4E42-B870-B415B7FF6B6C}"/>
    <cellStyle name="Normal 34 5 2" xfId="10680" xr:uid="{93936848-52D9-4C65-875A-7BD847688173}"/>
    <cellStyle name="Normal 34 5 2 2" xfId="12393" xr:uid="{0B92CDEE-CEA8-48A4-8E3D-207698202739}"/>
    <cellStyle name="Normal 34 5 3" xfId="11940" xr:uid="{4A4CEE49-76E1-4FD3-9192-C9F043578899}"/>
    <cellStyle name="Normal 34 6" xfId="10673" xr:uid="{C46B46F8-090C-4FE6-BF9E-470F64828A8B}"/>
    <cellStyle name="Normal 34 6 2" xfId="12386" xr:uid="{187CA5FD-404E-4A22-9836-D672726F405E}"/>
    <cellStyle name="Normal 34 7" xfId="11933" xr:uid="{1364D78D-89E7-4014-9E78-F4EE83FE3783}"/>
    <cellStyle name="Normal 35" xfId="8301" xr:uid="{CBC51BFE-83EF-4816-B3A1-2233413A7C20}"/>
    <cellStyle name="Normal 35 2" xfId="8302" xr:uid="{83B7B855-47FC-4CDA-AF63-17A3676E3576}"/>
    <cellStyle name="Normal 35 2 2" xfId="8303" xr:uid="{6B1CF046-CAE3-46BA-8706-37BF5B540838}"/>
    <cellStyle name="Normal 35 2 2 2" xfId="10683" xr:uid="{884FF8D3-EF12-46E0-976A-08CB723B2A0E}"/>
    <cellStyle name="Normal 35 2 2 2 2" xfId="12396" xr:uid="{1827D122-7A58-415E-99FD-C192A30A701C}"/>
    <cellStyle name="Normal 35 2 2 3" xfId="11943" xr:uid="{FF1F9A59-18FB-45E3-BB94-682EA8AC966B}"/>
    <cellStyle name="Normal 35 2 3" xfId="8304" xr:uid="{EF0063A6-465C-41F8-931A-CAA26E661D27}"/>
    <cellStyle name="Normal 35 2 3 2" xfId="10684" xr:uid="{1D5C36BC-5BD5-4C47-B092-E2B3D63AA0AE}"/>
    <cellStyle name="Normal 35 2 3 2 2" xfId="12397" xr:uid="{114DEBA7-FD4C-46B5-BE88-0F19118FBD26}"/>
    <cellStyle name="Normal 35 2 3 3" xfId="11944" xr:uid="{D5162BD9-3D81-4275-ABE0-4AB6347B9A96}"/>
    <cellStyle name="Normal 35 2 4" xfId="10682" xr:uid="{5AE81CB1-D186-4D60-BC64-CC21E817CC91}"/>
    <cellStyle name="Normal 35 2 4 2" xfId="12395" xr:uid="{7DAF23BD-416A-4136-AB1A-EF1316E8F25A}"/>
    <cellStyle name="Normal 35 2 5" xfId="11942" xr:uid="{9F51893B-209D-4F35-970D-0F749F4CC10A}"/>
    <cellStyle name="Normal 35 3" xfId="8305" xr:uid="{47D1A6AA-A0AC-493F-A650-60C2A0E2C136}"/>
    <cellStyle name="Normal 35 3 2" xfId="8306" xr:uid="{9B4CFE2C-3E50-4E95-9B55-FC4D621913CC}"/>
    <cellStyle name="Normal 35 3 2 2" xfId="10686" xr:uid="{BF71BD45-15DF-404A-AFD7-7A385633B1DC}"/>
    <cellStyle name="Normal 35 3 2 2 2" xfId="12399" xr:uid="{C3C9DAA8-AAA0-4732-8920-DEDEC0AB6572}"/>
    <cellStyle name="Normal 35 3 2 3" xfId="11946" xr:uid="{7CF89E51-0BFB-4AED-BD9F-6FFB6E4DF48B}"/>
    <cellStyle name="Normal 35 3 3" xfId="10685" xr:uid="{D1887A81-C60C-4F2D-A01F-7B2EE832F218}"/>
    <cellStyle name="Normal 35 3 3 2" xfId="12398" xr:uid="{534B5FF9-6BE5-488A-9947-EA690690CD64}"/>
    <cellStyle name="Normal 35 3 4" xfId="11945" xr:uid="{1EF4011C-179F-498F-9F3C-138FC6B7F4A4}"/>
    <cellStyle name="Normal 35 4" xfId="8307" xr:uid="{B958D230-355D-4EAF-BF56-74E10D3C5458}"/>
    <cellStyle name="Normal 35 4 2" xfId="10687" xr:uid="{DB79D568-429F-44ED-8E2F-242BFA38B096}"/>
    <cellStyle name="Normal 35 4 2 2" xfId="12400" xr:uid="{7207FD06-DD9B-4E81-AFFD-4888799BF5F5}"/>
    <cellStyle name="Normal 35 4 3" xfId="11947" xr:uid="{7E8ED7AC-A3DB-4596-AD67-52A02D4923B0}"/>
    <cellStyle name="Normal 35 5" xfId="8308" xr:uid="{DFF764C7-1636-4663-A303-412D35E5D6D0}"/>
    <cellStyle name="Normal 35 5 2" xfId="10688" xr:uid="{C3A76BA8-51FE-4EFF-B89F-2F18BAD6F122}"/>
    <cellStyle name="Normal 35 5 2 2" xfId="12401" xr:uid="{F1277918-3F8E-4DFD-A04B-639D3782722C}"/>
    <cellStyle name="Normal 35 5 3" xfId="11948" xr:uid="{F543D6A9-EB0F-44DD-AF04-9537F9195357}"/>
    <cellStyle name="Normal 35 6" xfId="10681" xr:uid="{55EF01FB-4D23-4925-A483-D8C019AEC850}"/>
    <cellStyle name="Normal 35 6 2" xfId="12394" xr:uid="{619FC5E9-2EC2-4A89-8E59-9D6E775FBCDD}"/>
    <cellStyle name="Normal 35 7" xfId="11941" xr:uid="{AFC91A02-1348-4130-BB09-EED0C70D7908}"/>
    <cellStyle name="Normal 36" xfId="8309" xr:uid="{605EE021-BFCE-415F-AD56-3B353175A79A}"/>
    <cellStyle name="Normal 36 2" xfId="8310" xr:uid="{29369B32-693D-4F2A-AB33-337BCA8393F8}"/>
    <cellStyle name="Normal 36 2 2" xfId="8311" xr:uid="{68DA8D14-D5E9-4040-9E72-7C6B760D8B08}"/>
    <cellStyle name="Normal 36 2 2 2" xfId="10691" xr:uid="{FC712BB2-94B3-427E-AFE9-F2ADFCA29DBF}"/>
    <cellStyle name="Normal 36 2 2 2 2" xfId="12404" xr:uid="{4A618044-77B0-4D5A-B3BA-5863FE168B53}"/>
    <cellStyle name="Normal 36 2 2 3" xfId="11951" xr:uid="{5EE02DC2-5B8C-4D22-96EB-D14F36AFA09F}"/>
    <cellStyle name="Normal 36 2 3" xfId="8312" xr:uid="{CFB82FD0-9246-431B-8C36-16AAE82DD469}"/>
    <cellStyle name="Normal 36 2 3 2" xfId="10692" xr:uid="{79663F7D-43D6-42A6-844F-4D3873E9C2C7}"/>
    <cellStyle name="Normal 36 2 3 2 2" xfId="12405" xr:uid="{EF0875C6-94CD-4BFB-B3A5-82FD161B7036}"/>
    <cellStyle name="Normal 36 2 3 3" xfId="11952" xr:uid="{4BA3D110-45D4-4BD4-949A-2865EEB36A8E}"/>
    <cellStyle name="Normal 36 2 4" xfId="10690" xr:uid="{93BAE019-87F8-4876-8AB9-0067295EE4A5}"/>
    <cellStyle name="Normal 36 2 4 2" xfId="12403" xr:uid="{B69FB8A9-E10E-4918-9803-01907A1DAF20}"/>
    <cellStyle name="Normal 36 2 5" xfId="11950" xr:uid="{B4C16133-3203-4EE0-BF41-016C1FF62CFE}"/>
    <cellStyle name="Normal 36 3" xfId="8313" xr:uid="{8C06438A-C52C-4587-A402-146EF92F0406}"/>
    <cellStyle name="Normal 36 3 2" xfId="8314" xr:uid="{6ABB2139-39D8-4884-B290-46184B2BC659}"/>
    <cellStyle name="Normal 36 3 2 2" xfId="10694" xr:uid="{DC1AE6EA-7CD2-4E07-AD46-D42AF52163C2}"/>
    <cellStyle name="Normal 36 3 2 2 2" xfId="12407" xr:uid="{73477672-003E-40D6-BF2E-E1C2DE687F43}"/>
    <cellStyle name="Normal 36 3 2 3" xfId="11954" xr:uid="{438C8015-9A4C-4748-8497-DF57BB448775}"/>
    <cellStyle name="Normal 36 3 3" xfId="10693" xr:uid="{4560C206-C1EB-4F56-84C6-45903CC97DDF}"/>
    <cellStyle name="Normal 36 3 3 2" xfId="12406" xr:uid="{F36DE823-BC02-40C6-896D-4F14E116A24B}"/>
    <cellStyle name="Normal 36 3 4" xfId="11953" xr:uid="{5E3B6EDF-CD3E-44AA-9E8B-BFBACC7C7169}"/>
    <cellStyle name="Normal 36 4" xfId="8315" xr:uid="{2457FC9A-1D19-4197-9B34-8F25BF12F05A}"/>
    <cellStyle name="Normal 36 4 2" xfId="10695" xr:uid="{A623C1FA-370D-4169-AA27-F3A518FF8C42}"/>
    <cellStyle name="Normal 36 4 2 2" xfId="12408" xr:uid="{7D2B06D0-A97B-44D0-92EA-569BFBD3C119}"/>
    <cellStyle name="Normal 36 4 3" xfId="11955" xr:uid="{2A0D2BA9-C4D1-432F-93F9-5347CC880B55}"/>
    <cellStyle name="Normal 36 5" xfId="8316" xr:uid="{7E099738-E08E-48EF-86E4-34E7635B1DCB}"/>
    <cellStyle name="Normal 36 5 2" xfId="10696" xr:uid="{2F44964D-FFDC-410E-A37F-6EFD5C6B384B}"/>
    <cellStyle name="Normal 36 5 2 2" xfId="12409" xr:uid="{9C9C95CA-046E-4F4B-81C1-446CA56BE192}"/>
    <cellStyle name="Normal 36 5 3" xfId="11956" xr:uid="{C189BC0F-59EE-4D7A-A3C9-0EADF1AB22C6}"/>
    <cellStyle name="Normal 36 6" xfId="10689" xr:uid="{99C53E75-C90D-4CAF-84BB-CD64A6685F51}"/>
    <cellStyle name="Normal 36 6 2" xfId="12402" xr:uid="{B64FC8B7-DF3E-4B55-9EB9-818736A10D52}"/>
    <cellStyle name="Normal 36 7" xfId="11949" xr:uid="{6F688280-7109-4883-9D44-72D670EEF189}"/>
    <cellStyle name="Normal 37" xfId="8317" xr:uid="{78E1DC76-4BBE-41A9-935D-C206B02057F4}"/>
    <cellStyle name="Normal 37 2" xfId="8318" xr:uid="{38C24B08-E489-4A6C-B49A-43E5F7C0B76E}"/>
    <cellStyle name="Normal 37 2 2" xfId="8319" xr:uid="{0F08D26D-D2D5-4F56-B8DD-5CC26643BDAF}"/>
    <cellStyle name="Normal 37 2 2 2" xfId="10699" xr:uid="{54FF5FD8-2AB4-4D69-AFE8-6F06E9669314}"/>
    <cellStyle name="Normal 37 2 2 2 2" xfId="12412" xr:uid="{F4A5242D-A840-42AA-B36A-7DBE28C971DC}"/>
    <cellStyle name="Normal 37 2 2 3" xfId="11959" xr:uid="{609C1398-CB1B-40E9-809F-EE207665E606}"/>
    <cellStyle name="Normal 37 2 3" xfId="8320" xr:uid="{0E35433F-A204-4593-82DD-A0FFC1840F07}"/>
    <cellStyle name="Normal 37 2 3 2" xfId="10700" xr:uid="{CE189B32-2EF0-4C3E-A4A1-AF46CC69A0EF}"/>
    <cellStyle name="Normal 37 2 3 2 2" xfId="12413" xr:uid="{D8E8B1BB-F42A-471E-A084-B2D7AC707DE6}"/>
    <cellStyle name="Normal 37 2 3 3" xfId="11960" xr:uid="{B2A9F4BE-C3CE-4475-8A03-BA0DD2A2F88B}"/>
    <cellStyle name="Normal 37 2 4" xfId="10698" xr:uid="{EA89D14F-A285-4CC3-A9AB-392DC3F39F7B}"/>
    <cellStyle name="Normal 37 2 4 2" xfId="12411" xr:uid="{3E066D32-77C9-493C-BFDE-26E79077093A}"/>
    <cellStyle name="Normal 37 2 5" xfId="11958" xr:uid="{F83331F9-7B43-485C-ADB4-9396729DA0A5}"/>
    <cellStyle name="Normal 37 3" xfId="8321" xr:uid="{6ADC4444-BD81-4892-8EB2-0862A55DC702}"/>
    <cellStyle name="Normal 37 3 2" xfId="8322" xr:uid="{F1DF728C-DC99-46C3-9C7F-C5AAC5894D7A}"/>
    <cellStyle name="Normal 37 3 2 2" xfId="10702" xr:uid="{CCB1C3B2-759A-48D1-AF05-110E45252C9B}"/>
    <cellStyle name="Normal 37 3 2 2 2" xfId="12415" xr:uid="{6D19C275-07BC-476D-82F7-7354D96A0766}"/>
    <cellStyle name="Normal 37 3 2 3" xfId="11962" xr:uid="{D80A06AC-37C5-4A95-9C3D-1268FC662739}"/>
    <cellStyle name="Normal 37 3 3" xfId="10701" xr:uid="{862C8A1A-254A-4F8B-A8A0-EBD1E6A98896}"/>
    <cellStyle name="Normal 37 3 3 2" xfId="12414" xr:uid="{4009984A-55CD-4A6F-8033-25239BC92B61}"/>
    <cellStyle name="Normal 37 3 4" xfId="11961" xr:uid="{8DC1F7FA-6A2F-495F-990B-87DA2E149F3D}"/>
    <cellStyle name="Normal 37 4" xfId="8323" xr:uid="{AFE40EE4-73F8-4704-923F-B36879CD21CA}"/>
    <cellStyle name="Normal 37 4 2" xfId="10703" xr:uid="{79C307B0-581C-42F0-B68A-C337EE48AF99}"/>
    <cellStyle name="Normal 37 4 2 2" xfId="12416" xr:uid="{EAC44EC0-954D-4C96-95CF-D9657E407049}"/>
    <cellStyle name="Normal 37 4 3" xfId="11963" xr:uid="{F8B4C984-C7C5-48D7-9A24-0DC620AA3290}"/>
    <cellStyle name="Normal 37 5" xfId="8324" xr:uid="{FC44693B-1ABC-4CFE-86D3-6749BB8653F7}"/>
    <cellStyle name="Normal 37 5 2" xfId="10704" xr:uid="{889F7EB0-EDB3-40B0-AAEE-98535A2329DD}"/>
    <cellStyle name="Normal 37 5 2 2" xfId="12417" xr:uid="{13026B15-4486-46ED-B1D2-EC40FF1457CB}"/>
    <cellStyle name="Normal 37 5 3" xfId="11964" xr:uid="{D9DEECFF-E7B2-407C-9547-3464B9C5AEAD}"/>
    <cellStyle name="Normal 37 6" xfId="10697" xr:uid="{32958F84-9077-4132-82DA-EE8B6106B69E}"/>
    <cellStyle name="Normal 37 6 2" xfId="12410" xr:uid="{B80CB153-A641-4A60-9284-C09A4A5B8FA0}"/>
    <cellStyle name="Normal 37 7" xfId="11957" xr:uid="{AF5148C4-FD59-4C50-81F7-5230504550D9}"/>
    <cellStyle name="Normal 38" xfId="8325" xr:uid="{BCEAA7A4-043B-4CCF-B7FE-42CF0D258FA4}"/>
    <cellStyle name="Normal 38 2" xfId="8326" xr:uid="{20DADAD5-C5DD-4E55-A54B-414DE8DB032A}"/>
    <cellStyle name="Normal 38 2 2" xfId="8327" xr:uid="{2B773C4C-4257-4783-8E3C-F8293E879241}"/>
    <cellStyle name="Normal 38 2 2 2" xfId="10707" xr:uid="{9E01C722-D2FD-468A-A924-CB0DCBF0C407}"/>
    <cellStyle name="Normal 38 2 2 2 2" xfId="12420" xr:uid="{1AE1EF57-BBBC-4B31-8534-C38B63E27AFF}"/>
    <cellStyle name="Normal 38 2 2 3" xfId="11967" xr:uid="{C6589658-C76E-46AA-837D-B92326A4706B}"/>
    <cellStyle name="Normal 38 2 3" xfId="8328" xr:uid="{77547051-BCCE-453D-B7ED-B77F222CF210}"/>
    <cellStyle name="Normal 38 2 3 2" xfId="10708" xr:uid="{ABE5906D-40CF-4F51-9D6D-503A973A5AEA}"/>
    <cellStyle name="Normal 38 2 3 2 2" xfId="12421" xr:uid="{21D63FB6-4D16-49D6-AF11-CE9053FC5B78}"/>
    <cellStyle name="Normal 38 2 3 3" xfId="11968" xr:uid="{9D419A96-ADEA-465D-9C15-E3CBE2B9D67B}"/>
    <cellStyle name="Normal 38 2 4" xfId="10706" xr:uid="{247295DA-445C-4970-B243-3F5A6242DBF0}"/>
    <cellStyle name="Normal 38 2 4 2" xfId="12419" xr:uid="{09456E65-C33F-4B9D-AF23-72632513459F}"/>
    <cellStyle name="Normal 38 2 5" xfId="11966" xr:uid="{D8C4FB1B-256A-427A-B1FD-274EA404E054}"/>
    <cellStyle name="Normal 38 3" xfId="8329" xr:uid="{96B4E4AF-5CA6-4D47-BDD5-31D5F4B487E2}"/>
    <cellStyle name="Normal 38 3 2" xfId="8330" xr:uid="{1514139D-76D9-4AB3-8B3A-2CAC2EB737D0}"/>
    <cellStyle name="Normal 38 3 2 2" xfId="10710" xr:uid="{C48F9BEA-8102-4CE0-B4A8-90196FBCE01B}"/>
    <cellStyle name="Normal 38 3 2 2 2" xfId="12423" xr:uid="{1313813D-D440-4DFB-A0C2-BFD181D2413A}"/>
    <cellStyle name="Normal 38 3 2 3" xfId="11970" xr:uid="{66A5248F-2E54-4A10-A879-48F45204B3B0}"/>
    <cellStyle name="Normal 38 3 3" xfId="10709" xr:uid="{1F8F97F9-2470-468A-9868-E0966E2DF3C2}"/>
    <cellStyle name="Normal 38 3 3 2" xfId="12422" xr:uid="{91D39893-7FA2-4E47-8FB3-1BE3910DE04F}"/>
    <cellStyle name="Normal 38 3 4" xfId="11969" xr:uid="{56D27EF6-6DA8-4F92-954F-1D8E6B0CF3AC}"/>
    <cellStyle name="Normal 38 4" xfId="8331" xr:uid="{483A50D5-6BC7-4407-BB84-092B45A4DBC0}"/>
    <cellStyle name="Normal 38 4 2" xfId="10711" xr:uid="{8CF1370C-D031-4DE8-8562-8736BA6B17C8}"/>
    <cellStyle name="Normal 38 4 2 2" xfId="12424" xr:uid="{BE70D770-9233-49BD-8CAE-B3C6342DEDC4}"/>
    <cellStyle name="Normal 38 4 3" xfId="11971" xr:uid="{D6FF71A2-8D30-42A9-89FF-08A12817D713}"/>
    <cellStyle name="Normal 38 5" xfId="8332" xr:uid="{F6162C40-7DC0-49BB-A5EA-B5B2E3788342}"/>
    <cellStyle name="Normal 38 5 2" xfId="10712" xr:uid="{1166D0C8-A5B7-4B92-B7AB-BA04E1B07DAA}"/>
    <cellStyle name="Normal 38 5 2 2" xfId="12425" xr:uid="{DBF3EFC1-ED31-4245-9597-C3C481F102BA}"/>
    <cellStyle name="Normal 38 5 3" xfId="11972" xr:uid="{9DCC7F5A-A0F6-40D5-878B-C19AFEB3953D}"/>
    <cellStyle name="Normal 38 6" xfId="10705" xr:uid="{642A4CE0-099A-43E2-9609-CDDFBDFD3510}"/>
    <cellStyle name="Normal 38 6 2" xfId="12418" xr:uid="{EF0C9DB1-5D0C-4C12-B986-0C365F470ECB}"/>
    <cellStyle name="Normal 38 7" xfId="11965" xr:uid="{CE1646BF-684A-49CB-A893-167453792C96}"/>
    <cellStyle name="Normal 39" xfId="8333" xr:uid="{C9E9E303-C11A-4FD5-8D0F-C8487DD39091}"/>
    <cellStyle name="Normal 39 2" xfId="8334" xr:uid="{FAA2F519-4519-4C5E-B0ED-4377FB36DD87}"/>
    <cellStyle name="Normal 39 2 2" xfId="8335" xr:uid="{C67E8DA5-55A8-4881-85EC-BBE35D01F9AC}"/>
    <cellStyle name="Normal 39 2 2 2" xfId="10715" xr:uid="{46DA2496-062A-421D-82E0-240A52CCC4A0}"/>
    <cellStyle name="Normal 39 2 2 2 2" xfId="12428" xr:uid="{F5804FDE-075E-4756-A575-483CE4229F85}"/>
    <cellStyle name="Normal 39 2 2 3" xfId="11975" xr:uid="{8CBE990F-5D8C-4165-8BF2-BBBCB6B79C30}"/>
    <cellStyle name="Normal 39 2 3" xfId="8336" xr:uid="{60350218-54BB-459A-8642-1746246278E5}"/>
    <cellStyle name="Normal 39 2 3 2" xfId="10716" xr:uid="{D8903335-4957-44BA-828C-AB8693E9B07A}"/>
    <cellStyle name="Normal 39 2 3 2 2" xfId="12429" xr:uid="{EEBD255B-CA43-4337-BFC1-63E1E53FEFFD}"/>
    <cellStyle name="Normal 39 2 3 3" xfId="11976" xr:uid="{04FFA2E3-7586-4174-B7F0-1EA2E6BBFB27}"/>
    <cellStyle name="Normal 39 2 4" xfId="10714" xr:uid="{74F5A4E9-A2A1-4B51-829F-58BDD38D5460}"/>
    <cellStyle name="Normal 39 2 4 2" xfId="12427" xr:uid="{2699A22A-EA93-41DA-9780-93AE1277C679}"/>
    <cellStyle name="Normal 39 2 5" xfId="11974" xr:uid="{D4B77E43-3BC5-467D-885A-3CA401AB993F}"/>
    <cellStyle name="Normal 39 3" xfId="8337" xr:uid="{565619B3-F771-4B97-93DB-13D825234D04}"/>
    <cellStyle name="Normal 39 3 2" xfId="8338" xr:uid="{0A7D1910-3454-4EA5-A1C0-D1B190C4A269}"/>
    <cellStyle name="Normal 39 3 2 2" xfId="10718" xr:uid="{C4922ECE-6D23-424E-941B-3B7D6560A800}"/>
    <cellStyle name="Normal 39 3 2 2 2" xfId="12431" xr:uid="{EAAEE0FE-2DE5-44D0-BD5D-39CB315E37AD}"/>
    <cellStyle name="Normal 39 3 2 3" xfId="11978" xr:uid="{1505AF7B-0EAA-4112-A0AD-0CAC7E527991}"/>
    <cellStyle name="Normal 39 3 3" xfId="10717" xr:uid="{DBB964C7-CCA0-4CDB-B6B0-81A29C8BC683}"/>
    <cellStyle name="Normal 39 3 3 2" xfId="12430" xr:uid="{3E76CF4B-522F-4A6F-A6FC-AFEBB611998D}"/>
    <cellStyle name="Normal 39 3 4" xfId="11977" xr:uid="{CAB496B2-A2BD-4DBF-9020-3E7AB76597F8}"/>
    <cellStyle name="Normal 39 4" xfId="8339" xr:uid="{1A0FCD6D-C4B2-4ACF-AE0B-65402909201E}"/>
    <cellStyle name="Normal 39 4 2" xfId="10719" xr:uid="{C91DADC0-D198-4794-90C2-732685CBDC57}"/>
    <cellStyle name="Normal 39 4 2 2" xfId="12432" xr:uid="{D9C5DC9E-503E-4CEB-8CF3-64BA066EAD65}"/>
    <cellStyle name="Normal 39 4 3" xfId="11979" xr:uid="{69958E00-8BEB-45C6-8936-03C535433937}"/>
    <cellStyle name="Normal 39 5" xfId="8340" xr:uid="{BD41E5B8-C281-4DC2-806B-9B17B02C2489}"/>
    <cellStyle name="Normal 39 5 2" xfId="10720" xr:uid="{56930587-7AA3-4342-932E-1F5769406BCF}"/>
    <cellStyle name="Normal 39 5 2 2" xfId="12433" xr:uid="{3ABB6A8D-B0E7-45CC-9740-AC5D999E14F8}"/>
    <cellStyle name="Normal 39 5 3" xfId="11980" xr:uid="{A07B59E1-4E2F-413F-8B06-1C05A6028FA8}"/>
    <cellStyle name="Normal 39 6" xfId="10713" xr:uid="{C5ED82E2-0046-4F0E-8FC2-8D7D0BF05FEE}"/>
    <cellStyle name="Normal 39 6 2" xfId="12426" xr:uid="{5AEFB4EF-EC3E-4C7A-B4A5-7BCD75687361}"/>
    <cellStyle name="Normal 39 7" xfId="11973" xr:uid="{3604D623-C887-4ABA-9ADB-1AA84F2E69FA}"/>
    <cellStyle name="Normal 4" xfId="8341" xr:uid="{462ED6D0-9BBC-4429-9A24-305BBDD8A4C6}"/>
    <cellStyle name="Normal 4 2" xfId="8342" xr:uid="{2E41D8C9-1D68-4FFC-BDCD-DFD5D877EECC}"/>
    <cellStyle name="Normal 4 2 2" xfId="8343" xr:uid="{DB54575A-9AB8-4563-92F1-3428947649B3}"/>
    <cellStyle name="Normal 4 2 2 2" xfId="8344" xr:uid="{1B8E6D49-51FA-40E6-82E3-D99C1DAF5CA1}"/>
    <cellStyle name="Normal 4 2 2 2 2" xfId="10723" xr:uid="{E877A431-7D8F-48B2-B15F-636BF8181ADD}"/>
    <cellStyle name="Normal 4 2 2 2 2 2" xfId="12436" xr:uid="{7D577095-60F0-4A28-9788-C5464C4C5F16}"/>
    <cellStyle name="Normal 4 2 2 2 3" xfId="11983" xr:uid="{D1A66F8D-1630-4D9B-A96C-1D19D4E32EBE}"/>
    <cellStyle name="Normal 4 2 2 3" xfId="8345" xr:uid="{FC7FA074-7176-47C4-9E9D-8FD39392C655}"/>
    <cellStyle name="Normal 4 2 2 3 2" xfId="10724" xr:uid="{5894A9C3-0FD5-4F00-AFF5-AE44842D13DC}"/>
    <cellStyle name="Normal 4 2 2 3 2 2" xfId="12437" xr:uid="{37B4E399-41F9-44E7-907B-A86670F22E94}"/>
    <cellStyle name="Normal 4 2 2 3 3" xfId="11984" xr:uid="{45F9598E-8759-4772-920F-1140A42C8F11}"/>
    <cellStyle name="Normal 4 2 2 4" xfId="10722" xr:uid="{E4121F1F-F074-4EA3-BBA9-D0F5CAE2255C}"/>
    <cellStyle name="Normal 4 2 2 4 2" xfId="12435" xr:uid="{0C0AA80A-7D4C-45AB-9D17-D928DCC05314}"/>
    <cellStyle name="Normal 4 2 2 5" xfId="11982" xr:uid="{C84047B1-1D8E-47B8-90EA-9B6B62B344D0}"/>
    <cellStyle name="Normal 4 2 3" xfId="8346" xr:uid="{5F5AC944-0F2A-4F55-ABAF-A80C03366EB8}"/>
    <cellStyle name="Normal 4 2 3 2" xfId="8347" xr:uid="{03CB3D89-CE94-48C6-8C50-B6F27EA88E1F}"/>
    <cellStyle name="Normal 4 2 3 2 2" xfId="10726" xr:uid="{DC75C8F2-D20C-47F1-A080-E343E3D6D10F}"/>
    <cellStyle name="Normal 4 2 3 2 2 2" xfId="12439" xr:uid="{DACD80F3-2403-4A09-9C51-68ABBAD1B23F}"/>
    <cellStyle name="Normal 4 2 3 2 3" xfId="11986" xr:uid="{1C98036A-7AB4-425F-886C-96C14ADBCA75}"/>
    <cellStyle name="Normal 4 2 3 3" xfId="10725" xr:uid="{5C65D08A-D688-4FD2-AD05-1F287B19558F}"/>
    <cellStyle name="Normal 4 2 3 3 2" xfId="12438" xr:uid="{6DBAC4D8-57C9-4FA6-A69B-7533A84522C6}"/>
    <cellStyle name="Normal 4 2 3 4" xfId="11985" xr:uid="{CF855957-4CA8-4170-820E-58A181EDDEEF}"/>
    <cellStyle name="Normal 4 2 4" xfId="8348" xr:uid="{B3233CC6-DD2C-4E5D-8175-632B5D215164}"/>
    <cellStyle name="Normal 4 2 4 2" xfId="10727" xr:uid="{A65D1720-90AC-44E1-91F4-BADAF02596F4}"/>
    <cellStyle name="Normal 4 2 4 2 2" xfId="12440" xr:uid="{6BA0EE2C-8891-40E0-9D02-A7AD77D8F7E4}"/>
    <cellStyle name="Normal 4 2 4 3" xfId="11987" xr:uid="{9901245E-72E7-4E2C-AF28-19CE181F0410}"/>
    <cellStyle name="Normal 4 2 5" xfId="8349" xr:uid="{9AA96ABF-7F20-4788-8028-E2DEB3B9FF3B}"/>
    <cellStyle name="Normal 4 2 5 2" xfId="10728" xr:uid="{4AAC6CB7-A588-4172-8AFE-FBEBDE35E25C}"/>
    <cellStyle name="Normal 4 2 5 2 2" xfId="12441" xr:uid="{66F79F75-A50B-4B8F-B31B-53425CD5D72D}"/>
    <cellStyle name="Normal 4 2 5 3" xfId="11988" xr:uid="{6034F775-423B-4760-BE77-BDBE1CB95A63}"/>
    <cellStyle name="Normal 4 2 6" xfId="8350" xr:uid="{A4164A6A-96B0-4484-9F3E-0F8549AE96F2}"/>
    <cellStyle name="Normal 4 2 7" xfId="10721" xr:uid="{0A1F23A7-737C-47B9-B78B-25E9394FD244}"/>
    <cellStyle name="Normal 4 2 7 2" xfId="12434" xr:uid="{23E2A9AB-4FE9-484A-AB97-39E84C6557BE}"/>
    <cellStyle name="Normal 4 2 8" xfId="11981" xr:uid="{9844F07A-210F-4A4E-B470-9E85F26EB4FD}"/>
    <cellStyle name="Normal 4 3" xfId="8351" xr:uid="{3D9AD62F-9BDA-4F4A-A10A-5318BE5821E2}"/>
    <cellStyle name="Normal 4 3 2" xfId="8352" xr:uid="{106F2A02-C6CD-4939-9FAC-2AC567ECC4BA}"/>
    <cellStyle name="Normal 4 4" xfId="8353" xr:uid="{7B15DE9A-C616-4AF6-9B39-D9EA9B480E6F}"/>
    <cellStyle name="Normal 4 4 2" xfId="8354" xr:uid="{883070AF-2403-4901-BC4A-A29343AA9AC6}"/>
    <cellStyle name="Normal 4 5" xfId="8355" xr:uid="{347296AA-706E-42E1-B8C2-8E3D82A8FE40}"/>
    <cellStyle name="Normal 4 5 2" xfId="8356" xr:uid="{1C79E60A-795E-478D-A734-20A347D0EA8A}"/>
    <cellStyle name="Normal 4 5 3" xfId="10729" xr:uid="{0F6FD990-765D-4F3C-8BFC-39A7CB999336}"/>
    <cellStyle name="Normal 4 5 3 2" xfId="12442" xr:uid="{AFA6043C-6A66-4ACB-8552-945273B912A4}"/>
    <cellStyle name="Normal 4 5 4" xfId="11989" xr:uid="{C0493965-4D0F-4530-9791-E7A507132736}"/>
    <cellStyle name="Normal 4 6" xfId="8357" xr:uid="{B88B9CCB-74DA-4BE3-B5F4-51C5C2D87424}"/>
    <cellStyle name="Normal 4 7" xfId="8358" xr:uid="{E63554A2-4509-484A-AA02-9113DD72F80A}"/>
    <cellStyle name="Normal 4 8" xfId="9549" xr:uid="{28ED327C-EA95-452D-AC71-EF4649CC0011}"/>
    <cellStyle name="Normal 4_ Price Inputs" xfId="8359" xr:uid="{021CD0BE-4EFD-4465-9CB0-46730C6D02A5}"/>
    <cellStyle name="Normal 40" xfId="8360" xr:uid="{AA7CAC0E-6A08-42A7-ACB2-D0ADB8B6BECB}"/>
    <cellStyle name="Normal 40 2" xfId="8361" xr:uid="{CFAB3A9D-E701-4D8B-B1FE-1B8E9335EF1B}"/>
    <cellStyle name="Normal 41" xfId="8362" xr:uid="{C7E31176-90A7-40CC-B34D-F4BD51E5E5A9}"/>
    <cellStyle name="Normal 41 2" xfId="8363" xr:uid="{B57FA3C6-E775-4E95-BE79-D648B78772E8}"/>
    <cellStyle name="Normal 41 2 2" xfId="8364" xr:uid="{6C20F7AF-3AA6-4218-B891-832370073DCC}"/>
    <cellStyle name="Normal 41 3" xfId="8365" xr:uid="{CD726176-052A-4304-B16A-6C79ADDC668B}"/>
    <cellStyle name="Normal 41 3 2" xfId="8366" xr:uid="{9F980021-D037-4EBC-BCF2-EA69E139E3FA}"/>
    <cellStyle name="Normal 41 4" xfId="8367" xr:uid="{D070F946-6AEB-4DA3-990A-325CA0F6C11E}"/>
    <cellStyle name="Normal 41 4 2" xfId="8368" xr:uid="{60F6CCC2-B913-49D4-AE88-91EF2414513A}"/>
    <cellStyle name="Normal 42" xfId="8369" xr:uid="{18DFB948-C5FD-4A90-9AA8-4F0E3886A3EF}"/>
    <cellStyle name="Normal 42 2" xfId="8370" xr:uid="{F22825C0-06A3-43A3-83BC-E7429594D079}"/>
    <cellStyle name="Normal 42 2 2" xfId="8371" xr:uid="{5CB4E00A-6641-4EB3-9541-F7101D2DF706}"/>
    <cellStyle name="Normal 42 2 2 2" xfId="8372" xr:uid="{BCD43FDE-739F-4C93-B722-D0ECA5B76C78}"/>
    <cellStyle name="Normal 42 2 3" xfId="8373" xr:uid="{51AA7025-9570-4172-B3C1-7F5F693A1801}"/>
    <cellStyle name="Normal 42 3" xfId="8374" xr:uid="{156370CB-6059-441E-9BD2-CA10CDCE6A6C}"/>
    <cellStyle name="Normal 42 3 2" xfId="8375" xr:uid="{8D57A426-B2CC-4DF2-9193-EE85CAE565A3}"/>
    <cellStyle name="Normal 42 4" xfId="8376" xr:uid="{0F6181A2-F907-47AC-A389-ED64F7530445}"/>
    <cellStyle name="Normal 42 4 2" xfId="8377" xr:uid="{1D11A24F-3B39-4A0F-9E19-2444B8B18C31}"/>
    <cellStyle name="Normal 42 5" xfId="8378" xr:uid="{30F4B878-1915-4C5C-A524-0AC4E291E9E1}"/>
    <cellStyle name="Normal 42 5 2" xfId="8379" xr:uid="{E55EE4BC-6250-4672-B86B-FA9175782699}"/>
    <cellStyle name="Normal 43" xfId="8380" xr:uid="{433224C2-E1E2-431F-AEDB-40B65472F114}"/>
    <cellStyle name="Normal 43 2" xfId="8381" xr:uid="{B418A8D7-4620-4213-BE1C-3562F669E04D}"/>
    <cellStyle name="Normal 43 3" xfId="8382" xr:uid="{EBA01D55-0974-4188-B026-15E701C7DFEC}"/>
    <cellStyle name="Normal 43 3 2" xfId="8383" xr:uid="{03EC3755-1EED-439E-8723-F24C830FE4C4}"/>
    <cellStyle name="Normal 44" xfId="8384" xr:uid="{F089C234-4DC4-4402-B407-19DAA0E3595C}"/>
    <cellStyle name="Normal 44 2" xfId="8385" xr:uid="{D66EC338-0B49-46B8-97D1-178329AAAEA1}"/>
    <cellStyle name="Normal 44 2 2" xfId="8386" xr:uid="{3D53F10D-D88F-488C-A6BE-14D075F10CDA}"/>
    <cellStyle name="Normal 44 2 2 2" xfId="8387" xr:uid="{E821F4BE-F08C-4DC2-9A06-4D7EA96DDFE6}"/>
    <cellStyle name="Normal 44 2 3" xfId="8388" xr:uid="{8838BC28-1F3D-4467-8141-58AFF740CDDB}"/>
    <cellStyle name="Normal 44 2 4" xfId="8389" xr:uid="{41AEE977-F23A-44A8-B944-9754FAA5D57A}"/>
    <cellStyle name="Normal 44 3" xfId="8390" xr:uid="{1A91BDC1-8A90-4080-9F64-11FFE94C1DA4}"/>
    <cellStyle name="Normal 44 3 2" xfId="8391" xr:uid="{B2097BBD-BAF5-4A33-B1A7-5A700AB0C56D}"/>
    <cellStyle name="Normal 44 3 3" xfId="8392" xr:uid="{5DCEF257-E83B-4003-B6F3-C2BBB0773AB2}"/>
    <cellStyle name="Normal 44 4" xfId="8393" xr:uid="{CC924292-3FFA-4DD4-AD06-ECC9B841B570}"/>
    <cellStyle name="Normal 44 4 2" xfId="8394" xr:uid="{33112E2C-B5AB-4334-AE12-256EA026B118}"/>
    <cellStyle name="Normal 44 5" xfId="8395" xr:uid="{01D852F5-AAD2-4EFC-868D-220A3DDDFDE7}"/>
    <cellStyle name="Normal 44 5 2" xfId="8396" xr:uid="{BD313C1C-D950-4A02-959E-77DDD863EFF7}"/>
    <cellStyle name="Normal 44 6" xfId="8397" xr:uid="{B7E3DFC3-A919-4B86-8D3E-9DB4A7DBFB1B}"/>
    <cellStyle name="Normal 44 6 2" xfId="10730" xr:uid="{E7805CD8-380B-4154-AF78-5E607EE54D48}"/>
    <cellStyle name="Normal 44 6 2 2" xfId="12443" xr:uid="{1461F961-92E0-4AF8-9A8A-8E4BD6B471CB}"/>
    <cellStyle name="Normal 44 6 3" xfId="11990" xr:uid="{3ACB10FD-7D80-4B0A-9534-669353E9EEB8}"/>
    <cellStyle name="Normal 44 7" xfId="8398" xr:uid="{41CC0C29-9581-42B1-9525-D9E9A2669483}"/>
    <cellStyle name="Normal 45" xfId="8399" xr:uid="{0BDC1F36-B8E9-4185-B473-4571AC9F31A1}"/>
    <cellStyle name="Normal 45 2" xfId="8400" xr:uid="{ABC809EF-F060-469E-9A3A-EB302F811921}"/>
    <cellStyle name="Normal 45 2 2" xfId="8401" xr:uid="{802AE976-867B-49D1-A452-25EC2B27EDD7}"/>
    <cellStyle name="Normal 45 3" xfId="8402" xr:uid="{2B4B27AE-EEE5-41DD-8DB6-B8D15FE55588}"/>
    <cellStyle name="Normal 45 4" xfId="8403" xr:uid="{677A6B2C-B99A-4427-9EB0-8629E5280CE2}"/>
    <cellStyle name="Normal 45 5" xfId="8404" xr:uid="{C9B07AD2-0F81-48A3-80E4-0A6E60F20017}"/>
    <cellStyle name="Normal 45 6" xfId="8405" xr:uid="{8BE902B6-E5C7-4BF7-9102-2FBC263D5A0B}"/>
    <cellStyle name="Normal 46" xfId="8406" xr:uid="{3632F96D-CEF3-453B-BE87-D98561FC4D94}"/>
    <cellStyle name="Normal 46 2" xfId="8407" xr:uid="{E24EBDB4-B1FD-4D86-982C-496F8DE1E481}"/>
    <cellStyle name="Normal 46 2 2" xfId="8408" xr:uid="{CD0EF22E-8D24-44A7-960E-1A138D800461}"/>
    <cellStyle name="Normal 46 2 2 2" xfId="10732" xr:uid="{CFFA3B8E-C6B4-4EB2-A435-177116AC2B97}"/>
    <cellStyle name="Normal 46 2 2 2 2" xfId="12445" xr:uid="{B6964655-1FBE-4B0C-B96D-CDC6FF76A2C3}"/>
    <cellStyle name="Normal 46 2 2 3" xfId="11992" xr:uid="{9630633E-4B7F-4ADF-9719-5B881F9EACAE}"/>
    <cellStyle name="Normal 46 2 3" xfId="8409" xr:uid="{497D679F-7A8B-44FF-9AB3-884F23E51599}"/>
    <cellStyle name="Normal 46 2 3 2" xfId="10733" xr:uid="{BC903A76-2EA7-40D7-9746-F0425901BB37}"/>
    <cellStyle name="Normal 46 2 3 2 2" xfId="12446" xr:uid="{A100C32D-3C1E-402C-A1CA-9A2870CE0618}"/>
    <cellStyle name="Normal 46 2 3 3" xfId="11993" xr:uid="{514E7651-7866-49C2-AC9A-B6E32B113132}"/>
    <cellStyle name="Normal 46 2 4" xfId="10731" xr:uid="{B804BC41-CBC4-4D65-9373-07ED45D9873B}"/>
    <cellStyle name="Normal 46 2 4 2" xfId="12444" xr:uid="{9523CE61-22A6-4AEC-815E-1559EBEF8982}"/>
    <cellStyle name="Normal 46 2 5" xfId="11991" xr:uid="{039BF0F6-6791-45D2-920E-C11B3848ADF5}"/>
    <cellStyle name="Normal 46 3" xfId="8410" xr:uid="{935B79C1-0EF5-4FBE-8EA5-9B8996A9BF80}"/>
    <cellStyle name="Normal 46 3 2" xfId="10734" xr:uid="{EA4B9F6E-9E97-416E-8CDD-9E9F782B3930}"/>
    <cellStyle name="Normal 46 3 2 2" xfId="12447" xr:uid="{03A68D67-08EB-4A87-BA6F-0082770413DF}"/>
    <cellStyle name="Normal 46 3 3" xfId="11994" xr:uid="{4E112F43-36B8-4D7C-AA46-E50CC8FCACE1}"/>
    <cellStyle name="Normal 46 4" xfId="8411" xr:uid="{5CC21A4A-15B7-4FBC-8F13-211D13887818}"/>
    <cellStyle name="Normal 46 4 2" xfId="10735" xr:uid="{16E58FC5-C63D-4ABB-A28E-9BACB4E09814}"/>
    <cellStyle name="Normal 46 4 2 2" xfId="12448" xr:uid="{26F0CA05-DF70-4A51-B74C-7DB44F9998B8}"/>
    <cellStyle name="Normal 46 4 3" xfId="11995" xr:uid="{BAD64895-2BC5-457A-914E-026232067486}"/>
    <cellStyle name="Normal 46 5" xfId="8412" xr:uid="{D4A7F365-B1AD-4F0B-A5E3-7BB3DC2CA39E}"/>
    <cellStyle name="Normal 46 6" xfId="8413" xr:uid="{9C839ECF-2ECC-4C13-9654-BF40B84E7B55}"/>
    <cellStyle name="Normal 46 6 2" xfId="10736" xr:uid="{CBE7827F-EB02-4DE7-A860-5ECB9C224BDD}"/>
    <cellStyle name="Normal 46 6 2 2" xfId="12449" xr:uid="{71D25E66-5D9B-4CF5-B214-693710D13A9D}"/>
    <cellStyle name="Normal 46 6 3" xfId="11996" xr:uid="{FF09558F-66D9-4FB2-9E37-C5E967B6F348}"/>
    <cellStyle name="Normal 47" xfId="8414" xr:uid="{5BE0132A-243F-4E1A-BBB2-9C2CE60AB22B}"/>
    <cellStyle name="Normal 47 2" xfId="8415" xr:uid="{0F1CDCB3-E24A-41AC-AE43-E992B41C5A07}"/>
    <cellStyle name="Normal 47 2 2" xfId="8416" xr:uid="{89731369-8FAB-4685-BF5D-D2C35AD49DF3}"/>
    <cellStyle name="Normal 47 3" xfId="8417" xr:uid="{69907609-CEB9-4DAB-A418-11DFDA2B072A}"/>
    <cellStyle name="Normal 47 3 2" xfId="8418" xr:uid="{950DB378-38C6-4A7A-B3BF-92C49B8CAA72}"/>
    <cellStyle name="Normal 47 4" xfId="8419" xr:uid="{154B945D-A060-463B-A5B4-23C817003154}"/>
    <cellStyle name="Normal 47 4 2" xfId="8420" xr:uid="{D07B3188-1492-47C1-991D-6BC8510C247E}"/>
    <cellStyle name="Normal 47 5" xfId="8421" xr:uid="{E1FA1534-80DD-483B-8343-528AF8784625}"/>
    <cellStyle name="Normal 47 5 2" xfId="10737" xr:uid="{65AB545C-E175-4E94-BDFB-DC7EBD81C7E6}"/>
    <cellStyle name="Normal 47 5 2 2" xfId="12450" xr:uid="{4966804A-CB8B-4024-9CE1-351704EFF288}"/>
    <cellStyle name="Normal 47 5 3" xfId="11997" xr:uid="{0E3B6D59-879D-439D-B2FB-BD9CCBE9FADA}"/>
    <cellStyle name="Normal 48" xfId="8422" xr:uid="{4F29CB87-E219-4CE1-BA1C-262A1D34F2D2}"/>
    <cellStyle name="Normal 48 2" xfId="8423" xr:uid="{393D9E15-40B0-46EE-AE05-F1C08844E2DE}"/>
    <cellStyle name="Normal 48 2 2" xfId="8424" xr:uid="{EF2E5B8E-1877-49CE-B697-1E66FAC76329}"/>
    <cellStyle name="Normal 48 3" xfId="8425" xr:uid="{1B598012-44C3-4860-83BA-E4D017D7A47C}"/>
    <cellStyle name="Normal 48 3 2" xfId="8426" xr:uid="{9CC67935-6344-4AD8-AFA8-94B2DC1FA6F9}"/>
    <cellStyle name="Normal 48 4" xfId="8427" xr:uid="{F3307B8D-0737-459F-9D94-1A7012D94F1A}"/>
    <cellStyle name="Normal 48 4 2" xfId="8428" xr:uid="{20951912-CE81-4DA2-B682-1A0FB8A5383F}"/>
    <cellStyle name="Normal 49" xfId="8429" xr:uid="{7E8B1DA6-9200-4349-A987-9F8DC1B73E8C}"/>
    <cellStyle name="Normal 49 2" xfId="8430" xr:uid="{BCD5D133-2D00-4D67-B886-5BD67B3A83A6}"/>
    <cellStyle name="Normal 49 2 2" xfId="8431" xr:uid="{99B9B4C0-BA72-4666-9F28-B86D2D435858}"/>
    <cellStyle name="Normal 49 3" xfId="8432" xr:uid="{01F904C8-B3F9-4742-A998-C7976442AB0C}"/>
    <cellStyle name="Normal 49 3 2" xfId="8433" xr:uid="{08EA6071-5279-42EF-806D-DD5DFEE09747}"/>
    <cellStyle name="Normal 49 4" xfId="8434" xr:uid="{062517F8-C973-4A5F-A31A-107E16CCA5EA}"/>
    <cellStyle name="Normal 49 4 2" xfId="8435" xr:uid="{8E65176D-8C6C-4012-98CB-1E04B1341A0A}"/>
    <cellStyle name="Normal 5" xfId="8436" xr:uid="{E87052F0-2326-401C-9019-968CF28B9AD9}"/>
    <cellStyle name="Normal 5 2" xfId="8437" xr:uid="{BD387DCA-7F2E-4ECD-93F7-334BAD4E18E1}"/>
    <cellStyle name="Normal 5 2 2" xfId="8438" xr:uid="{0A057B07-0A83-47E3-87E1-EC85E13EED62}"/>
    <cellStyle name="Normal 5 2 3" xfId="8439" xr:uid="{2C7012A5-1C7F-42EE-AA2B-392D7F2B32E0}"/>
    <cellStyle name="Normal 5 2 4" xfId="9542" xr:uid="{DE20790C-8F08-44C8-809A-3BF3FF83A7B4}"/>
    <cellStyle name="Normal 5 3" xfId="8440" xr:uid="{55D22A1A-AE43-4604-8A2F-7B4171333200}"/>
    <cellStyle name="Normal 5 3 2" xfId="8441" xr:uid="{E9D1A53A-DAC3-4B1E-91C0-F07C0BBB2B90}"/>
    <cellStyle name="Normal 5 4" xfId="8442" xr:uid="{63FCCDF2-FE2B-4643-913D-957CF8D98A10}"/>
    <cellStyle name="Normal 5 4 2" xfId="8443" xr:uid="{CB2FA8A9-2FCC-43BA-BF4D-64A6E29F7D2F}"/>
    <cellStyle name="Normal 5 5" xfId="8444" xr:uid="{83285334-6CBE-4569-AFC2-36B90AF13C02}"/>
    <cellStyle name="Normal 5 5 2" xfId="8445" xr:uid="{5EBC1045-D3DC-4C64-9778-E48AF37BA65F}"/>
    <cellStyle name="Normal 5 5 3" xfId="10738" xr:uid="{18370287-49DA-4C3E-AC51-7B8EE47FCADE}"/>
    <cellStyle name="Normal 5 5 3 2" xfId="12451" xr:uid="{32107B2C-AB66-45A5-AD09-4A77CF6C243E}"/>
    <cellStyle name="Normal 5 5 4" xfId="11998" xr:uid="{10D560ED-A056-468D-A5D7-6B52045C84ED}"/>
    <cellStyle name="Normal 5 6" xfId="8446" xr:uid="{8BD2D425-02F2-47FF-AA0E-9FFBE4295223}"/>
    <cellStyle name="Normal 5 7" xfId="9543" xr:uid="{F39E2026-E5A0-4D12-9CBD-8D57015CBF6C}"/>
    <cellStyle name="Normal 5_2011 CBR Rev Calc by schedule" xfId="8447" xr:uid="{79A9B6D5-1CD0-4359-B632-643AF8C98C44}"/>
    <cellStyle name="Normal 50" xfId="8448" xr:uid="{3EE4D652-F3B1-496E-8111-EFA043DDC02B}"/>
    <cellStyle name="Normal 50 2" xfId="8449" xr:uid="{5A31A531-E3F5-42CE-8849-4004F4E6A37A}"/>
    <cellStyle name="Normal 50 2 2" xfId="8450" xr:uid="{885B3290-1A0C-449D-9EC8-98A728CFA0CC}"/>
    <cellStyle name="Normal 50 3" xfId="8451" xr:uid="{750B309E-EDD0-429E-8A64-F16228D90C8A}"/>
    <cellStyle name="Normal 50 3 2" xfId="8452" xr:uid="{E438DF75-66F9-4EF8-B204-00A7E0FBECA1}"/>
    <cellStyle name="Normal 50 4" xfId="8453" xr:uid="{615C6778-E686-4CC5-97FC-E584A0B25CFD}"/>
    <cellStyle name="Normal 50 4 2" xfId="8454" xr:uid="{19533600-0D46-43CD-9092-97254A51951D}"/>
    <cellStyle name="Normal 51" xfId="8455" xr:uid="{D6686A3A-9C07-43EC-914C-8FEE079A1CC8}"/>
    <cellStyle name="Normal 51 2" xfId="8456" xr:uid="{F8387DEA-6435-44C0-9BF6-313B4D126B7D}"/>
    <cellStyle name="Normal 51 2 2" xfId="8457" xr:uid="{F60C06C0-88E6-437E-A9E8-B45CAE6E4016}"/>
    <cellStyle name="Normal 51 2 2 2" xfId="10740" xr:uid="{676C9B96-798E-4EAB-8B93-0EF14DB319BF}"/>
    <cellStyle name="Normal 51 2 2 2 2" xfId="12453" xr:uid="{2D275B6F-1129-44D9-94E1-AAF1C8455EFB}"/>
    <cellStyle name="Normal 51 2 2 3" xfId="12000" xr:uid="{458D4CE5-4DD5-44E2-B342-747AF8FC1126}"/>
    <cellStyle name="Normal 51 2 3" xfId="8458" xr:uid="{7173757E-5C4A-4342-8E65-E6A0D8220EAB}"/>
    <cellStyle name="Normal 51 2 3 2" xfId="10741" xr:uid="{3F76AA53-AC53-446A-A648-4561A1D8903A}"/>
    <cellStyle name="Normal 51 2 3 2 2" xfId="12454" xr:uid="{23D791BD-EF34-4042-B9E9-3DDA5C6EBDC1}"/>
    <cellStyle name="Normal 51 2 3 3" xfId="12001" xr:uid="{8D687BC4-DBC4-4F7D-8F2E-A7DB5580834E}"/>
    <cellStyle name="Normal 51 2 4" xfId="10739" xr:uid="{39EAACC5-08D4-4A39-AE2E-36A4B9E42546}"/>
    <cellStyle name="Normal 51 2 4 2" xfId="12452" xr:uid="{F8764F1B-52EA-4ED7-B2AF-E4B1FC5685B1}"/>
    <cellStyle name="Normal 51 2 5" xfId="11999" xr:uid="{1AF8044C-256C-4D3F-A797-03354AC43027}"/>
    <cellStyle name="Normal 51 3" xfId="8459" xr:uid="{8CB52769-5F0C-4872-8993-305FF09FF792}"/>
    <cellStyle name="Normal 51 3 2" xfId="10742" xr:uid="{E6739475-1D03-4D40-9904-D4FEAFBF9838}"/>
    <cellStyle name="Normal 51 3 2 2" xfId="12455" xr:uid="{5E3DEE04-9ED6-4F53-9275-426F4C7C9496}"/>
    <cellStyle name="Normal 51 3 3" xfId="12002" xr:uid="{B81AF47A-7D83-4949-B30D-ADD01EE9ED65}"/>
    <cellStyle name="Normal 51 4" xfId="8460" xr:uid="{8B34A64C-844C-4E59-B526-21C9BF9A98B8}"/>
    <cellStyle name="Normal 51 4 2" xfId="10743" xr:uid="{2DF82F3C-30D9-4A60-9073-66C525B5480F}"/>
    <cellStyle name="Normal 51 4 2 2" xfId="12456" xr:uid="{FB89A846-9038-4A14-8A9E-3E53E592F683}"/>
    <cellStyle name="Normal 51 4 3" xfId="12003" xr:uid="{2E497288-6296-492B-838E-71810790CC21}"/>
    <cellStyle name="Normal 51 5" xfId="8461" xr:uid="{AC07408C-00D7-415C-B9B0-99AD283CBC67}"/>
    <cellStyle name="Normal 51 6" xfId="8462" xr:uid="{62C150AF-245C-427D-BDA4-73617EE09874}"/>
    <cellStyle name="Normal 52" xfId="8463" xr:uid="{F4AFFC11-D1A9-48B4-A8A4-7D37117B8ED6}"/>
    <cellStyle name="Normal 53" xfId="8464" xr:uid="{C976CF23-939A-44C4-B948-A1FD42A270CA}"/>
    <cellStyle name="Normal 53 2" xfId="8465" xr:uid="{A58971BE-8CF3-4BF8-93A0-C41CD1E04989}"/>
    <cellStyle name="Normal 53 3" xfId="8466" xr:uid="{16A96F0C-CD5A-4375-8F1C-A4430E6A6280}"/>
    <cellStyle name="Normal 53 3 2" xfId="8467" xr:uid="{BC5F3803-E00D-4E70-8389-2A5E99DCC4EE}"/>
    <cellStyle name="Normal 53 4" xfId="8468" xr:uid="{22DBC591-F1AD-455A-BA27-74AE2B86E88B}"/>
    <cellStyle name="Normal 54" xfId="8469" xr:uid="{7619941B-86AA-48A9-ACBA-9448A064A1DA}"/>
    <cellStyle name="Normal 54 2" xfId="8470" xr:uid="{BDE708EF-FED9-45D3-9D93-D1DC5779CDE2}"/>
    <cellStyle name="Normal 54 3" xfId="8471" xr:uid="{B0373034-6D20-43F6-B433-3B943520DE00}"/>
    <cellStyle name="Normal 54 3 2" xfId="8472" xr:uid="{B2F6D8D7-63F0-4CD3-899C-369E5A1D9D51}"/>
    <cellStyle name="Normal 54 4" xfId="8473" xr:uid="{F94004AD-746E-428E-B955-B3DB206C79EF}"/>
    <cellStyle name="Normal 55" xfId="8474" xr:uid="{E2F136C9-CBEA-435E-93AC-F7FA476F52E6}"/>
    <cellStyle name="Normal 55 2" xfId="8475" xr:uid="{D26F8A13-15FB-4B98-A77F-D181A6B83389}"/>
    <cellStyle name="Normal 55 2 2" xfId="8476" xr:uid="{4945205F-AD31-4CC7-AFDB-59B47F033EA7}"/>
    <cellStyle name="Normal 55 3" xfId="8477" xr:uid="{8561ACEC-D398-40FD-A6FD-4D4E733B0B77}"/>
    <cellStyle name="Normal 56" xfId="8478" xr:uid="{0BC78F15-F1F2-4184-8A87-43EBE8D89498}"/>
    <cellStyle name="Normal 56 2" xfId="8479" xr:uid="{C4551B69-A576-46C9-ACF7-FB555580602D}"/>
    <cellStyle name="Normal 56 2 2" xfId="8480" xr:uid="{6832BA06-A2A1-45BF-B4FA-0393AB426C9F}"/>
    <cellStyle name="Normal 56 3" xfId="8481" xr:uid="{9671ABF6-B0C7-4E36-82A5-7B3BC6C39552}"/>
    <cellStyle name="Normal 57" xfId="8482" xr:uid="{9594BF8B-55D2-442F-A246-0CEF6E76DDE3}"/>
    <cellStyle name="Normal 57 2" xfId="8483" xr:uid="{DF42326A-F155-4E07-9148-F42E7CFC4AA0}"/>
    <cellStyle name="Normal 58" xfId="8484" xr:uid="{6F72A1CC-BAA5-42D0-9341-EE15ED92DF33}"/>
    <cellStyle name="Normal 58 2" xfId="8485" xr:uid="{916F115B-17A7-42F6-9C70-53537C102004}"/>
    <cellStyle name="Normal 59" xfId="8486" xr:uid="{15639EC9-7A57-409F-AF09-47860E359BA3}"/>
    <cellStyle name="Normal 59 2" xfId="8487" xr:uid="{39D8ADD3-CA6C-4654-A436-7AD61F7077D7}"/>
    <cellStyle name="Normal 6" xfId="13" xr:uid="{4FF71B40-A2FA-4E76-BB1D-223388E960A2}"/>
    <cellStyle name="Normal 6 2" xfId="8489" xr:uid="{A2E9C819-04FF-4C23-8209-F54516D34E0A}"/>
    <cellStyle name="Normal 6 2 2" xfId="8490" xr:uid="{1DBA1181-58EE-4C52-B947-317162691CAC}"/>
    <cellStyle name="Normal 6 2 2 2" xfId="8491" xr:uid="{182C80EA-6390-4C92-A9A1-0CAFD90D102C}"/>
    <cellStyle name="Normal 6 2 3" xfId="8492" xr:uid="{2CEEEA39-9E3B-4486-BD4B-36673E207FE0}"/>
    <cellStyle name="Normal 6 2 4" xfId="8493" xr:uid="{A626ACEC-816F-473D-AAD7-8AD42E01C3C1}"/>
    <cellStyle name="Normal 6 3" xfId="8494" xr:uid="{999CE07E-DFBC-49AC-8EF2-E1B31C6CBD37}"/>
    <cellStyle name="Normal 6 3 2" xfId="8495" xr:uid="{35F6FCF6-9586-493D-90FA-E55F9AA61F71}"/>
    <cellStyle name="Normal 6 4" xfId="8496" xr:uid="{E3EAE0A7-50E8-4049-9470-1524CE24CB7C}"/>
    <cellStyle name="Normal 6 5" xfId="8497" xr:uid="{61364331-D2AA-4874-987D-238A8DF82B74}"/>
    <cellStyle name="Normal 6 5 2" xfId="8498" xr:uid="{459963BB-68A9-4F6A-9965-1CAACBD1E822}"/>
    <cellStyle name="Normal 6 5 2 2" xfId="10745" xr:uid="{419BDCB8-3166-457C-97F3-591390C46BDA}"/>
    <cellStyle name="Normal 6 5 2 2 2" xfId="12458" xr:uid="{ACFEAA1F-885D-43AF-A2A8-AD99B1736F37}"/>
    <cellStyle name="Normal 6 5 2 3" xfId="12005" xr:uid="{53F5F522-7D88-483B-96DA-2CB7E3F4EFE7}"/>
    <cellStyle name="Normal 6 5 3" xfId="10744" xr:uid="{60A34026-FA1D-4287-887B-ABF204649BF4}"/>
    <cellStyle name="Normal 6 5 3 2" xfId="12457" xr:uid="{D78105C3-DAA2-45DD-B661-77BC25D13C36}"/>
    <cellStyle name="Normal 6 5 4" xfId="12004" xr:uid="{ADC410FE-9569-4D7D-A294-6F435FED7323}"/>
    <cellStyle name="Normal 6 6" xfId="8499" xr:uid="{1A6B4F07-0F51-4C4D-8959-B9F2A6D3E7E8}"/>
    <cellStyle name="Normal 6 7" xfId="9534" xr:uid="{ADB9AC14-2822-462F-A8F7-35672BFC0731}"/>
    <cellStyle name="Normal 6 8" xfId="8488" xr:uid="{9484113B-FB2A-471F-9428-F2B5DB335029}"/>
    <cellStyle name="Normal 6_Scenario 1 REC vs PTC Offset" xfId="8500" xr:uid="{98B47A73-0B0B-4AA7-A00E-E8378AD24BF9}"/>
    <cellStyle name="Normal 60" xfId="8501" xr:uid="{FC1872F3-6AE6-4AED-9CCB-139D62398677}"/>
    <cellStyle name="Normal 60 2" xfId="8502" xr:uid="{72E86442-19AB-4D96-9A72-BB34547FBE7E}"/>
    <cellStyle name="Normal 61" xfId="8503" xr:uid="{EE9D4D2B-7C6F-4870-AAEB-58F3270E5666}"/>
    <cellStyle name="Normal 61 2" xfId="8504" xr:uid="{89C95F48-D860-49C6-98D8-36C7C59BC795}"/>
    <cellStyle name="Normal 62" xfId="8505" xr:uid="{C4AF9E50-F888-4319-B67F-325314CCD7D5}"/>
    <cellStyle name="Normal 62 2" xfId="8506" xr:uid="{50C6B07D-5BB2-4884-ABDD-45C21EFF99DF}"/>
    <cellStyle name="Normal 63" xfId="8507" xr:uid="{421AD5DD-7C22-4FBC-9E41-D2FF0681ACD0}"/>
    <cellStyle name="Normal 63 2" xfId="8508" xr:uid="{F892A07F-A67B-4C96-9C1B-B97F8983B438}"/>
    <cellStyle name="Normal 64" xfId="8509" xr:uid="{25F1860D-4032-4729-9680-1A5536866AD4}"/>
    <cellStyle name="Normal 64 2" xfId="8510" xr:uid="{6C8C5592-451B-435F-A036-2904177E32AC}"/>
    <cellStyle name="Normal 65" xfId="8511" xr:uid="{2D1E1745-3EF0-4F81-9D80-BC9716F9FEC0}"/>
    <cellStyle name="Normal 65 2" xfId="8512" xr:uid="{1D144097-7C4F-41B6-9F79-98DCD65B26A7}"/>
    <cellStyle name="Normal 66" xfId="8513" xr:uid="{249549FA-4D50-4085-A76B-25843527F44F}"/>
    <cellStyle name="Normal 66 2" xfId="8514" xr:uid="{AD75DB47-4CCD-47D3-8FB7-1B96C0F18F8E}"/>
    <cellStyle name="Normal 67" xfId="8515" xr:uid="{03CAFA20-FA36-4FA3-B20B-77B57D86AB5E}"/>
    <cellStyle name="Normal 67 2" xfId="8516" xr:uid="{A30B5A21-EFF9-4316-9F6F-14445370661B}"/>
    <cellStyle name="Normal 68" xfId="8517" xr:uid="{ECD7ADF1-07F2-4EB2-A02B-5D43E03769E9}"/>
    <cellStyle name="Normal 68 2" xfId="8518" xr:uid="{7C355BA4-7957-451F-932E-A8DB8791ECD4}"/>
    <cellStyle name="Normal 69" xfId="8519" xr:uid="{797D8753-7370-4DCB-8E88-B314032BA61A}"/>
    <cellStyle name="Normal 69 2" xfId="8520" xr:uid="{11F7D993-1E61-4E81-932F-F182C708A174}"/>
    <cellStyle name="Normal 7" xfId="8521" xr:uid="{DEB29797-C54E-431E-802F-207E1E03DF47}"/>
    <cellStyle name="Normal 7 2" xfId="8522" xr:uid="{4A6000F5-550D-46DB-8784-14FD928DEDEC}"/>
    <cellStyle name="Normal 7 2 2" xfId="8523" xr:uid="{C06B4371-5692-4184-A602-685D946B2F2D}"/>
    <cellStyle name="Normal 7 2 2 2" xfId="8524" xr:uid="{7E730511-8411-4E91-8D04-482C8C6EC46D}"/>
    <cellStyle name="Normal 7 2 3" xfId="8525" xr:uid="{C66150B3-BBA9-42A7-A82F-574578EAF859}"/>
    <cellStyle name="Normal 7 3" xfId="8526" xr:uid="{60799B95-0ED3-4448-A1D0-4A7032EC72CC}"/>
    <cellStyle name="Normal 7 4" xfId="8527" xr:uid="{2DB21A6A-1846-4206-8A56-4C30D3F5DB2F}"/>
    <cellStyle name="Normal 7 4 2" xfId="8528" xr:uid="{AF8CC5F9-544E-4AB5-8361-5353529E09B6}"/>
    <cellStyle name="Normal 7 4 2 2" xfId="10747" xr:uid="{C246C0DD-D069-40A3-BE20-EAE8255164DA}"/>
    <cellStyle name="Normal 7 4 2 2 2" xfId="12460" xr:uid="{E0CA3AAA-207F-4586-8F78-11E1EA80A266}"/>
    <cellStyle name="Normal 7 4 2 3" xfId="12007" xr:uid="{081C2541-E0F0-48F7-94D7-4CBA820F2DAB}"/>
    <cellStyle name="Normal 7 4 3" xfId="10746" xr:uid="{326DDFCB-90CF-42A1-83DD-61E844C51319}"/>
    <cellStyle name="Normal 7 4 3 2" xfId="12459" xr:uid="{58933EAC-A7BE-4AE4-BC66-C4E6A5CCCCAF}"/>
    <cellStyle name="Normal 7 4 4" xfId="12006" xr:uid="{A267926B-E7BC-4E2A-B00D-4BF75C4207BA}"/>
    <cellStyle name="Normal 7 5" xfId="8529" xr:uid="{AC04B722-330A-4A53-B79C-C726AA743947}"/>
    <cellStyle name="Normal 70" xfId="8530" xr:uid="{B1A62677-6DDE-48D0-A8F2-C6EF9EEB2F1E}"/>
    <cellStyle name="Normal 70 2" xfId="8531" xr:uid="{CC327C56-3C88-4526-95A1-0562D9864CE4}"/>
    <cellStyle name="Normal 71" xfId="8532" xr:uid="{1340DF35-15A8-40D1-B84E-21A82F5FBD69}"/>
    <cellStyle name="Normal 71 2" xfId="8533" xr:uid="{6B9F1A95-B7C9-4AEA-8064-5418823B8493}"/>
    <cellStyle name="Normal 72" xfId="8534" xr:uid="{8DDAD5C4-88B1-49F0-9963-32698DA83C5C}"/>
    <cellStyle name="Normal 72 2" xfId="8535" xr:uid="{F3090FAB-46E3-40DE-B480-5F3886657A8B}"/>
    <cellStyle name="Normal 73" xfId="8536" xr:uid="{B7D69CFB-F012-4ED8-B4F3-AFA6742F33BF}"/>
    <cellStyle name="Normal 73 2" xfId="8537" xr:uid="{E31DBCA9-82E2-46CB-9DD0-0B5B0B641237}"/>
    <cellStyle name="Normal 74" xfId="8538" xr:uid="{A8C96E33-4A4F-43AF-BF97-C7FEC1D6F270}"/>
    <cellStyle name="Normal 75" xfId="8539" xr:uid="{A65BD5B3-6B10-4F1E-9D5E-4C9BBD9CB9BA}"/>
    <cellStyle name="Normal 76" xfId="8540" xr:uid="{59A806CF-00A1-4D1B-9197-0F43C0DE6A3B}"/>
    <cellStyle name="Normal 77" xfId="8541" xr:uid="{D6D150F6-74ED-4352-8442-96B9EBF4C3E9}"/>
    <cellStyle name="Normal 78" xfId="8542" xr:uid="{AF0C89F7-4224-498E-AE3A-5ABA83C2E347}"/>
    <cellStyle name="Normal 79" xfId="8543" xr:uid="{27CC716E-4A2D-4F94-9A7C-1C673DD90874}"/>
    <cellStyle name="Normal 8" xfId="8544" xr:uid="{9553AA92-AE14-49B2-ACBC-B726DFDBE529}"/>
    <cellStyle name="Normal 8 2" xfId="8545" xr:uid="{EBA469A0-3800-4DEA-9DA8-81163EECBD35}"/>
    <cellStyle name="Normal 8 2 2" xfId="8546" xr:uid="{A669FE90-811D-4DC2-A87D-DC82ABEA241E}"/>
    <cellStyle name="Normal 8 2 2 2" xfId="8547" xr:uid="{73560CA7-565F-47D9-AC63-81EBE525AB0C}"/>
    <cellStyle name="Normal 8 2 3" xfId="8548" xr:uid="{9FE6A9BA-1CDD-43DA-8B9A-6BB5380B4A48}"/>
    <cellStyle name="Normal 8 2 4" xfId="8549" xr:uid="{96C5FA3D-4FEB-42E9-888F-49409A401195}"/>
    <cellStyle name="Normal 8 3" xfId="8550" xr:uid="{103F72E7-611B-4EA1-8A3A-C41EB6AF19A4}"/>
    <cellStyle name="Normal 8 4" xfId="8551" xr:uid="{4972B9BF-66C5-412A-B736-4839B3A6D3A0}"/>
    <cellStyle name="Normal 8 4 2" xfId="8552" xr:uid="{1874120C-B1C9-4800-A9D0-0F23B65053C8}"/>
    <cellStyle name="Normal 8 4 2 2" xfId="10749" xr:uid="{78297ECD-EF79-478E-A528-D52C78762665}"/>
    <cellStyle name="Normal 8 4 2 2 2" xfId="12462" xr:uid="{38175392-5AFD-4E6D-86B3-93C7A6A282F3}"/>
    <cellStyle name="Normal 8 4 2 3" xfId="12009" xr:uid="{585458A8-1348-499C-BEF1-9C85D4CBF9B6}"/>
    <cellStyle name="Normal 8 4 3" xfId="10748" xr:uid="{97ED4491-0B7A-43D4-89EB-FEF9A396C5A3}"/>
    <cellStyle name="Normal 8 4 3 2" xfId="12461" xr:uid="{D58FD922-D433-4B49-860A-025727C0708E}"/>
    <cellStyle name="Normal 8 4 4" xfId="12008" xr:uid="{C9F4DAF5-DF7C-4E7D-AE50-E9DD55884C79}"/>
    <cellStyle name="Normal 8 5" xfId="8553" xr:uid="{E592D2C7-3754-4805-BF60-F5C5D20CB7FC}"/>
    <cellStyle name="Normal 8 6" xfId="8554" xr:uid="{FBF6269D-6C16-47F9-A7FE-E47326A1183A}"/>
    <cellStyle name="Normal 8 7" xfId="9541" xr:uid="{EE39251D-981B-4C30-A1F7-90EF83B45FE7}"/>
    <cellStyle name="Normal 80" xfId="8555" xr:uid="{AA079712-668B-4EF4-9C68-A30F23FA4B8D}"/>
    <cellStyle name="Normal 81" xfId="8556" xr:uid="{7B255351-6B52-491F-9865-7B9A62EDB58C}"/>
    <cellStyle name="Normal 82" xfId="8557" xr:uid="{C8661B8A-1087-44DE-A32F-849D3131B085}"/>
    <cellStyle name="Normal 83" xfId="8558" xr:uid="{385EB409-0D23-4ECB-B6EF-CFFC46A9E1BA}"/>
    <cellStyle name="Normal 84" xfId="8559" xr:uid="{BDEC3EFC-A0CF-49B3-9BEA-C5FD3EF5FBE7}"/>
    <cellStyle name="Normal 85" xfId="8560" xr:uid="{8D013C32-3D5A-4DCF-8301-0C518FBA4D9B}"/>
    <cellStyle name="Normal 86" xfId="8561" xr:uid="{CB1E90F9-A602-4B0D-8F17-CBADD833150F}"/>
    <cellStyle name="Normal 87" xfId="8562" xr:uid="{D223F51C-5C8D-4038-811C-AA36458B7B2C}"/>
    <cellStyle name="Normal 88" xfId="8563" xr:uid="{248AFB04-C9DC-4767-BAF2-22FF43064716}"/>
    <cellStyle name="Normal 89" xfId="8564" xr:uid="{5191AC40-0C0E-479E-B0DF-A73D9831E64A}"/>
    <cellStyle name="Normal 9" xfId="8565" xr:uid="{19019491-34B7-4460-B3FD-D089310FD36D}"/>
    <cellStyle name="Normal 9 2" xfId="8566" xr:uid="{FCFE9C56-6735-49DD-9510-3B20FB7720CC}"/>
    <cellStyle name="Normal 9 2 2" xfId="8567" xr:uid="{CC9AED80-AA9E-43D6-A59E-2D3DDD306929}"/>
    <cellStyle name="Normal 9 2 2 2" xfId="8568" xr:uid="{4E654372-09BF-4BFB-A507-7607F56FF5D8}"/>
    <cellStyle name="Normal 9 2 3" xfId="8569" xr:uid="{874484AB-F788-4356-ACC3-79A6802524F9}"/>
    <cellStyle name="Normal 9 3" xfId="8570" xr:uid="{F2120768-9C58-4BEF-8DFE-4B20CE6F4E36}"/>
    <cellStyle name="Normal 9 3 2" xfId="8571" xr:uid="{5BC27525-3AE4-4D6D-95E1-500A97A0EBA1}"/>
    <cellStyle name="Normal 9 3 2 2" xfId="10751" xr:uid="{61BE1097-0F99-4FDA-92CC-0F14B89A5DF3}"/>
    <cellStyle name="Normal 9 3 2 2 2" xfId="12464" xr:uid="{04D2FFEE-A5F6-46AC-B820-92AE0841CFF8}"/>
    <cellStyle name="Normal 9 3 2 3" xfId="12011" xr:uid="{F75E795F-B395-4462-B436-B475DF7E2C65}"/>
    <cellStyle name="Normal 9 3 3" xfId="10750" xr:uid="{30DA1740-F1E6-408F-B9F8-DF992DCFD3F4}"/>
    <cellStyle name="Normal 9 3 3 2" xfId="12463" xr:uid="{09B262B8-A1EE-4454-95A5-E6F0DC817034}"/>
    <cellStyle name="Normal 9 3 4" xfId="12010" xr:uid="{CE2E3D80-BECC-49BA-BB34-858414D3F08C}"/>
    <cellStyle name="Normal 9 4" xfId="8572" xr:uid="{807A26FD-FB74-4B5B-BCB0-2A84CD3BB252}"/>
    <cellStyle name="Normal 90" xfId="8573" xr:uid="{C851CA3B-D51A-4B7B-9BDC-CB8320E3B1EC}"/>
    <cellStyle name="Normal 91" xfId="8574" xr:uid="{5CC7B61C-9945-48E6-8FD5-7610D8BC06F5}"/>
    <cellStyle name="Normal 92" xfId="8575" xr:uid="{608F3C36-25DA-4C97-ACB9-0D263461DEA5}"/>
    <cellStyle name="Normal 93" xfId="8576" xr:uid="{05A336A3-B5FB-40C0-824B-6243EDE33DD2}"/>
    <cellStyle name="Normal 94" xfId="8577" xr:uid="{EB3DCDF8-D585-4B1B-AEBB-689288EEA6D5}"/>
    <cellStyle name="Normal 95" xfId="8578" xr:uid="{4C7D415A-3194-4085-93DF-FA2221F09294}"/>
    <cellStyle name="Normal 96" xfId="8579" xr:uid="{0BFBA8D8-7722-433D-9173-317B3EA17391}"/>
    <cellStyle name="Normal 96 2" xfId="8580" xr:uid="{C2098043-77EF-4974-8B3C-30A131E64900}"/>
    <cellStyle name="Normal 96 3" xfId="10752" xr:uid="{4E59E429-F868-4FB2-80FF-4C14570A70F8}"/>
    <cellStyle name="Normal 96 3 2" xfId="12465" xr:uid="{B77AF853-42E5-4B38-9980-F717C68588EF}"/>
    <cellStyle name="Normal 96 4" xfId="12012" xr:uid="{B4CABA08-0C42-4ED7-8AF2-FFDC3887DADD}"/>
    <cellStyle name="Normal 97" xfId="8581" xr:uid="{A58DA2E9-D1C6-48DE-8941-6320A9D3D767}"/>
    <cellStyle name="Normal 97 2" xfId="10753" xr:uid="{C1B7A13D-BC33-4E10-A3E7-DD815D257E6D}"/>
    <cellStyle name="Normal 97 2 2" xfId="12466" xr:uid="{82189C51-38B0-41F1-8D5E-74D781D51688}"/>
    <cellStyle name="Normal 97 3" xfId="12013" xr:uid="{DAD353C5-5619-4731-9CE0-8F6EE7E6DFC2}"/>
    <cellStyle name="Normal 98" xfId="8582" xr:uid="{CDF1CF8A-82F1-4FD8-AC5B-E4CF1D32C07B}"/>
    <cellStyle name="Normal 98 2" xfId="10754" xr:uid="{2F88FF08-6609-4F19-B89E-7453BDE2AFA0}"/>
    <cellStyle name="Normal 98 2 2" xfId="12467" xr:uid="{B9B542B7-183B-4EDC-931A-3A5D79D11B1E}"/>
    <cellStyle name="Normal 98 3" xfId="12014" xr:uid="{92E03EE7-068E-4DDB-8E0F-099CEA4249A9}"/>
    <cellStyle name="Normal 99" xfId="8583" xr:uid="{60D3B703-77F1-4525-8D24-5D14DF7D1EFA}"/>
    <cellStyle name="Normal 99 2" xfId="10755" xr:uid="{BEDB1BC8-75EA-4CB0-8B76-66E22613143D}"/>
    <cellStyle name="Normal 99 2 2" xfId="12468" xr:uid="{1C044F75-00F1-4B16-B46A-BAF6C39B804D}"/>
    <cellStyle name="Normal 99 3" xfId="12015" xr:uid="{A84D1E70-08FB-4F69-ACB9-35E088C8DC20}"/>
    <cellStyle name="Normal_Incent2007recon" xfId="12490" xr:uid="{5D9E49F6-E92A-44E1-AB5A-2ADCD9E7E5CC}"/>
    <cellStyle name="Note 10" xfId="8584" xr:uid="{0A09582E-4A2C-4E68-910C-45F37D8868AF}"/>
    <cellStyle name="Note 10 2" xfId="8585" xr:uid="{19BE0BBD-E386-4023-9E11-3FAF4A68E202}"/>
    <cellStyle name="Note 10 2 2" xfId="8586" xr:uid="{2A5B52F7-791D-4853-A571-FD8C502C5C10}"/>
    <cellStyle name="Note 10 3" xfId="8587" xr:uid="{5ADEDCCF-E757-4D78-AEC7-654AB2440A02}"/>
    <cellStyle name="Note 10 4" xfId="10092" xr:uid="{FB7365A4-CD43-407A-B2EC-34E2C24A0749}"/>
    <cellStyle name="Note 10 5" xfId="10142" xr:uid="{FBB6D0D8-6220-4F12-9AF3-539033EA55E2}"/>
    <cellStyle name="Note 10 6" xfId="11233" xr:uid="{68572464-A32F-47EA-8A2B-4020A58359A6}"/>
    <cellStyle name="Note 10 7" xfId="10756" xr:uid="{FBF8C93B-1931-455B-A456-485981A8AFE4}"/>
    <cellStyle name="Note 11" xfId="8588" xr:uid="{162466F3-BE61-4903-BE59-E287895643A7}"/>
    <cellStyle name="Note 11 2" xfId="8589" xr:uid="{59D89B59-6B95-4362-8157-A56B8357E66B}"/>
    <cellStyle name="Note 11 2 2" xfId="8590" xr:uid="{20C99DF4-FFD2-47B0-846B-D3F187517AAB}"/>
    <cellStyle name="Note 11 3" xfId="8591" xr:uid="{1B04F4D9-8E0E-45B0-8736-E43274BD3879}"/>
    <cellStyle name="Note 11 4" xfId="10091" xr:uid="{4EE94AE9-04BA-4A1E-A235-9F311DBB92A0}"/>
    <cellStyle name="Note 11 5" xfId="10141" xr:uid="{01B0DF2B-AA0A-4AF7-90D4-973F4252FECE}"/>
    <cellStyle name="Note 11 6" xfId="10790" xr:uid="{EF496A12-F5A2-4E9A-926F-FCC3E387945C}"/>
    <cellStyle name="Note 11 7" xfId="11038" xr:uid="{4A8FA7B1-6A75-4AA5-8B80-2D6D76E3EE10}"/>
    <cellStyle name="Note 12" xfId="8592" xr:uid="{C73D0995-1B9C-4E5B-ADC7-9DC086EB98A6}"/>
    <cellStyle name="Note 12 2" xfId="8593" xr:uid="{5B6AE6F3-69AD-4002-B94B-CE7B7F25ED5C}"/>
    <cellStyle name="Note 12 2 2" xfId="8594" xr:uid="{10467658-9CB5-4E47-A91D-872CCB29228B}"/>
    <cellStyle name="Note 12 3" xfId="8595" xr:uid="{2DB27542-60CC-4CAC-8B01-C003700FB216}"/>
    <cellStyle name="Note 12 3 2" xfId="8596" xr:uid="{B211AE99-2CAD-46F1-8DC9-8238C176C9D0}"/>
    <cellStyle name="Note 12 3 3" xfId="10089" xr:uid="{DBCD31FE-EB55-4603-B24C-31D8606E2390}"/>
    <cellStyle name="Note 12 3 4" xfId="10139" xr:uid="{8CC28FA1-9B50-4A81-98A0-F4C3E2D56639}"/>
    <cellStyle name="Note 12 3 5" xfId="11071" xr:uid="{5DA4E146-AB2E-4CA3-9A5F-452BE0DF20E8}"/>
    <cellStyle name="Note 12 3 6" xfId="11428" xr:uid="{205DC2C6-D69A-484D-8BC1-54719D0CA0DE}"/>
    <cellStyle name="Note 12 4" xfId="8597" xr:uid="{8912C9E8-88F9-403E-A4FC-5285D52EB56B}"/>
    <cellStyle name="Note 12 4 2" xfId="10088" xr:uid="{DCDBC012-26C3-44E6-A35D-B60893DCC030}"/>
    <cellStyle name="Note 12 4 3" xfId="10138" xr:uid="{42551E04-7CE8-4D66-BA36-E5365997BA1B}"/>
    <cellStyle name="Note 12 4 4" xfId="11391" xr:uid="{8888347E-B6B2-4042-9F97-E9A0AD1B8549}"/>
    <cellStyle name="Note 12 4 5" xfId="11429" xr:uid="{E0BF8DC8-CE53-404F-B6B5-8E4DDC8AE8DF}"/>
    <cellStyle name="Note 12 5" xfId="10090" xr:uid="{C91B88E9-A5A9-4030-B1BF-18C25F4343FB}"/>
    <cellStyle name="Note 12 6" xfId="10140" xr:uid="{5415DC50-176F-4B96-B228-098A249196C7}"/>
    <cellStyle name="Note 12 7" xfId="10791" xr:uid="{7633077E-53EA-4157-A569-3B88C672F4CF}"/>
    <cellStyle name="Note 12 8" xfId="11426" xr:uid="{40E2ABD3-0C8A-40E3-A1E5-FFFBC6D4725D}"/>
    <cellStyle name="Note 13" xfId="8598" xr:uid="{01FCA1BF-32F7-4EEB-817D-CCD9E8048502}"/>
    <cellStyle name="Note 13 2" xfId="8599" xr:uid="{2F8D6454-2441-4182-8FFC-4DC4D2F069CD}"/>
    <cellStyle name="Note 14" xfId="8600" xr:uid="{9B3CC837-121E-4E51-93D1-800B93D499E9}"/>
    <cellStyle name="Note 14 2" xfId="10086" xr:uid="{7C86CC40-6AD2-4A14-BE3B-AB86D11BD56E}"/>
    <cellStyle name="Note 14 3" xfId="10137" xr:uid="{3C1D0A7C-0C58-4052-B283-46D4F26E922E}"/>
    <cellStyle name="Note 14 4" xfId="10792" xr:uid="{C66BD361-7433-4AB6-8044-CDF87530425F}"/>
    <cellStyle name="Note 14 5" xfId="11486" xr:uid="{2B24864B-A898-4326-98CC-182F171894FC}"/>
    <cellStyle name="Note 2" xfId="8601" xr:uid="{B0F31418-A854-4B6F-9CA1-349BADCDBB85}"/>
    <cellStyle name="Note 2 2" xfId="8602" xr:uid="{C0EFA79A-B353-4587-BDB4-87A7A65EA680}"/>
    <cellStyle name="Note 2 2 2" xfId="8603" xr:uid="{55A1D550-1E84-43EC-9096-2249A2EEAF2B}"/>
    <cellStyle name="Note 2 2 2 2" xfId="10083" xr:uid="{20E288F2-7129-4E15-B342-B5ABCFBEB69E}"/>
    <cellStyle name="Note 2 2 2 3" xfId="10134" xr:uid="{0B30DE9F-BCA8-4334-B758-F5B04FB4073C}"/>
    <cellStyle name="Note 2 2 2 4" xfId="10794" xr:uid="{F555E891-1A17-4DD8-9270-3D6A027E993D}"/>
    <cellStyle name="Note 2 2 2 5" xfId="11069" xr:uid="{DE2079AB-B9EB-4ADE-81CE-14FB942B46C3}"/>
    <cellStyle name="Note 2 2 3" xfId="8604" xr:uid="{776C54B2-CE10-4F78-90B5-6BEB58293EC2}"/>
    <cellStyle name="Note 2 2 4" xfId="8605" xr:uid="{D8C7DB3A-EEE0-40D6-BB55-B22B958A4703}"/>
    <cellStyle name="Note 2 2 4 2" xfId="10082" xr:uid="{E7968C8C-B196-428F-9214-E98A6BED4D55}"/>
    <cellStyle name="Note 2 2 4 3" xfId="10133" xr:uid="{F94FB5A7-4D30-4D30-BB3C-1CF28FB8D0C4}"/>
    <cellStyle name="Note 2 2 4 4" xfId="11041" xr:uid="{7C7FC222-E6CE-428A-A4D7-DD5A9C953B11}"/>
    <cellStyle name="Note 2 2 4 5" xfId="10757" xr:uid="{F83F8BE7-30BD-4B3E-979F-609A3C41C36C}"/>
    <cellStyle name="Note 2 2 5" xfId="10084" xr:uid="{769B996B-04F7-4B55-B6F1-E213AE96E05E}"/>
    <cellStyle name="Note 2 2 6" xfId="10135" xr:uid="{4FB7C026-176F-407D-99F4-E263B10D4CE2}"/>
    <cellStyle name="Note 2 2 7" xfId="11042" xr:uid="{2D80FB2F-C641-4D55-BB4A-483E66119E9D}"/>
    <cellStyle name="Note 2 2 8" xfId="11068" xr:uid="{759D4C14-EDFB-4746-B9FE-C9D464138A98}"/>
    <cellStyle name="Note 2 3" xfId="8606" xr:uid="{42E45D2F-EFCC-4D02-A28D-D63695D1318C}"/>
    <cellStyle name="Note 2 3 2" xfId="8607" xr:uid="{2D6B076C-20C9-4AE5-946B-C203CFFCA5D2}"/>
    <cellStyle name="Note 2 3 2 2" xfId="10080" xr:uid="{C4ACB224-D854-4C4B-8FC3-2698B1D76C85}"/>
    <cellStyle name="Note 2 3 2 3" xfId="10131" xr:uid="{6D647381-CF11-43AD-8C00-2BDF251AD249}"/>
    <cellStyle name="Note 2 3 2 4" xfId="10796" xr:uid="{405F38B3-AE9E-4471-8E80-D6E27C63CE2E}"/>
    <cellStyle name="Note 2 3 2 5" xfId="10759" xr:uid="{89DBF3EC-7035-4E71-8237-B3D1944AF574}"/>
    <cellStyle name="Note 2 3 3" xfId="10081" xr:uid="{48AB26F0-E934-4E11-B1C3-5F20453B6B57}"/>
    <cellStyle name="Note 2 3 4" xfId="10132" xr:uid="{3C5CB4BC-6873-4296-B0EA-8401884BB897}"/>
    <cellStyle name="Note 2 3 5" xfId="10795" xr:uid="{5BAB2BF4-5D84-450A-A5BF-F0A987C79EB9}"/>
    <cellStyle name="Note 2 3 6" xfId="10758" xr:uid="{C023B842-0C2F-47C8-8A1D-C3A0C747F26C}"/>
    <cellStyle name="Note 2 4" xfId="8608" xr:uid="{E1850501-A2DF-44E6-B88A-B9DBE4D2CF62}"/>
    <cellStyle name="Note 2 4 2" xfId="8609" xr:uid="{00E2F63B-3EAB-495D-B2DC-F4EB8C1F5937}"/>
    <cellStyle name="Note 2 4 2 2" xfId="10078" xr:uid="{134C205B-F9C2-40C1-92EB-0C2D717BED02}"/>
    <cellStyle name="Note 2 4 2 3" xfId="10129" xr:uid="{5794FAFD-95F3-4A67-93F2-243FB2756098}"/>
    <cellStyle name="Note 2 4 2 4" xfId="10798" xr:uid="{81319F14-75B9-4CF9-9DB1-BFEF6BD3BDBA}"/>
    <cellStyle name="Note 2 4 2 5" xfId="10761" xr:uid="{E21E7E26-CBE5-4035-BD19-FFE1221E0C86}"/>
    <cellStyle name="Note 2 4 3" xfId="10079" xr:uid="{2682D457-8AA0-4652-933F-A1343FCBFDB0}"/>
    <cellStyle name="Note 2 4 4" xfId="10130" xr:uid="{3267A055-7CB3-4550-A2E2-EF18E9F97549}"/>
    <cellStyle name="Note 2 4 5" xfId="10797" xr:uid="{B28D2610-A5F6-4A64-92C3-189D26E056B0}"/>
    <cellStyle name="Note 2 4 6" xfId="10760" xr:uid="{7744EE94-6480-47C0-943E-24594FD9A41B}"/>
    <cellStyle name="Note 2 5" xfId="8610" xr:uid="{4416D1B1-50AC-499E-B0E2-32965C35CD17}"/>
    <cellStyle name="Note 2 5 2" xfId="10077" xr:uid="{C0081EDF-1CE5-48E3-8927-503D9501D65B}"/>
    <cellStyle name="Note 2 5 3" xfId="11244" xr:uid="{937F5376-5F3D-43C1-914A-8207AD4EB35B}"/>
    <cellStyle name="Note 2 5 4" xfId="10799" xr:uid="{053FE8D7-6642-4CDA-97A7-C0B737FFDB28}"/>
    <cellStyle name="Note 2 5 5" xfId="11485" xr:uid="{DAE5615C-BF13-488B-A10E-DF346C416312}"/>
    <cellStyle name="Note 2 6" xfId="10085" xr:uid="{781EF099-3E6A-4D01-9AE4-1735914CF405}"/>
    <cellStyle name="Note 2 7" xfId="10136" xr:uid="{B6110EF7-4B7D-45B4-9462-F27409CA41E2}"/>
    <cellStyle name="Note 2 8" xfId="10793" xr:uid="{200CA136-5792-44C0-B88E-A8BE8DFB9F93}"/>
    <cellStyle name="Note 2 9" xfId="11043" xr:uid="{5774F36F-78D2-47D1-A167-4B61E449F711}"/>
    <cellStyle name="Note 2_AURORA Total New" xfId="8611" xr:uid="{43334982-5747-4BC1-8FC5-7BCDC0F7A821}"/>
    <cellStyle name="Note 3" xfId="8612" xr:uid="{0691C2F7-A0C1-4DAA-A8E6-F092446EC273}"/>
    <cellStyle name="Note 3 2" xfId="8613" xr:uid="{97B31FE9-33CC-4D34-BB4F-278D71F8E90A}"/>
    <cellStyle name="Note 3 2 2" xfId="8614" xr:uid="{20B87F04-BA57-4BFF-896F-50DDA0292FC8}"/>
    <cellStyle name="Note 3 2 3" xfId="10074" xr:uid="{B1B7AB11-3BD8-46C0-86D7-175206AC1927}"/>
    <cellStyle name="Note 3 2 4" xfId="10127" xr:uid="{AF91F7F3-BE2C-4B0F-A325-99D254EB3286}"/>
    <cellStyle name="Note 3 2 5" xfId="10801" xr:uid="{A884D2DC-C8D4-4762-ABC0-E9C018443E21}"/>
    <cellStyle name="Note 3 2 6" xfId="10763" xr:uid="{DBC0C5E0-7E77-47C9-8A55-34A4600E0F49}"/>
    <cellStyle name="Note 3 3" xfId="8615" xr:uid="{489749B3-EEEC-49D6-A07A-1DD5C4A188E9}"/>
    <cellStyle name="Note 3 3 2" xfId="10073" xr:uid="{3FA049E4-739B-4793-98EC-BD937DACC19C}"/>
    <cellStyle name="Note 3 3 3" xfId="10126" xr:uid="{25F2E611-116B-45E4-8B2E-4A9198DE46EC}"/>
    <cellStyle name="Note 3 3 4" xfId="10802" xr:uid="{DE3223AA-7116-4A36-A429-C9509E0B689F}"/>
    <cellStyle name="Note 3 3 5" xfId="10764" xr:uid="{3DCE0387-00DB-402E-B29F-EE38759240E6}"/>
    <cellStyle name="Note 3 4" xfId="8616" xr:uid="{F3E7F71C-238E-4353-80DB-7E7D52DE7527}"/>
    <cellStyle name="Note 3 4 2" xfId="11256" xr:uid="{0973445F-9FE5-4338-A2E7-9331A80C7581}"/>
    <cellStyle name="Note 3 4 3" xfId="10125" xr:uid="{BAB1F334-3FC6-4172-8124-B0A354A12B5F}"/>
    <cellStyle name="Note 3 4 4" xfId="10803" xr:uid="{E16F69DE-15F3-4C93-9F6C-F720E3F266BE}"/>
    <cellStyle name="Note 3 4 5" xfId="10765" xr:uid="{9F671A4B-33E8-4705-8934-4D567692388B}"/>
    <cellStyle name="Note 3 5" xfId="10075" xr:uid="{A129DDA0-4F6A-4922-9953-0D431DE7E64D}"/>
    <cellStyle name="Note 3 6" xfId="10128" xr:uid="{7E391FF4-62ED-4698-A2B5-9F9305B2E40F}"/>
    <cellStyle name="Note 3 7" xfId="10800" xr:uid="{10F79C3E-FAB3-40D8-A2CD-F240AFB1FE41}"/>
    <cellStyle name="Note 3 8" xfId="10762" xr:uid="{64D2CB07-ED7B-4AC9-8FC6-3A32973131AD}"/>
    <cellStyle name="Note 4" xfId="8617" xr:uid="{DF1E084D-70F7-4F6B-8132-2EA43B057C73}"/>
    <cellStyle name="Note 4 2" xfId="8618" xr:uid="{6CC9E984-6C1F-4065-A687-A206DE0BB9C6}"/>
    <cellStyle name="Note 4 2 2" xfId="8619" xr:uid="{1DF6780F-34ED-4671-9683-5614DEBB0243}"/>
    <cellStyle name="Note 4 2 3" xfId="10071" xr:uid="{FE0CCA0A-070A-4D19-96D9-5A6C0E654E61}"/>
    <cellStyle name="Note 4 2 4" xfId="10123" xr:uid="{BF2E67E9-F2D5-4DBA-BA64-CF481A0EBD15}"/>
    <cellStyle name="Note 4 2 5" xfId="10805" xr:uid="{E881F8D8-8500-4F21-8430-CC88C6E597CB}"/>
    <cellStyle name="Note 4 2 6" xfId="10767" xr:uid="{61F496C6-86C9-434C-ACF2-839EDC005928}"/>
    <cellStyle name="Note 4 3" xfId="8620" xr:uid="{60C805D6-9A51-41BD-B795-D23E02B1D2E3}"/>
    <cellStyle name="Note 4 3 2" xfId="10069" xr:uid="{DE891074-1E59-4A6C-B0A1-366F73D02B61}"/>
    <cellStyle name="Note 4 3 3" xfId="10122" xr:uid="{02AB36EA-ED9C-4CF8-ACEB-3B4007BF9285}"/>
    <cellStyle name="Note 4 3 4" xfId="10807" xr:uid="{2B7956A1-2405-45A0-B253-1E6A7DB54A43}"/>
    <cellStyle name="Note 4 3 5" xfId="10768" xr:uid="{144AD4C6-BB09-4B00-89EA-D043A72A0D7F}"/>
    <cellStyle name="Note 4 4" xfId="8621" xr:uid="{00475F0A-EA64-49AB-8DF4-0AB2F4EEC038}"/>
    <cellStyle name="Note 4 4 2" xfId="10068" xr:uid="{5A0D1FFD-7328-4FEE-B41E-6AB008EE1644}"/>
    <cellStyle name="Note 4 4 3" xfId="10121" xr:uid="{A8C62683-A4C2-46DB-9FD3-4A0C5485BDFF}"/>
    <cellStyle name="Note 4 4 4" xfId="10808" xr:uid="{CBB256AA-D758-4DCD-AD59-CA9E53A00FE1}"/>
    <cellStyle name="Note 4 4 5" xfId="11227" xr:uid="{B3BC1542-9AA3-4761-BE46-62162F097A7D}"/>
    <cellStyle name="Note 4 5" xfId="10072" xr:uid="{44427543-03DA-4A7B-B20F-4B61BCCEE7F4}"/>
    <cellStyle name="Note 4 6" xfId="10124" xr:uid="{E4C0B448-0C9F-4471-9C7D-68A2436F6241}"/>
    <cellStyle name="Note 4 7" xfId="10804" xr:uid="{CDFF87A9-9640-486D-A0FD-25F12155D9EB}"/>
    <cellStyle name="Note 4 8" xfId="10766" xr:uid="{34157FF3-1C25-4F30-9789-7EF60C85DEC3}"/>
    <cellStyle name="Note 5" xfId="8622" xr:uid="{E40D129B-309F-47E1-A365-CB4E411376DB}"/>
    <cellStyle name="Note 5 2" xfId="8623" xr:uid="{96DBF05D-9251-4E6F-B3F1-3C8A1F69DB07}"/>
    <cellStyle name="Note 5 2 2" xfId="8624" xr:uid="{880ACE45-B520-460B-89D5-233B8D6DE653}"/>
    <cellStyle name="Note 5 2 3" xfId="10066" xr:uid="{138C8025-1A2C-4151-89E2-BAE58E12FC66}"/>
    <cellStyle name="Note 5 2 4" xfId="10119" xr:uid="{3F492F52-150F-4FA5-A074-25E61C74AE2B}"/>
    <cellStyle name="Note 5 2 5" xfId="10810" xr:uid="{5930B3AB-CA9E-4B03-BEE7-33353CA75FF7}"/>
    <cellStyle name="Note 5 2 6" xfId="10770" xr:uid="{D01CEB49-19C2-4FBE-A66E-63F1D6A1BE7C}"/>
    <cellStyle name="Note 5 3" xfId="8625" xr:uid="{B2D3DFE3-4F9F-4C13-9ADB-8C755CF03280}"/>
    <cellStyle name="Note 5 3 2" xfId="10064" xr:uid="{BC655537-AE4A-4496-92CD-A03C70C8C56B}"/>
    <cellStyle name="Note 5 3 3" xfId="10118" xr:uid="{E5972260-F30E-444D-9389-C6E59BB97F3F}"/>
    <cellStyle name="Note 5 3 4" xfId="10811" xr:uid="{EB836693-4591-4FA0-8BDC-701DBFBE8EA5}"/>
    <cellStyle name="Note 5 3 5" xfId="10771" xr:uid="{ABCB093C-79BD-4C91-B6DA-BECB745A03A9}"/>
    <cellStyle name="Note 5 4" xfId="8626" xr:uid="{B935650B-4069-4B82-B19E-D3B8F56EB5CE}"/>
    <cellStyle name="Note 5 4 2" xfId="10063" xr:uid="{C5DD669C-F49D-4282-9D00-DE89E9A63411}"/>
    <cellStyle name="Note 5 4 3" xfId="10117" xr:uid="{98BFB453-55EF-42D9-9476-ABC81FDF7EEE}"/>
    <cellStyle name="Note 5 4 4" xfId="10812" xr:uid="{5EBA36B3-D808-4DA6-923A-396766C5AAD8}"/>
    <cellStyle name="Note 5 4 5" xfId="10772" xr:uid="{65DA5046-8367-4B9C-AB25-E4E41CB9FFB9}"/>
    <cellStyle name="Note 5 5" xfId="10067" xr:uid="{5BF9FECE-EBDD-4058-ABE4-B016B13FEDE4}"/>
    <cellStyle name="Note 5 6" xfId="10120" xr:uid="{253CE198-566E-4B37-8DE9-42F7915C6525}"/>
    <cellStyle name="Note 5 7" xfId="10809" xr:uid="{045ADCB7-BB53-45DB-BFCD-2085F5C03FD0}"/>
    <cellStyle name="Note 5 8" xfId="10769" xr:uid="{42CD97AE-0B7D-4C56-A44E-8FAEA76494A9}"/>
    <cellStyle name="Note 6" xfId="8627" xr:uid="{9ABCCD13-DCB0-4891-BCCC-2C2EEB115324}"/>
    <cellStyle name="Note 6 2" xfId="8628" xr:uid="{1CF5B93F-9384-4AFF-AE39-FD2ED2693190}"/>
    <cellStyle name="Note 6 2 2" xfId="8629" xr:uid="{4ED0C123-1132-4A42-805A-B194931DA5B5}"/>
    <cellStyle name="Note 6 3" xfId="8630" xr:uid="{815E4C15-A9DD-4465-BBAC-2F5BBA0B1ADA}"/>
    <cellStyle name="Note 6 3 2" xfId="10060" xr:uid="{0481BDD1-AC02-4DEA-94E2-153F28A9EB50}"/>
    <cellStyle name="Note 6 3 3" xfId="10115" xr:uid="{4D3C3546-34E4-421F-B000-5A4A7D747269}"/>
    <cellStyle name="Note 6 3 4" xfId="10814" xr:uid="{23F26C6E-2A7C-4389-851B-FAC8AAC8129E}"/>
    <cellStyle name="Note 6 3 5" xfId="10774" xr:uid="{7DDBC83E-919E-46BD-9677-E759CF4F5822}"/>
    <cellStyle name="Note 6 4" xfId="8631" xr:uid="{89CA8313-21EB-4E43-820A-F323CEAB6EED}"/>
    <cellStyle name="Note 6 4 2" xfId="10059" xr:uid="{9A2CCB53-9BC5-4453-BA9B-9EF74921F197}"/>
    <cellStyle name="Note 6 4 3" xfId="10114" xr:uid="{73BC4429-E2A2-4C27-90E8-4C7A76040027}"/>
    <cellStyle name="Note 6 4 4" xfId="10815" xr:uid="{6893E6D4-BDC6-4F8F-BF5D-609780BFC16B}"/>
    <cellStyle name="Note 6 4 5" xfId="10775" xr:uid="{40B8A53A-6275-464C-9375-4517BBF6F9B7}"/>
    <cellStyle name="Note 6 5" xfId="10062" xr:uid="{E5D632A6-AC3C-4F6E-BD6C-1235EDA26295}"/>
    <cellStyle name="Note 6 6" xfId="10116" xr:uid="{00541D9C-5D54-4B36-8979-0468740E4ABF}"/>
    <cellStyle name="Note 6 7" xfId="10813" xr:uid="{E72FF0F3-839B-4F62-8461-080296ED5365}"/>
    <cellStyle name="Note 6 8" xfId="10773" xr:uid="{F0413A01-1960-4936-9E09-BE48321D3198}"/>
    <cellStyle name="Note 7" xfId="8632" xr:uid="{ACD0F9AD-B8FD-478C-B7FC-0B1293C5D0E8}"/>
    <cellStyle name="Note 7 2" xfId="8633" xr:uid="{4F70FF7C-9A5F-455F-A773-63DC0436FB15}"/>
    <cellStyle name="Note 7 2 2" xfId="8634" xr:uid="{0D18460C-2D2F-4A5D-9442-9F2BDF3039DE}"/>
    <cellStyle name="Note 7 3" xfId="8635" xr:uid="{71707E0D-B19F-46F3-AFE7-56C929A4CE7D}"/>
    <cellStyle name="Note 7 3 2" xfId="10056" xr:uid="{2422E0EE-1331-4CD2-84C5-A206A4A90080}"/>
    <cellStyle name="Note 7 3 3" xfId="10112" xr:uid="{A3E5F398-F74E-4EF8-ADB1-9321BD12BE02}"/>
    <cellStyle name="Note 7 3 4" xfId="10817" xr:uid="{A3DC13B1-9C1B-4AA6-BE32-D2893717E91C}"/>
    <cellStyle name="Note 7 3 5" xfId="10777" xr:uid="{2DD37091-48FF-4591-85BF-D79D2609D425}"/>
    <cellStyle name="Note 7 4" xfId="8636" xr:uid="{13E449A0-B29F-4591-BBF3-DE000D131DED}"/>
    <cellStyle name="Note 7 4 2" xfId="10055" xr:uid="{7CA82B35-F85B-437D-BE6A-76D2AC832310}"/>
    <cellStyle name="Note 7 4 3" xfId="10111" xr:uid="{70F9E7A8-CDF8-46F7-89DD-CE9DA3955612}"/>
    <cellStyle name="Note 7 4 4" xfId="10818" xr:uid="{D7FA5142-6378-4F78-B71C-004D1A0D8DDF}"/>
    <cellStyle name="Note 7 4 5" xfId="10778" xr:uid="{C34EC7E3-8D8D-4AE2-9AA8-03E87407EAC8}"/>
    <cellStyle name="Note 7 5" xfId="10058" xr:uid="{43D912C2-7E6A-4220-A247-19AE72D70213}"/>
    <cellStyle name="Note 7 6" xfId="10113" xr:uid="{9A82FE89-F133-4CEA-8D3C-BE79D1159390}"/>
    <cellStyle name="Note 7 7" xfId="10816" xr:uid="{EA1A4764-0704-4DE5-800E-35321DBE386F}"/>
    <cellStyle name="Note 7 8" xfId="10776" xr:uid="{B39F58A4-D821-45B4-AFB1-CE09CF96CB0B}"/>
    <cellStyle name="Note 8" xfId="8637" xr:uid="{3C2F26F6-6309-4B38-93B3-4E0F74FC8D4F}"/>
    <cellStyle name="Note 8 2" xfId="8638" xr:uid="{75FA7D86-51F9-4BB1-A5F1-B012FC9CA747}"/>
    <cellStyle name="Note 8 2 2" xfId="8639" xr:uid="{ECC765AC-DF4A-4999-A4CB-86E876D1E874}"/>
    <cellStyle name="Note 8 3" xfId="8640" xr:uid="{709DC9C8-25A4-404D-87B6-BDE2EACB647E}"/>
    <cellStyle name="Note 8 3 2" xfId="10051" xr:uid="{3CC81350-6F71-4662-B665-C0C2E3AF70AC}"/>
    <cellStyle name="Note 8 3 3" xfId="10109" xr:uid="{6B246B92-C5BF-4AD3-AC1A-70F06EB0A45F}"/>
    <cellStyle name="Note 8 3 4" xfId="10820" xr:uid="{B83C32E0-6C3B-438D-B6CB-D53FEA05F21C}"/>
    <cellStyle name="Note 8 3 5" xfId="10780" xr:uid="{E54C2E0E-F1F6-4031-9555-AE57E096DBA5}"/>
    <cellStyle name="Note 8 4" xfId="8641" xr:uid="{661C3D1A-6650-4DD4-97C5-20DFDA0346FB}"/>
    <cellStyle name="Note 8 4 2" xfId="10050" xr:uid="{33C85296-0ECB-4FF7-B24E-298A097B8F4C}"/>
    <cellStyle name="Note 8 4 3" xfId="10108" xr:uid="{41FDBF21-7F49-406A-9243-4319B2117784}"/>
    <cellStyle name="Note 8 4 4" xfId="10821" xr:uid="{B5392738-9A05-4E17-B0E3-EB29452C3047}"/>
    <cellStyle name="Note 8 4 5" xfId="10781" xr:uid="{0317DD3E-445A-4186-B037-8946D9C4D88A}"/>
    <cellStyle name="Note 8 5" xfId="10054" xr:uid="{91981A38-C6A1-4E3A-9CC0-7D535E905CEA}"/>
    <cellStyle name="Note 8 6" xfId="10110" xr:uid="{B0802949-E64D-4AC7-9952-975DB2CE9D2B}"/>
    <cellStyle name="Note 8 7" xfId="10819" xr:uid="{F78D82FE-791D-45B8-A52E-A53B62985204}"/>
    <cellStyle name="Note 8 8" xfId="10779" xr:uid="{392EAABA-7D76-4662-98B9-E57F601E46EC}"/>
    <cellStyle name="Note 9" xfId="8642" xr:uid="{F86540D6-2A51-4438-B85F-A2556E3CBFC9}"/>
    <cellStyle name="Note 9 2" xfId="8643" xr:uid="{891DEE6B-C8D6-4332-B4F5-DB2CA88F3C41}"/>
    <cellStyle name="Note 9 2 2" xfId="8644" xr:uid="{25360E2E-2E84-43D6-90CB-33D9D5B6B2A1}"/>
    <cellStyle name="Note 9 3" xfId="8645" xr:uid="{670BE8B3-8E6A-44FA-884D-556ED1B39E99}"/>
    <cellStyle name="Note 9 3 2" xfId="10046" xr:uid="{A2C65ABC-F35B-4A57-9648-473317D15833}"/>
    <cellStyle name="Note 9 3 3" xfId="10106" xr:uid="{3846466E-E4D0-47AB-ADCF-C06D2DB988E7}"/>
    <cellStyle name="Note 9 3 4" xfId="10823" xr:uid="{EDDF86D8-F6E1-4A04-BD74-F312C8348DAC}"/>
    <cellStyle name="Note 9 3 5" xfId="10783" xr:uid="{EF8B1753-16B5-4121-A97B-4962FED5D729}"/>
    <cellStyle name="Note 9 4" xfId="8646" xr:uid="{09295B5D-E740-4AD4-BF26-CCBFCFF1FE17}"/>
    <cellStyle name="Note 9 4 2" xfId="10045" xr:uid="{7A6EF792-653D-47F7-9C3F-F12ACBCD8B3B}"/>
    <cellStyle name="Note 9 4 3" xfId="10105" xr:uid="{BC85FD35-03EC-4F49-AE5A-7A996F80DA28}"/>
    <cellStyle name="Note 9 4 4" xfId="10824" xr:uid="{6E477B53-7A8F-4533-A581-35DBD843B82F}"/>
    <cellStyle name="Note 9 4 5" xfId="10784" xr:uid="{0EA5846E-D71B-49AB-AAF0-464DFFE3CE9D}"/>
    <cellStyle name="Note 9 5" xfId="10049" xr:uid="{57AE3F18-A6FA-4AF7-8D81-69D29704EE62}"/>
    <cellStyle name="Note 9 6" xfId="10107" xr:uid="{7ED86853-BEF8-48B0-9251-F569D295DFED}"/>
    <cellStyle name="Note 9 7" xfId="10822" xr:uid="{19FB63B6-97FD-4496-A894-1DD13600F09B}"/>
    <cellStyle name="Note 9 8" xfId="10782" xr:uid="{E8C84B48-6558-4F09-A4AC-7E54C7D3ECE6}"/>
    <cellStyle name="Output 2" xfId="8647" xr:uid="{99C2C267-68C9-4464-9A5E-DBFAC978397C}"/>
    <cellStyle name="Output 2 10" xfId="10785" xr:uid="{D42F82D2-D7DB-4E3F-AAA2-34C5B95D8A4B}"/>
    <cellStyle name="Output 2 2" xfId="8648" xr:uid="{BB917D34-430C-4F9C-85C4-B2745FBF82B1}"/>
    <cellStyle name="Output 2 2 2" xfId="8649" xr:uid="{FAAAD867-83A4-45EC-A8A7-560FB34F1510}"/>
    <cellStyle name="Output 2 2 3" xfId="8650" xr:uid="{02A33B2A-6F78-4242-A31B-4B55598B6F82}"/>
    <cellStyle name="Output 2 2 3 2" xfId="10042" xr:uid="{AEDC8B82-BB3F-48E3-985A-55315CF879BB}"/>
    <cellStyle name="Output 2 2 3 3" xfId="10102" xr:uid="{8F8E8EE9-EAB5-4A92-9F38-85DDCA6520BD}"/>
    <cellStyle name="Output 2 2 3 4" xfId="10828" xr:uid="{4A263D85-FD3B-4F49-AAFA-DFD63C2A1322}"/>
    <cellStyle name="Output 2 2 3 5" xfId="10146" xr:uid="{9A15EC3F-0D7C-41DF-A18B-3BAD5C7D2C69}"/>
    <cellStyle name="Output 2 2 3 6" xfId="10149" xr:uid="{B4387BBD-D54E-4054-B810-8F475B0EA67F}"/>
    <cellStyle name="Output 2 2 3 7" xfId="11234" xr:uid="{9DBBDC64-82AA-4C7F-B5A3-E9E35207D223}"/>
    <cellStyle name="Output 2 2 4" xfId="10043" xr:uid="{71D3F22F-FC54-49D8-BCBF-FA7E9731D90E}"/>
    <cellStyle name="Output 2 2 5" xfId="10103" xr:uid="{561E5C95-FB2D-4C37-AF63-2C21C9A3827F}"/>
    <cellStyle name="Output 2 2 6" xfId="10826" xr:uid="{0449B05A-AE37-4369-AF98-309C5CB53F5D}"/>
    <cellStyle name="Output 2 2 7" xfId="10147" xr:uid="{5E7B3C71-A3AF-4F76-A1FF-E3ECD83E5CA0}"/>
    <cellStyle name="Output 2 2 8" xfId="11466" xr:uid="{C40A719F-B9DB-43F1-BCFF-E492D72BC843}"/>
    <cellStyle name="Output 2 2 9" xfId="10786" xr:uid="{02BCE3DC-1F0B-4F43-99DC-B49DC8F70CB9}"/>
    <cellStyle name="Output 2 3" xfId="8651" xr:uid="{FD4997A6-CBA8-4FB2-AB2F-038722178A3D}"/>
    <cellStyle name="Output 2 3 2" xfId="10041" xr:uid="{3DD96490-8CC0-4834-9C0E-BA9000847511}"/>
    <cellStyle name="Output 2 3 3" xfId="10101" xr:uid="{6092BD86-B8DA-4707-BFC4-33C7B2D95D73}"/>
    <cellStyle name="Output 2 3 4" xfId="10829" xr:uid="{00C96006-7305-4D71-93A3-79B692A5FB07}"/>
    <cellStyle name="Output 2 3 5" xfId="10145" xr:uid="{29DD6770-273D-4C24-A2D0-59D1A3CCE2BF}"/>
    <cellStyle name="Output 2 3 6" xfId="11271" xr:uid="{CFAE8A97-7A50-43F1-B0B9-BB0E23FF0057}"/>
    <cellStyle name="Output 2 3 7" xfId="10787" xr:uid="{F9A5D7EF-A2F0-4F6E-9664-A9602BC9CBE7}"/>
    <cellStyle name="Output 2 4" xfId="8652" xr:uid="{61AB9886-9B74-498A-91BE-A91D420AF636}"/>
    <cellStyle name="Output 2 4 2" xfId="10040" xr:uid="{43DF899C-AE7F-42DC-99C1-D51F9A04B4D0}"/>
    <cellStyle name="Output 2 4 3" xfId="10100" xr:uid="{64E3F8D5-F5FA-45EA-B6E5-B059F3394EDD}"/>
    <cellStyle name="Output 2 4 4" xfId="11366" xr:uid="{548370B8-6F21-4E89-9ADA-4C47C5A1F34D}"/>
    <cellStyle name="Output 2 4 5" xfId="10144" xr:uid="{BA72898D-1E2D-411A-8F02-7041E59EB95C}"/>
    <cellStyle name="Output 2 4 6" xfId="11269" xr:uid="{914BC4A3-FB79-4C1A-8F13-03825543EE02}"/>
    <cellStyle name="Output 2 4 7" xfId="10788" xr:uid="{F0F59169-0B13-46EC-A73E-2608445F0D7F}"/>
    <cellStyle name="Output 2 5" xfId="10044" xr:uid="{683CB62E-21AE-4443-893F-1B401477B0B7}"/>
    <cellStyle name="Output 2 6" xfId="10104" xr:uid="{C3C685CE-4397-40D4-B966-3854FBB6DB97}"/>
    <cellStyle name="Output 2 7" xfId="10825" xr:uid="{942BFDDD-12F6-4F10-9CBC-A4433E083820}"/>
    <cellStyle name="Output 2 8" xfId="10148" xr:uid="{0263058F-C299-40BD-9261-B4F25F5FA11A}"/>
    <cellStyle name="Output 2 9" xfId="10150" xr:uid="{31AFA7F8-1856-4529-97BD-9D2846886461}"/>
    <cellStyle name="Output 3" xfId="8653" xr:uid="{E61F4D98-DA23-4134-B824-CC5E07DBAD55}"/>
    <cellStyle name="Output 3 2" xfId="8654" xr:uid="{5C71C745-BE08-4C39-8F55-C6B9F70C8026}"/>
    <cellStyle name="Output 3 3" xfId="8655" xr:uid="{5AD5C80F-46E4-4E8E-BF9C-2A84916745B1}"/>
    <cellStyle name="Output 3 4" xfId="8656" xr:uid="{96D04D05-9C19-4DE7-A09D-75476F456B9A}"/>
    <cellStyle name="Output 4" xfId="8657" xr:uid="{3E0403FF-E853-4FD8-91A6-5FC37D114283}"/>
    <cellStyle name="Output 4 2" xfId="10037" xr:uid="{59785BD0-D520-4916-823C-9B8BB7456060}"/>
    <cellStyle name="Output 4 3" xfId="10099" xr:uid="{B17654EF-590B-44BD-B64B-05FC9333E62F}"/>
    <cellStyle name="Output 4 4" xfId="10830" xr:uid="{319B2602-69C4-4054-A2CC-FB5B865E6D05}"/>
    <cellStyle name="Output 4 5" xfId="10143" xr:uid="{BC9911B6-F2DA-4008-A1AE-AA0689E8282F}"/>
    <cellStyle name="Output 4 6" xfId="11245" xr:uid="{03D2C446-DA5A-4032-B6A0-5BEE2B3D4D69}"/>
    <cellStyle name="Output 4 7" xfId="10789" xr:uid="{4E654739-D5EE-4197-8439-FB5E937329B5}"/>
    <cellStyle name="Output 5" xfId="8658" xr:uid="{21176234-662A-43D6-8F66-52B4EB3ED3AA}"/>
    <cellStyle name="Output 6" xfId="8659" xr:uid="{B5550C1D-F4F4-4933-AB20-93E7145D4CF6}"/>
    <cellStyle name="Percen - Style1" xfId="8660" xr:uid="{6DE6CD9E-23F3-4B08-9CE5-568CDB52C8D7}"/>
    <cellStyle name="Percen - Style1 2" xfId="8661" xr:uid="{EC519F40-4FD1-4831-A03B-401A7B6E2517}"/>
    <cellStyle name="Percen - Style2" xfId="8662" xr:uid="{308ABC13-96ED-49D2-8802-D04B6EB6B998}"/>
    <cellStyle name="Percen - Style2 2" xfId="8663" xr:uid="{FFA386CF-C9B6-4D73-BB69-35D7DD360BBA}"/>
    <cellStyle name="Percen - Style2 3" xfId="8664" xr:uid="{1F9D78C3-8D28-4126-AFED-54920E361E07}"/>
    <cellStyle name="Percen - Style3" xfId="8665" xr:uid="{0BB86753-69A0-45E9-8B3C-16E3108A1539}"/>
    <cellStyle name="Percen - Style3 2" xfId="8666" xr:uid="{3286CB36-0B90-4322-B52E-EFA3EE649A4B}"/>
    <cellStyle name="Percen - Style3 2 2" xfId="8667" xr:uid="{A31C29D1-9546-4086-9471-90109389F7EE}"/>
    <cellStyle name="Percen - Style3 3" xfId="8668" xr:uid="{E65E87A4-13A6-40A4-8643-02D589797B78}"/>
    <cellStyle name="Percen - Style3 4" xfId="8669" xr:uid="{E63D3B13-017D-49C6-BBDB-CB4176E0DB69}"/>
    <cellStyle name="Percen - Style3_ACCOUNTS" xfId="8670" xr:uid="{167C7463-A04E-400E-9670-68E457BD164B}"/>
    <cellStyle name="Percent" xfId="3" builtinId="5"/>
    <cellStyle name="Percent (0)" xfId="8671" xr:uid="{986464C6-788B-442A-8F41-DD38356ADCBB}"/>
    <cellStyle name="Percent [2]" xfId="8672" xr:uid="{AFD58F12-FD6B-4CFA-B60E-E710E7EFA7FE}"/>
    <cellStyle name="Percent [2] 2" xfId="8673" xr:uid="{E621945A-668D-45C0-8A51-521BDF9D2254}"/>
    <cellStyle name="Percent [2] 2 2" xfId="8674" xr:uid="{8A678405-5311-4919-9BDA-E98864EC1DBF}"/>
    <cellStyle name="Percent [2] 2 2 2" xfId="8675" xr:uid="{BAFCEA54-094A-4ECD-91A6-D80CBC65337E}"/>
    <cellStyle name="Percent [2] 2 3" xfId="8676" xr:uid="{FADBA779-9B9E-428A-BCEF-555354F21D0C}"/>
    <cellStyle name="Percent [2] 3" xfId="8677" xr:uid="{87B771D1-F19A-4632-AAF8-CB265536A7CA}"/>
    <cellStyle name="Percent [2] 3 2" xfId="8678" xr:uid="{85B45F0A-EDC0-4F6F-A03D-A7ECB1C631E3}"/>
    <cellStyle name="Percent [2] 3 2 2" xfId="8679" xr:uid="{A088244F-4F51-4A91-9CC3-C2F7B14833DB}"/>
    <cellStyle name="Percent [2] 3 3" xfId="8680" xr:uid="{C46842A6-8F59-494B-9E1D-C278CA052A5E}"/>
    <cellStyle name="Percent [2] 3 3 2" xfId="8681" xr:uid="{993C9D9C-C42A-4E2E-B2A1-F3CBF9C822C5}"/>
    <cellStyle name="Percent [2] 3 4" xfId="8682" xr:uid="{DFF67FEC-C070-498C-B7DA-1914C2E4CEBE}"/>
    <cellStyle name="Percent [2] 3 4 2" xfId="8683" xr:uid="{5AECBA8D-2CD8-402C-9D7E-E5E55A2F843E}"/>
    <cellStyle name="Percent [2] 4" xfId="8684" xr:uid="{89EC57EA-19B6-4E1B-939D-76A6F7A3BEDA}"/>
    <cellStyle name="Percent [2] 4 2" xfId="8685" xr:uid="{B9F6317E-891D-4510-AA30-5EE53F21DEC4}"/>
    <cellStyle name="Percent [2] 5" xfId="8686" xr:uid="{AA6FD33F-2BB8-49B7-B97F-F36D5EE67D5F}"/>
    <cellStyle name="Percent [2] 6" xfId="8687" xr:uid="{563EE869-3D4A-4E19-9909-BA3B2620199A}"/>
    <cellStyle name="Percent [2] 7" xfId="8688" xr:uid="{90D26A5E-2EE7-4EAC-8A02-E1E6E0BBB0A1}"/>
    <cellStyle name="Percent 10" xfId="8689" xr:uid="{3C32C442-63C6-4A6C-97F6-0802F216B75A}"/>
    <cellStyle name="Percent 10 2" xfId="8690" xr:uid="{A1A9185F-428D-4DA3-BBC5-38C15E5BA67A}"/>
    <cellStyle name="Percent 10 3" xfId="8691" xr:uid="{3F9D5005-121C-469A-9383-DBB71659894A}"/>
    <cellStyle name="Percent 10 3 2" xfId="8692" xr:uid="{B75ACEAD-CD3E-4960-963E-1BA061E05E00}"/>
    <cellStyle name="Percent 10 4" xfId="8693" xr:uid="{B7E4478C-10D9-418C-8132-CE4D11D952FD}"/>
    <cellStyle name="Percent 100" xfId="8694" xr:uid="{95CEED43-4D95-4921-BD07-E9F218C5E384}"/>
    <cellStyle name="Percent 101" xfId="8695" xr:uid="{19E96DD4-5104-4B4C-9A06-57C08A6D9523}"/>
    <cellStyle name="Percent 102" xfId="8696" xr:uid="{799D6128-F480-4F54-9F41-5AAF8DB8DCEA}"/>
    <cellStyle name="Percent 103" xfId="8697" xr:uid="{9C160650-5D90-49D0-88DC-915D0E9804BB}"/>
    <cellStyle name="Percent 104" xfId="8698" xr:uid="{D805D31F-352A-4E1F-AD4D-A8AAC08657CD}"/>
    <cellStyle name="Percent 105" xfId="8699" xr:uid="{DA8698AD-83B2-4CB8-A6F9-0E4B3B882A8B}"/>
    <cellStyle name="Percent 106" xfId="8700" xr:uid="{312BD953-4E3D-40C0-ABFE-E8E7D731EA2D}"/>
    <cellStyle name="Percent 107" xfId="8701" xr:uid="{E4D4122A-A72B-4023-940F-1CFF1F579C9D}"/>
    <cellStyle name="Percent 108" xfId="8702" xr:uid="{359E993F-1080-4C5A-915B-A02BA0EE19E6}"/>
    <cellStyle name="Percent 109" xfId="8703" xr:uid="{A3EEF579-6972-4143-AAFF-1423FCDDD8CC}"/>
    <cellStyle name="Percent 11" xfId="8704" xr:uid="{689D581D-4E73-4089-A3EA-7E32B8D66CCF}"/>
    <cellStyle name="Percent 11 2" xfId="8705" xr:uid="{B941F4A1-DF4B-4ED3-B5B8-8F0181705097}"/>
    <cellStyle name="Percent 11 2 2" xfId="8706" xr:uid="{E46C5EDD-A758-40E6-98BD-ED5A6D61467A}"/>
    <cellStyle name="Percent 11 3" xfId="8707" xr:uid="{28FABEA5-D311-4CB7-9D8E-351753E70552}"/>
    <cellStyle name="Percent 11 3 2" xfId="8708" xr:uid="{52917745-DF2A-4A7C-BAFC-BC74E876FAD7}"/>
    <cellStyle name="Percent 11 4" xfId="8709" xr:uid="{9DEB2D50-D544-472C-B52E-5A69EEBEC12B}"/>
    <cellStyle name="Percent 11 4 2" xfId="8710" xr:uid="{2D03F2C9-18EA-421E-A392-B5E614269737}"/>
    <cellStyle name="Percent 11 5" xfId="8711" xr:uid="{092FAEA1-1CFA-43D8-8B71-2DEE06144005}"/>
    <cellStyle name="Percent 110" xfId="8712" xr:uid="{E84B73A4-895E-4DCF-A0D5-893842082411}"/>
    <cellStyle name="Percent 111" xfId="8713" xr:uid="{C04EB6BC-8FA7-49DE-A5AC-1D678ED7E17B}"/>
    <cellStyle name="Percent 112" xfId="8714" xr:uid="{8AF85975-AE47-43F6-B411-291DF6360430}"/>
    <cellStyle name="Percent 113" xfId="8715" xr:uid="{348FABCF-1B98-4ADA-BB73-179A4200D310}"/>
    <cellStyle name="Percent 114" xfId="8716" xr:uid="{5A6C55B2-61C6-45E3-91E9-A8629BD71036}"/>
    <cellStyle name="Percent 115" xfId="8717" xr:uid="{3217089A-9DBC-49BD-BA88-E8FA10AFD726}"/>
    <cellStyle name="Percent 116" xfId="8718" xr:uid="{B44A9E67-9B8B-4413-86FA-25846C023206}"/>
    <cellStyle name="Percent 117" xfId="8719" xr:uid="{9455C583-B85B-45A1-BFDA-55CD186F0572}"/>
    <cellStyle name="Percent 118" xfId="8720" xr:uid="{3E3A8D8C-E803-4AE9-A6AE-E49CAD28CEFE}"/>
    <cellStyle name="Percent 119" xfId="8721" xr:uid="{459D2C77-B502-4340-B4D7-53CEB4DA61BF}"/>
    <cellStyle name="Percent 12" xfId="8722" xr:uid="{2CD965A2-F358-47FD-BDB0-B7ABF34B4186}"/>
    <cellStyle name="Percent 12 2" xfId="8723" xr:uid="{771D3B09-5FEE-4FE1-BB41-A314B0D541B5}"/>
    <cellStyle name="Percent 12 2 2" xfId="8724" xr:uid="{316D9C91-3110-479B-A3F9-186AB2919E9E}"/>
    <cellStyle name="Percent 12 2 2 2" xfId="8725" xr:uid="{452E83BF-C26A-4873-A825-F65698651EF8}"/>
    <cellStyle name="Percent 12 2 3" xfId="8726" xr:uid="{F3D9BFE7-5885-411D-B5CC-2297B6C19574}"/>
    <cellStyle name="Percent 12 3" xfId="8727" xr:uid="{B453EE5C-48E1-4ADB-AED9-8D536661FC0C}"/>
    <cellStyle name="Percent 12 3 2" xfId="8728" xr:uid="{02D8D234-4ECD-4EDF-9AB5-BB4E98F0812D}"/>
    <cellStyle name="Percent 12 4" xfId="8729" xr:uid="{3B19AC24-D221-49C1-9F14-B58C02924B71}"/>
    <cellStyle name="Percent 12 4 2" xfId="8730" xr:uid="{0AC28569-72B2-4794-93C2-99562AAD9F91}"/>
    <cellStyle name="Percent 12 5" xfId="8731" xr:uid="{EE158750-28D3-4E12-A43C-50157126FC05}"/>
    <cellStyle name="Percent 12 5 2" xfId="8732" xr:uid="{08F7060F-FCCA-4986-9737-8061BB561DC9}"/>
    <cellStyle name="Percent 120" xfId="8733" xr:uid="{4E930D7A-4090-4EF7-8FDC-0D6432F8551D}"/>
    <cellStyle name="Percent 121" xfId="9531" xr:uid="{E50BC737-B62F-4F44-8B4E-B34D0B351A4F}"/>
    <cellStyle name="Percent 122" xfId="9526" xr:uid="{72EDEF65-BFD0-489C-9460-EC44FBC9DCCF}"/>
    <cellStyle name="Percent 123" xfId="9523" xr:uid="{E2F4A39B-8622-4026-AE5A-884D75C714B4}"/>
    <cellStyle name="Percent 124" xfId="9524" xr:uid="{9900B2C1-074B-41A1-9525-50D0DD4195E0}"/>
    <cellStyle name="Percent 125" xfId="9556" xr:uid="{80220C5E-A85B-4FC3-82A9-7E6C25D1744B}"/>
    <cellStyle name="Percent 126" xfId="18" xr:uid="{C2C56AE9-5D3D-4AE5-AC70-E8DA3679AF3E}"/>
    <cellStyle name="Percent 126 2" xfId="9622" xr:uid="{1EF4764B-E621-4390-8E76-EFD871445476}"/>
    <cellStyle name="Percent 126 2 2" xfId="12041" xr:uid="{BF1ED224-C360-40DD-9B91-878EE8B8B104}"/>
    <cellStyle name="Percent 126 3" xfId="11584" xr:uid="{83DE8373-37C8-4C47-8BED-7EDFEFF06298}"/>
    <cellStyle name="Percent 127" xfId="9562" xr:uid="{97D46138-9150-47C0-9C7E-A19A2E7F138C}"/>
    <cellStyle name="Percent 127 2" xfId="11074" xr:uid="{B509A003-5E77-47B4-A396-DAD76D6381A4}"/>
    <cellStyle name="Percent 127 2 2" xfId="12480" xr:uid="{2EAE72CF-1414-4395-9F99-BD692BD61313}"/>
    <cellStyle name="Percent 127 3" xfId="12027" xr:uid="{0E14E1F7-19FF-4B9B-BA59-304181BAF4C9}"/>
    <cellStyle name="Percent 128" xfId="9611" xr:uid="{225363F6-DD6E-4B7B-B17E-EA51D36B712E}"/>
    <cellStyle name="Percent 128 2" xfId="11092" xr:uid="{9AF2C51B-924C-4EF9-81CF-95A60786640B}"/>
    <cellStyle name="Percent 128 2 2" xfId="12484" xr:uid="{20DBF20A-6CD6-477F-B4DC-708A240572CD}"/>
    <cellStyle name="Percent 128 3" xfId="12031" xr:uid="{B67C6A90-FE0E-4E12-A35C-1311E906FB41}"/>
    <cellStyle name="Percent 129" xfId="9614" xr:uid="{0F6220D5-D497-4C0F-A62C-0A980E3CC52A}"/>
    <cellStyle name="Percent 129 2" xfId="11095" xr:uid="{08766E3D-3BC6-4710-8629-6834822673FD}"/>
    <cellStyle name="Percent 129 2 2" xfId="12487" xr:uid="{2681B583-A3C6-4448-BF4B-47D4DAC2A118}"/>
    <cellStyle name="Percent 129 3" xfId="12034" xr:uid="{9D258F40-5A7A-4DC8-A26D-1CE5AE7B6D8B}"/>
    <cellStyle name="Percent 13" xfId="8734" xr:uid="{33891CBA-0FAB-4932-9231-0EC33C0300C6}"/>
    <cellStyle name="Percent 13 2" xfId="8735" xr:uid="{B52FF335-CAA1-497A-86F3-7D80F4258D31}"/>
    <cellStyle name="Percent 13 2 2" xfId="8736" xr:uid="{E68AE353-7D52-40E5-8B25-372697F5B794}"/>
    <cellStyle name="Percent 13 2 3" xfId="8737" xr:uid="{4AEC9C51-A815-4AD4-A2FB-2EC7D6C69A1F}"/>
    <cellStyle name="Percent 13 3" xfId="8738" xr:uid="{3F638F38-7EAE-4824-A04A-4E69D58EAD36}"/>
    <cellStyle name="Percent 13 3 2" xfId="8739" xr:uid="{66AB96DB-FCA5-4207-81DD-DAECEE7790C1}"/>
    <cellStyle name="Percent 13 4" xfId="8740" xr:uid="{1687AE8B-47EB-4275-8A78-806BD996E3DC}"/>
    <cellStyle name="Percent 13 5" xfId="8741" xr:uid="{AC5B5B05-C890-4FA1-B5F4-19039240E790}"/>
    <cellStyle name="Percent 13 6" xfId="8742" xr:uid="{9F33962D-0B8D-41CD-A2C7-6B9C699FB6A3}"/>
    <cellStyle name="Percent 130" xfId="9608" xr:uid="{913990F3-D51C-4F6C-A61A-6181099ACA8A}"/>
    <cellStyle name="Percent 130 2" xfId="11089" xr:uid="{1BD76B89-82BF-49C2-B353-86AEF1435873}"/>
    <cellStyle name="Percent 130 2 2" xfId="12481" xr:uid="{C934EA61-D818-42E7-A2D7-824B23C16654}"/>
    <cellStyle name="Percent 130 3" xfId="12028" xr:uid="{D3E9FC42-C311-433C-8226-B077F5E9B831}"/>
    <cellStyle name="Percent 131" xfId="9" xr:uid="{07672F1B-A4F7-4AB2-AC5E-0A00E729D7DE}"/>
    <cellStyle name="Percent 132" xfId="11564" xr:uid="{7AD297B9-0BA3-47DE-8EB8-699CC436EB5E}"/>
    <cellStyle name="Percent 133" xfId="11568" xr:uid="{269C7B9E-DC35-4F4E-9BCE-C6E07AFB5018}"/>
    <cellStyle name="Percent 134" xfId="11567" xr:uid="{196E6473-A3CC-4068-9075-C91C6AC6E669}"/>
    <cellStyle name="Percent 135" xfId="11572" xr:uid="{BBC6DB0C-0305-4EE0-B0DD-4F57921D9588}"/>
    <cellStyle name="Percent 136" xfId="11579" xr:uid="{64697017-68C8-480E-A88E-1CB4B11691DD}"/>
    <cellStyle name="Percent 14" xfId="8743" xr:uid="{57B17BB1-770A-4494-B720-4174970FB631}"/>
    <cellStyle name="Percent 14 2" xfId="8744" xr:uid="{9C51AE0F-5E54-43E6-A698-CCA6BD52B463}"/>
    <cellStyle name="Percent 14 2 2" xfId="8745" xr:uid="{F0EAF625-83EC-44FB-BDF9-25A0184C4412}"/>
    <cellStyle name="Percent 14 3" xfId="8746" xr:uid="{23B9E7B3-18C2-42C9-8D4A-A646E67E4837}"/>
    <cellStyle name="Percent 14 4" xfId="8747" xr:uid="{812895D0-7609-44F2-A643-5088745B9ACA}"/>
    <cellStyle name="Percent 14 4 2" xfId="8748" xr:uid="{9E7592D0-F7A4-4B3E-8D11-E4B67117C6AC}"/>
    <cellStyle name="Percent 14 5" xfId="8749" xr:uid="{18EABE57-1BDD-4D31-9C79-161D07BFB2EA}"/>
    <cellStyle name="Percent 15" xfId="8750" xr:uid="{734F3037-7E7F-49CE-A81E-3690D3B9ED95}"/>
    <cellStyle name="Percent 15 2" xfId="8751" xr:uid="{B0FB0BED-F5A7-462D-8096-37E7EA7433FD}"/>
    <cellStyle name="Percent 15 2 2" xfId="8752" xr:uid="{CD50BB29-7E05-4DBD-BE44-8FFF9E4068AF}"/>
    <cellStyle name="Percent 15 2 3" xfId="8753" xr:uid="{09C34FDE-3D70-499C-B09D-4FF53B0014CD}"/>
    <cellStyle name="Percent 15 2 4" xfId="8754" xr:uid="{0EEAB67D-353A-487A-B985-5200FD6A752F}"/>
    <cellStyle name="Percent 15 2 5" xfId="10806" xr:uid="{50050F44-F338-4DC4-8870-8AF6789265C3}"/>
    <cellStyle name="Percent 15 2 5 2" xfId="12469" xr:uid="{6B0E10ED-4833-4687-A596-3531CAF69205}"/>
    <cellStyle name="Percent 15 2 6" xfId="12016" xr:uid="{6438F6B5-7B7C-4B36-858D-C7396150EC99}"/>
    <cellStyle name="Percent 15 3" xfId="8755" xr:uid="{42CB271C-91E9-424E-83EA-43AFF9A05A44}"/>
    <cellStyle name="Percent 15 3 2" xfId="8756" xr:uid="{B86BD46D-9344-4904-B03C-64FA7B0E0962}"/>
    <cellStyle name="Percent 15 4" xfId="8757" xr:uid="{05FC7C72-1DA6-4665-8311-BC398DE120AA}"/>
    <cellStyle name="Percent 15 4 2" xfId="8758" xr:uid="{E6A57CE6-1A6C-4A21-8D4D-0E3DC6819FF6}"/>
    <cellStyle name="Percent 15 5" xfId="8759" xr:uid="{6B09456B-A145-4A85-ADC2-CED16A760CC4}"/>
    <cellStyle name="Percent 15 6" xfId="8760" xr:uid="{09A424AF-EB90-4B21-A47F-AD5E0153E420}"/>
    <cellStyle name="Percent 16" xfId="8761" xr:uid="{FAA06A7E-C4C9-41A8-A717-C67802AEF8A8}"/>
    <cellStyle name="Percent 16 2" xfId="8762" xr:uid="{690CF3DE-A8ED-4E60-A5F8-E15A900D90A6}"/>
    <cellStyle name="Percent 16 2 2" xfId="8763" xr:uid="{E42D999D-CD2F-451F-BBF0-B1C7326123B9}"/>
    <cellStyle name="Percent 16 3" xfId="8764" xr:uid="{DD122598-171E-444E-B00B-74E5D1D39ED2}"/>
    <cellStyle name="Percent 16 3 2" xfId="8765" xr:uid="{077951B4-9AF2-4B20-B6C3-11937405875E}"/>
    <cellStyle name="Percent 16 4" xfId="8766" xr:uid="{7BD2A6D0-DDA1-4CC2-AEE4-9F2B81DB2D37}"/>
    <cellStyle name="Percent 16 4 2" xfId="8767" xr:uid="{FE5E9E86-2DC4-451E-97D6-3E5137B5FCF4}"/>
    <cellStyle name="Percent 17" xfId="8768" xr:uid="{0FFD1F0D-4133-4EB2-B230-7C4FDEF27A01}"/>
    <cellStyle name="Percent 17 2" xfId="8769" xr:uid="{434EC59D-6DAB-4185-8522-0B5CA15A4EFE}"/>
    <cellStyle name="Percent 17 2 2" xfId="8770" xr:uid="{E132C1C1-BFC5-42E7-B864-2CAB8B2DE01B}"/>
    <cellStyle name="Percent 17 2 3" xfId="8771" xr:uid="{DF5739AA-00D3-42BE-88FB-BAF0053DE5A3}"/>
    <cellStyle name="Percent 17 3" xfId="8772" xr:uid="{E5728DCF-67CC-4CAA-AFC4-172E691C5FBB}"/>
    <cellStyle name="Percent 17 3 2" xfId="8773" xr:uid="{BFE3B17A-5739-4243-9A7E-5E8D3BAEDB45}"/>
    <cellStyle name="Percent 17 4" xfId="8774" xr:uid="{06B6F273-3AD0-4EF8-A41E-C8EB243A647D}"/>
    <cellStyle name="Percent 17 4 2" xfId="8775" xr:uid="{20572524-A521-4AFD-8C0F-F81A0FD61C68}"/>
    <cellStyle name="Percent 18" xfId="8776" xr:uid="{47AD4530-C734-49B3-B856-E2AF9B2D98F5}"/>
    <cellStyle name="Percent 18 2" xfId="8777" xr:uid="{FA8A7861-EC07-4C3B-995B-0B14A176BAC1}"/>
    <cellStyle name="Percent 18 2 2" xfId="8778" xr:uid="{746856B8-B801-4B34-98D5-58B3A786E08A}"/>
    <cellStyle name="Percent 18 3" xfId="8779" xr:uid="{3C9E4F9B-40EA-4EDA-BC9B-675864636B23}"/>
    <cellStyle name="Percent 18 3 2" xfId="8780" xr:uid="{9CEAB529-E2D3-496A-BFC4-C6D198726244}"/>
    <cellStyle name="Percent 18 4" xfId="8781" xr:uid="{68020E56-D68A-47FF-8AA8-D3DACB2ABB17}"/>
    <cellStyle name="Percent 18 4 2" xfId="8782" xr:uid="{7A160C89-86D6-4B8A-AB47-9E91FB852FA5}"/>
    <cellStyle name="Percent 18 5" xfId="8783" xr:uid="{01964818-3CF8-4DDC-AAA8-AA0A50F7AB5F}"/>
    <cellStyle name="Percent 18 5 2" xfId="10827" xr:uid="{F93BB7BC-F286-4944-BB1F-DC3CA0B04C53}"/>
    <cellStyle name="Percent 18 5 2 2" xfId="12470" xr:uid="{6A872EA0-B48D-4E08-A7A4-99BC5F6B0C9B}"/>
    <cellStyle name="Percent 18 5 3" xfId="12017" xr:uid="{A291D1E9-284A-4E8D-9F30-310CFF144EDB}"/>
    <cellStyle name="Percent 19" xfId="8784" xr:uid="{5CFA791A-6467-4C16-B4AF-7551A67B3C26}"/>
    <cellStyle name="Percent 19 2" xfId="8785" xr:uid="{4DBBD750-6EBB-4F5E-9D8B-D1D3A0A2EA0B}"/>
    <cellStyle name="Percent 19 2 2" xfId="8786" xr:uid="{C579DA10-A00A-48A0-8B6F-6F76D93E7B0B}"/>
    <cellStyle name="Percent 19 3" xfId="8787" xr:uid="{B0B30C6F-23EC-4ADB-8BE7-461F5BC2D551}"/>
    <cellStyle name="Percent 19 3 2" xfId="8788" xr:uid="{D9E38673-ECAE-4BF7-BBAE-27C601B240F4}"/>
    <cellStyle name="Percent 19 4" xfId="8789" xr:uid="{96389FF5-78DA-462C-B58F-14D9EA59E0AB}"/>
    <cellStyle name="Percent 19 4 2" xfId="8790" xr:uid="{1DFB6573-FE02-4E46-9E56-8592526CFEAD}"/>
    <cellStyle name="Percent 2" xfId="8791" xr:uid="{98B3D77D-1A29-4833-95E5-CE4ECC858605}"/>
    <cellStyle name="Percent 2 2" xfId="8792" xr:uid="{97BAC3F1-523B-451D-A30D-46921410F230}"/>
    <cellStyle name="Percent 2 2 2" xfId="8793" xr:uid="{D00FA8D4-634F-4245-9E8B-599D15178F6B}"/>
    <cellStyle name="Percent 2 2 2 2" xfId="8794" xr:uid="{88C3C5A6-F7D0-4287-91FD-028258AABB00}"/>
    <cellStyle name="Percent 2 2 3" xfId="8795" xr:uid="{5708AA80-EE15-4589-B53E-ED6B440040D6}"/>
    <cellStyle name="Percent 2 2 4" xfId="8796" xr:uid="{9B7606D6-E8D8-423F-BE7F-63D468B14CF5}"/>
    <cellStyle name="Percent 2 2 5" xfId="9540" xr:uid="{ABC38BC2-6A71-4ADD-AE6B-A33750A291FD}"/>
    <cellStyle name="Percent 2 3" xfId="8797" xr:uid="{B3C91CA6-90C6-4DE8-9DA9-96307A2E351A}"/>
    <cellStyle name="Percent 2 3 2" xfId="8798" xr:uid="{6FD317BB-6EB2-4467-A4FA-FD1CC5EFBE63}"/>
    <cellStyle name="Percent 2 3 3" xfId="8799" xr:uid="{7652A642-B058-4AF7-A944-134889429F3B}"/>
    <cellStyle name="Percent 2 3 4" xfId="8800" xr:uid="{2797C017-F171-4F55-A7D8-DF1059CA2E73}"/>
    <cellStyle name="Percent 2 4" xfId="8801" xr:uid="{229E544B-978C-4BD9-96D7-CC2771427A86}"/>
    <cellStyle name="Percent 2 4 2" xfId="8802" xr:uid="{551F2B23-7672-46D7-9A9F-11F2458848C9}"/>
    <cellStyle name="Percent 2 5" xfId="8803" xr:uid="{994788F7-32DC-4990-B6EF-06644A4C58E5}"/>
    <cellStyle name="Percent 2 6" xfId="8804" xr:uid="{1CBBCA74-9F2B-4DE5-9C03-82EE855C991D}"/>
    <cellStyle name="Percent 20" xfId="8805" xr:uid="{1029E477-FD79-4CB2-8D85-4E2AF8811372}"/>
    <cellStyle name="Percent 20 2" xfId="8806" xr:uid="{DD7B4B77-9292-454B-969B-DA66244848E4}"/>
    <cellStyle name="Percent 20 2 2" xfId="8807" xr:uid="{69A63ECD-C95F-4F59-B26E-B789794BDF81}"/>
    <cellStyle name="Percent 20 2 3" xfId="8808" xr:uid="{D55BABAA-EA9D-4700-9E70-4DD892BCB197}"/>
    <cellStyle name="Percent 20 2 4" xfId="8809" xr:uid="{1161FB10-DB7B-4927-B51B-FA50836DF94A}"/>
    <cellStyle name="Percent 20 2 5" xfId="10831" xr:uid="{73C02F83-9709-4B6C-B03A-084FAFD82538}"/>
    <cellStyle name="Percent 20 2 5 2" xfId="12471" xr:uid="{DE369C2F-848E-43FF-A52F-1C16B3FACB29}"/>
    <cellStyle name="Percent 20 2 6" xfId="12018" xr:uid="{A80FC592-31F0-40A9-BF7D-DCBD77FB0544}"/>
    <cellStyle name="Percent 20 3" xfId="8810" xr:uid="{3A1518ED-EAE3-4EC5-A46E-EDD4692B62ED}"/>
    <cellStyle name="Percent 20 4" xfId="8811" xr:uid="{5F53703D-6216-474D-9B7C-E3DF509BA624}"/>
    <cellStyle name="Percent 20 5" xfId="8812" xr:uid="{70F2EB24-0E44-49C4-83E0-7AA2527431C9}"/>
    <cellStyle name="Percent 21" xfId="8813" xr:uid="{85B198E8-3901-4374-8F42-C94AB0143412}"/>
    <cellStyle name="Percent 21 2" xfId="8814" xr:uid="{100518A1-2751-49EF-AD50-EC6C47677D06}"/>
    <cellStyle name="Percent 21 3" xfId="8815" xr:uid="{50265836-A70A-47CD-A98A-BEAEC941ADC0}"/>
    <cellStyle name="Percent 22" xfId="8816" xr:uid="{70103698-BBC6-486A-B794-79DAF11C6A94}"/>
    <cellStyle name="Percent 22 2" xfId="8817" xr:uid="{2C7D7889-3E46-4CF8-A56F-8DE59968C8ED}"/>
    <cellStyle name="Percent 22 3" xfId="8818" xr:uid="{C5AC90C5-E10B-4F13-BB6F-9003FB469A58}"/>
    <cellStyle name="Percent 22 3 2" xfId="8819" xr:uid="{12A6CBC4-27EE-4D31-AC1B-D549B7A8AC07}"/>
    <cellStyle name="Percent 22 4" xfId="8820" xr:uid="{6EB85D2C-8F71-4010-8BAD-3BA22458A05B}"/>
    <cellStyle name="Percent 23" xfId="8821" xr:uid="{425618E0-13A4-4A67-9F92-88249C09C760}"/>
    <cellStyle name="Percent 23 2" xfId="8822" xr:uid="{14B821D2-C472-447B-ABDE-2BC6E87FEFEA}"/>
    <cellStyle name="Percent 23 3" xfId="8823" xr:uid="{05AC7949-882E-4BBA-B5AC-40B16D6EDEE3}"/>
    <cellStyle name="Percent 23 3 2" xfId="8824" xr:uid="{FFE9CD4B-2831-4C75-80E4-7EAA0DF60DC6}"/>
    <cellStyle name="Percent 23 4" xfId="8825" xr:uid="{FD4F9514-7289-40E1-8368-77165BBC7D8F}"/>
    <cellStyle name="Percent 24" xfId="8826" xr:uid="{2B9F77EC-87AA-4216-8606-EC63E3C64BDA}"/>
    <cellStyle name="Percent 24 2" xfId="8827" xr:uid="{87612F5E-001E-4F9F-BC16-1F58AFCFBAED}"/>
    <cellStyle name="Percent 24 2 2" xfId="8828" xr:uid="{22FC90AB-12B5-4B60-AFE2-79793C3907B4}"/>
    <cellStyle name="Percent 24 3" xfId="8829" xr:uid="{1FCE4A1F-2E51-475F-892C-00B75076561D}"/>
    <cellStyle name="Percent 24 3 2" xfId="8830" xr:uid="{FAF7A4D7-18BD-4AA7-B9F4-A7DE85AE6891}"/>
    <cellStyle name="Percent 24 4" xfId="8831" xr:uid="{E5638B55-33EB-4A9F-A779-C1A842BF9F68}"/>
    <cellStyle name="Percent 24 4 2" xfId="8832" xr:uid="{89BEBC3E-79A3-43E4-A37E-CF54289CFD47}"/>
    <cellStyle name="Percent 24 5" xfId="8833" xr:uid="{613C327C-5B63-4539-9A0C-AAF8D4262B06}"/>
    <cellStyle name="Percent 25" xfId="8834" xr:uid="{91003525-FFBD-4E25-B216-845FD17031C7}"/>
    <cellStyle name="Percent 25 2" xfId="8835" xr:uid="{57B0352D-3BC2-4F6F-83A4-CF3CE2BDF0AF}"/>
    <cellStyle name="Percent 25 2 2" xfId="8836" xr:uid="{A3165C67-A231-480C-A480-E01A9AA77BB5}"/>
    <cellStyle name="Percent 25 3" xfId="8837" xr:uid="{7B3F6F79-520E-466C-9714-9B2333A6FAD2}"/>
    <cellStyle name="Percent 26" xfId="8838" xr:uid="{B579F641-4FD7-4EE0-957B-C600E4AF38B2}"/>
    <cellStyle name="Percent 26 2" xfId="8839" xr:uid="{77A2E443-8F54-46C7-AC51-2179C8B6AC1A}"/>
    <cellStyle name="Percent 27" xfId="8840" xr:uid="{E211085E-BD0B-4296-99B4-13452FF5A53E}"/>
    <cellStyle name="Percent 27 2" xfId="8841" xr:uid="{8F0168C7-7BB0-419F-AC75-A82FE51EB198}"/>
    <cellStyle name="Percent 28" xfId="8842" xr:uid="{0D9F9156-3508-40B2-B9F6-061328ED4D8A}"/>
    <cellStyle name="Percent 28 2" xfId="8843" xr:uid="{FED180FB-B1BA-4742-A36D-E53D7AC95F21}"/>
    <cellStyle name="Percent 29" xfId="8844" xr:uid="{A8387127-721E-490B-82B8-A4F57A2065DA}"/>
    <cellStyle name="Percent 29 2" xfId="8845" xr:uid="{543A4AF1-4266-406C-8C95-82610F844B42}"/>
    <cellStyle name="Percent 3" xfId="8846" xr:uid="{D99DB100-A266-405C-8493-F2AE5B953C5A}"/>
    <cellStyle name="Percent 3 2" xfId="8847" xr:uid="{12C88A1E-3D05-44E1-AFB3-F27B18690EC2}"/>
    <cellStyle name="Percent 3 2 2" xfId="8848" xr:uid="{1403DCAC-EADD-4567-ACD8-C69EFCC9487A}"/>
    <cellStyle name="Percent 3 2 2 2" xfId="8849" xr:uid="{703C3942-4AEE-4B8D-806D-6664C4D9A0C4}"/>
    <cellStyle name="Percent 3 2 3" xfId="8850" xr:uid="{D01D84B9-6CC5-4922-9BD0-D88259A9B3DD}"/>
    <cellStyle name="Percent 3 2 4" xfId="9539" xr:uid="{36305EFF-6E43-4898-8425-05D79ED15C09}"/>
    <cellStyle name="Percent 3 3" xfId="8851" xr:uid="{5ABA075F-9A1F-4293-A315-23708BD8A3A7}"/>
    <cellStyle name="Percent 3 3 2" xfId="8852" xr:uid="{64CF3EAF-F544-4F9E-A13B-7199131EE1CD}"/>
    <cellStyle name="Percent 3 3 3" xfId="9538" xr:uid="{605157F3-424F-4FCE-834A-7497B70EC5BC}"/>
    <cellStyle name="Percent 3 4" xfId="8853" xr:uid="{2280A4F1-DC73-48D6-AB64-FBAEC20E2B12}"/>
    <cellStyle name="Percent 3 5" xfId="8854" xr:uid="{580AF455-3128-436A-AE66-A354B30C9249}"/>
    <cellStyle name="Percent 30" xfId="8855" xr:uid="{95BDD425-6A46-4C3D-8304-3C61A0B28645}"/>
    <cellStyle name="Percent 30 2" xfId="8856" xr:uid="{32D7D370-0CCD-4681-9F5E-F22011E961B1}"/>
    <cellStyle name="Percent 31" xfId="8857" xr:uid="{9EE48C53-E3B0-4A66-A9F7-66EE745F8C5C}"/>
    <cellStyle name="Percent 31 2" xfId="8858" xr:uid="{C4AF6018-B71B-419B-B263-F3B9BFC5C8C8}"/>
    <cellStyle name="Percent 32" xfId="8859" xr:uid="{3016D965-90E1-45F8-AC50-E179F850E928}"/>
    <cellStyle name="Percent 32 2" xfId="8860" xr:uid="{DDFAE62E-F68C-4E48-8CCD-1A5ED077A67E}"/>
    <cellStyle name="Percent 33" xfId="8861" xr:uid="{7EC5C011-432F-44C7-A25A-8E7685356553}"/>
    <cellStyle name="Percent 33 2" xfId="8862" xr:uid="{533C52D1-5BC7-48DA-A575-9931840A8D1B}"/>
    <cellStyle name="Percent 34" xfId="8863" xr:uid="{55EEFE22-77FE-4A02-AB5F-EAB54DA00F98}"/>
    <cellStyle name="Percent 34 2" xfId="8864" xr:uid="{DE56D9BA-A466-4049-8BA9-17BE2DE91795}"/>
    <cellStyle name="Percent 35" xfId="8865" xr:uid="{B1D23A4C-CA57-4D12-ACA9-E4FEE37275C3}"/>
    <cellStyle name="Percent 35 2" xfId="8866" xr:uid="{A413D648-689C-4A18-B30B-B2845995C5AD}"/>
    <cellStyle name="Percent 36" xfId="8867" xr:uid="{6F00E106-86C8-40A8-9C4C-52EDCF605FD3}"/>
    <cellStyle name="Percent 36 2" xfId="8868" xr:uid="{B19A9F42-7BBB-4104-9D5E-B0828EEDD3C3}"/>
    <cellStyle name="Percent 37" xfId="8869" xr:uid="{0BCC23AA-63D4-43DC-B900-C997DF0ABBD9}"/>
    <cellStyle name="Percent 37 2" xfId="8870" xr:uid="{3F1809CB-FD10-4A3F-8632-CF42A5F5BC0F}"/>
    <cellStyle name="Percent 38" xfId="8871" xr:uid="{98FD630C-86AE-4F24-8513-90B91AD5181B}"/>
    <cellStyle name="Percent 38 2" xfId="8872" xr:uid="{CEAB4E2B-FC1C-4780-A05F-2E30900BD80D}"/>
    <cellStyle name="Percent 39" xfId="8873" xr:uid="{D3EF0509-10E7-43AE-B47C-6DA44ADDBD0A}"/>
    <cellStyle name="Percent 39 2" xfId="8874" xr:uid="{4F297C5B-7384-457A-8C11-7A956FB997C2}"/>
    <cellStyle name="Percent 4" xfId="8875" xr:uid="{B8A7AE75-D6C7-4A26-90C4-F3DA572735F6}"/>
    <cellStyle name="Percent 4 2" xfId="8876" xr:uid="{40252BC1-772E-494B-9966-7DC38545660C}"/>
    <cellStyle name="Percent 4 2 2" xfId="8877" xr:uid="{8496351B-2AB3-4E77-A823-3BD8BAB1D7A5}"/>
    <cellStyle name="Percent 4 2 3" xfId="8878" xr:uid="{F507A2B5-0B18-4A03-ABBF-8687E4289F1E}"/>
    <cellStyle name="Percent 4 2 3 2" xfId="8879" xr:uid="{89D5C5DB-ADE9-44EC-B795-3C766D7F06FA}"/>
    <cellStyle name="Percent 4 2 4" xfId="8880" xr:uid="{B1739235-B16B-4B46-B55E-2114CB3EB970}"/>
    <cellStyle name="Percent 4 2 5" xfId="8881" xr:uid="{1F2A772A-B049-4235-B9A9-6BB1F3BB142F}"/>
    <cellStyle name="Percent 4 3" xfId="8882" xr:uid="{4CE261F6-2306-4EAA-8F14-9E85C4F48C3F}"/>
    <cellStyle name="Percent 4 3 2" xfId="8883" xr:uid="{E31A7D2C-352B-4D12-A354-AD04F0C54DC0}"/>
    <cellStyle name="Percent 4 4" xfId="8884" xr:uid="{9EAD6DA4-6FFE-415F-9514-7F79ED94DFE2}"/>
    <cellStyle name="Percent 4 5" xfId="8885" xr:uid="{15DB72BC-A9B2-45DE-B4E3-9C1583C4AAC9}"/>
    <cellStyle name="Percent 40" xfId="8886" xr:uid="{C0EC58B6-881C-4F12-B1FF-3F4AB56B626F}"/>
    <cellStyle name="Percent 40 2" xfId="8887" xr:uid="{351883E9-45BF-42B8-B930-79C554BFAED7}"/>
    <cellStyle name="Percent 41" xfId="8888" xr:uid="{207AF29F-B5E6-4216-B515-2DA002C6D41C}"/>
    <cellStyle name="Percent 41 2" xfId="8889" xr:uid="{9D1E7D7A-1F4E-43F1-8AF9-3AD628DB341C}"/>
    <cellStyle name="Percent 42" xfId="8890" xr:uid="{BCBDC4F5-9B9E-4CB6-8CF9-349FF6FE77A1}"/>
    <cellStyle name="Percent 42 2" xfId="8891" xr:uid="{54D15301-B95B-49DD-9533-C18CD852C4EA}"/>
    <cellStyle name="Percent 43" xfId="8892" xr:uid="{399798BB-D74C-473B-9872-216C3FE308BC}"/>
    <cellStyle name="Percent 43 2" xfId="8893" xr:uid="{9F64A076-C89B-41EB-A7D4-E6A48A0FCBDC}"/>
    <cellStyle name="Percent 44" xfId="8894" xr:uid="{EF98CD71-39D0-48B3-A60F-363011416A2E}"/>
    <cellStyle name="Percent 44 2" xfId="8895" xr:uid="{6B2E08B7-3211-49FB-B2E1-6E612A938B2A}"/>
    <cellStyle name="Percent 45" xfId="8896" xr:uid="{D9D83BD3-9C78-4343-8BC7-B124CAF4E694}"/>
    <cellStyle name="Percent 45 2" xfId="8897" xr:uid="{82E2E142-E411-4681-9004-1870262DB210}"/>
    <cellStyle name="Percent 46" xfId="8898" xr:uid="{6D9DE1E6-8FEE-4A06-902D-396523B0CF66}"/>
    <cellStyle name="Percent 47" xfId="8899" xr:uid="{4592C105-D95B-4F2C-B7AF-8E78422E8227}"/>
    <cellStyle name="Percent 48" xfId="8900" xr:uid="{BDE962FA-A381-4660-8448-FDBF5035A3EA}"/>
    <cellStyle name="Percent 49" xfId="8901" xr:uid="{E5EB9425-5CBD-4FF5-9211-5919ACEBF8F0}"/>
    <cellStyle name="Percent 5" xfId="8902" xr:uid="{A38A82C5-8938-4CD5-A69B-21DC8CD02265}"/>
    <cellStyle name="Percent 5 2" xfId="8903" xr:uid="{94C01220-DA1E-4A14-9912-091AB5EEC46C}"/>
    <cellStyle name="Percent 5 2 2" xfId="8904" xr:uid="{F4603638-4360-4875-8AA1-E26CCD8DACEF}"/>
    <cellStyle name="Percent 5 3" xfId="8905" xr:uid="{CA3F807D-6795-4A2D-9458-FA91F74B2F5A}"/>
    <cellStyle name="Percent 5 4" xfId="8906" xr:uid="{3EB5AFBD-AD91-4AE3-8544-55EB9841F183}"/>
    <cellStyle name="Percent 5 5" xfId="9537" xr:uid="{E0B69651-D236-414E-B488-49523CF7B505}"/>
    <cellStyle name="Percent 50" xfId="8907" xr:uid="{E14DF77D-0D05-4768-BC62-5A779C745310}"/>
    <cellStyle name="Percent 51" xfId="8908" xr:uid="{E833F776-8315-4B49-93D4-3B32C999988B}"/>
    <cellStyle name="Percent 52" xfId="8909" xr:uid="{8A8B3908-CCCD-4BE3-8FB0-921243CB04B7}"/>
    <cellStyle name="Percent 53" xfId="8910" xr:uid="{984B7F47-AB8A-416E-9A6B-E1370F104506}"/>
    <cellStyle name="Percent 54" xfId="8911" xr:uid="{D54E17B3-65C0-4327-B0C0-417FB1C53470}"/>
    <cellStyle name="Percent 55" xfId="8912" xr:uid="{8E4B0993-75FB-4ED4-905C-021FAEF37F7C}"/>
    <cellStyle name="Percent 56" xfId="8913" xr:uid="{8FF90A2D-5622-419B-8072-AF954D4A3E6B}"/>
    <cellStyle name="Percent 57" xfId="8914" xr:uid="{A66EE89F-92C8-4F7A-B1BE-AC573FC41ACA}"/>
    <cellStyle name="Percent 58" xfId="8915" xr:uid="{B6D227A8-AE59-4D7C-9CF1-2A1FF7F12470}"/>
    <cellStyle name="Percent 59" xfId="8916" xr:uid="{88C0CA5F-8922-4B38-8991-06FCEEF8EE8C}"/>
    <cellStyle name="Percent 6" xfId="8917" xr:uid="{27B2D59A-853E-4846-B67C-D0690B4F53D6}"/>
    <cellStyle name="Percent 6 2" xfId="8918" xr:uid="{EA0D6F1F-3D8E-44BF-A786-02D3D3B1B875}"/>
    <cellStyle name="Percent 6 2 2" xfId="8919" xr:uid="{FF107429-A639-46E2-AFAB-26F17DF554AB}"/>
    <cellStyle name="Percent 6 2 2 2" xfId="8920" xr:uid="{AFA8EF97-D86B-4289-B8AB-05C685240148}"/>
    <cellStyle name="Percent 6 2 3" xfId="8921" xr:uid="{C9398FDA-B520-4E1E-B0B3-4A7376972D7D}"/>
    <cellStyle name="Percent 6 3" xfId="8922" xr:uid="{37FFB795-32C6-451C-AF84-DC2B27FB9297}"/>
    <cellStyle name="Percent 6 3 2" xfId="8923" xr:uid="{A7BD000D-0CCC-4736-B11A-2C376CC32CD3}"/>
    <cellStyle name="Percent 6 4" xfId="8924" xr:uid="{6905E846-8CE4-4211-9AA5-1D8C029EC8B6}"/>
    <cellStyle name="Percent 6 5" xfId="8925" xr:uid="{4A755227-0BC0-4442-A621-A6F556DAFF21}"/>
    <cellStyle name="Percent 60" xfId="8926" xr:uid="{9FA0920C-2160-4EF4-B388-5FB6AF641627}"/>
    <cellStyle name="Percent 61" xfId="8927" xr:uid="{78C694B5-7B03-4E76-BAAC-377406B155A5}"/>
    <cellStyle name="Percent 62" xfId="8928" xr:uid="{BE94831E-A2B3-4AEC-8121-3FA872F93869}"/>
    <cellStyle name="Percent 63" xfId="8929" xr:uid="{817C71C9-52CF-463D-B8F9-BE3174490B09}"/>
    <cellStyle name="Percent 64" xfId="8930" xr:uid="{44420005-86CB-4918-9CD9-1178DC286087}"/>
    <cellStyle name="Percent 65" xfId="8931" xr:uid="{DF636648-0849-4411-AC81-A2F678B55D95}"/>
    <cellStyle name="Percent 66" xfId="8932" xr:uid="{EC92CCBD-DFE9-4D7C-955A-D4480762A240}"/>
    <cellStyle name="Percent 67" xfId="8933" xr:uid="{0B56E465-8042-4673-82B8-D6283E7A4C81}"/>
    <cellStyle name="Percent 68" xfId="8934" xr:uid="{EDAE8527-F215-4CF0-95F8-FD1105893C58}"/>
    <cellStyle name="Percent 69" xfId="8935" xr:uid="{E2E84F72-FEE7-40F9-85CA-82FD452276A8}"/>
    <cellStyle name="Percent 69 2" xfId="10832" xr:uid="{8457F810-0BAB-4498-85C8-1EEB79170232}"/>
    <cellStyle name="Percent 69 2 2" xfId="12472" xr:uid="{7B876A15-0AF6-43D9-92D5-2D5949A373AB}"/>
    <cellStyle name="Percent 69 3" xfId="12019" xr:uid="{3BBD3165-7559-4DF1-9B63-02E73007F1A5}"/>
    <cellStyle name="Percent 7" xfId="8936" xr:uid="{9EA1B932-AC47-4749-9D6B-85A5CA1982E1}"/>
    <cellStyle name="Percent 7 10" xfId="10833" xr:uid="{59C14794-556C-4FDE-90AB-206E97D98994}"/>
    <cellStyle name="Percent 7 10 2" xfId="12473" xr:uid="{EB105563-C9EE-443B-A1B2-2725809CAA15}"/>
    <cellStyle name="Percent 7 11" xfId="12020" xr:uid="{F0EBE1D8-0EA3-4FD9-AAEF-5C630C8F4C25}"/>
    <cellStyle name="Percent 7 2" xfId="8937" xr:uid="{DF879D6F-EFF1-42FE-9956-C781EDA1774C}"/>
    <cellStyle name="Percent 7 2 2" xfId="8938" xr:uid="{93D9CC40-4315-43C2-BC1D-E5B6EC7E496B}"/>
    <cellStyle name="Percent 7 2 3" xfId="8939" xr:uid="{76B020E0-950B-4E45-BF00-E2124F335F7A}"/>
    <cellStyle name="Percent 7 3" xfId="8940" xr:uid="{4C7E5489-44EE-47ED-8302-962456EA0984}"/>
    <cellStyle name="Percent 7 3 2" xfId="8941" xr:uid="{B622F698-F713-403B-AA53-57E8B7419A6B}"/>
    <cellStyle name="Percent 7 3 3" xfId="8942" xr:uid="{5027CB8E-00F7-46B4-8DA8-35AB42B54857}"/>
    <cellStyle name="Percent 7 3 4" xfId="8943" xr:uid="{30F8BB69-08CE-4B30-A8A6-ED00B6BA6B0C}"/>
    <cellStyle name="Percent 7 3 5" xfId="10834" xr:uid="{5EF59FF4-11E9-4E7E-8376-5C3325C34F02}"/>
    <cellStyle name="Percent 7 3 5 2" xfId="12474" xr:uid="{DB975419-F070-402F-8A5B-2F5CE6B0DC3E}"/>
    <cellStyle name="Percent 7 3 6" xfId="12021" xr:uid="{C1DB8BF5-C288-43B5-B25B-E652B84ACD31}"/>
    <cellStyle name="Percent 7 4" xfId="8944" xr:uid="{A7D9E404-4DA5-4B0F-8172-7B33A507A7CC}"/>
    <cellStyle name="Percent 7 4 2" xfId="8945" xr:uid="{9D8B2DDF-3BFA-4B65-B96D-8AD2790F6638}"/>
    <cellStyle name="Percent 7 5" xfId="8946" xr:uid="{B95DEB21-4421-45E9-9626-46618D33BBFE}"/>
    <cellStyle name="Percent 7 5 2" xfId="8947" xr:uid="{143643E9-EE5B-4EBB-8179-371D1BD8DACD}"/>
    <cellStyle name="Percent 7 6" xfId="8948" xr:uid="{E6C01728-F5C8-4452-9689-3A3172D80CAF}"/>
    <cellStyle name="Percent 7 7" xfId="8949" xr:uid="{5AE99F52-901B-4307-9E41-10BAD5DE0404}"/>
    <cellStyle name="Percent 7 7 2" xfId="10835" xr:uid="{78321557-4098-4CD0-9785-82ADD80192CA}"/>
    <cellStyle name="Percent 7 7 2 2" xfId="12475" xr:uid="{B6827667-E12B-4336-9F3F-B004F286CE27}"/>
    <cellStyle name="Percent 7 7 3" xfId="12022" xr:uid="{17DE1A02-1562-44EB-AD8A-B67394BEA40D}"/>
    <cellStyle name="Percent 7 8" xfId="8950" xr:uid="{029AB619-5567-449B-A8A2-B3CA35069B1D}"/>
    <cellStyle name="Percent 7 9" xfId="8951" xr:uid="{A2C3A18E-5D05-4A06-8252-0D863F81F0AE}"/>
    <cellStyle name="Percent 70" xfId="8952" xr:uid="{4894F188-5BF3-4593-AAF4-B0AEA6D513AF}"/>
    <cellStyle name="Percent 71" xfId="8953" xr:uid="{152D175B-F371-44DB-8866-959AD40EA703}"/>
    <cellStyle name="Percent 72" xfId="8954" xr:uid="{FE4CCB68-80EC-4BE0-8804-CA5EC27DB45D}"/>
    <cellStyle name="Percent 73" xfId="8955" xr:uid="{B18EFE46-A6A9-4A07-9E9E-7EC2293A6AE8}"/>
    <cellStyle name="Percent 74" xfId="8956" xr:uid="{C70394EC-1C91-40DE-B4FE-2E9C9BAA6631}"/>
    <cellStyle name="Percent 75" xfId="8957" xr:uid="{74FFF13C-E242-4046-B064-C6228EA6FAA8}"/>
    <cellStyle name="Percent 76" xfId="8958" xr:uid="{B06E5A78-0F5B-416D-9B26-B6386573B2B7}"/>
    <cellStyle name="Percent 77" xfId="8959" xr:uid="{4E711148-3E19-49D7-B423-6D0EBDE5E786}"/>
    <cellStyle name="Percent 78" xfId="8960" xr:uid="{AFD9F509-1DA8-44FF-B372-7B7A4CDFA75A}"/>
    <cellStyle name="Percent 79" xfId="8961" xr:uid="{BB086CD0-AB77-4FB4-9A2A-F47B76734800}"/>
    <cellStyle name="Percent 8" xfId="8962" xr:uid="{6D309DB2-EFEB-46F9-AE8B-B7BCD063B2DD}"/>
    <cellStyle name="Percent 8 2" xfId="8963" xr:uid="{05E5BE98-5FF1-4A9B-99F3-CAE8DFFDE4B4}"/>
    <cellStyle name="Percent 8 2 2" xfId="8964" xr:uid="{130743E8-BC47-4C9E-B78D-45142195C43F}"/>
    <cellStyle name="Percent 8 2 2 2" xfId="10836" xr:uid="{FCEA7347-6ADB-47B6-A2F1-A1B9BD33AD29}"/>
    <cellStyle name="Percent 8 2 2 2 2" xfId="12476" xr:uid="{B83720C4-F46F-4950-A256-8331B4FBCA7F}"/>
    <cellStyle name="Percent 8 2 2 3" xfId="12023" xr:uid="{645B895E-932E-400D-A4E9-571870140722}"/>
    <cellStyle name="Percent 8 3" xfId="8965" xr:uid="{2A2E5D29-1CB7-4024-B92D-0321C4F90070}"/>
    <cellStyle name="Percent 80" xfId="8966" xr:uid="{0E5B6B1A-4DC6-4F79-847C-F4F3292F2403}"/>
    <cellStyle name="Percent 81" xfId="8967" xr:uid="{A0BCC7C4-8BAD-4549-AB12-BC7B8E080FA4}"/>
    <cellStyle name="Percent 82" xfId="8968" xr:uid="{8127FFE3-BE5B-4B7A-AA4E-78A394745B55}"/>
    <cellStyle name="Percent 83" xfId="8969" xr:uid="{1D06560C-15A5-4048-85E4-5E2B1CC93128}"/>
    <cellStyle name="Percent 84" xfId="8970" xr:uid="{05CA12E3-85BB-4BA3-ACF7-A0F0DEA79F0E}"/>
    <cellStyle name="Percent 84 2" xfId="10837" xr:uid="{1C269DC4-76C6-4B03-AC96-D244AB7D2730}"/>
    <cellStyle name="Percent 84 2 2" xfId="12477" xr:uid="{11A03520-2C23-49CB-9900-E623B045E876}"/>
    <cellStyle name="Percent 84 3" xfId="12024" xr:uid="{E967D4D6-8FB6-4725-B464-C2790C369073}"/>
    <cellStyle name="Percent 85" xfId="8971" xr:uid="{FF19039D-C78A-45EF-85E6-BED4FAEFD781}"/>
    <cellStyle name="Percent 86" xfId="8972" xr:uid="{1B1EC1DF-FB46-44BF-A093-E8D858C19222}"/>
    <cellStyle name="Percent 86 2" xfId="10838" xr:uid="{22868A61-4265-44F1-83B8-CAED75F318D5}"/>
    <cellStyle name="Percent 86 2 2" xfId="12478" xr:uid="{042C6D32-A11A-4ECB-AA55-61C5DF391D09}"/>
    <cellStyle name="Percent 86 3" xfId="12025" xr:uid="{00680726-7279-4773-8E7B-FD6E5121CB3A}"/>
    <cellStyle name="Percent 87" xfId="8973" xr:uid="{7096C5F7-0AC2-4416-A315-0B583CC28FDB}"/>
    <cellStyle name="Percent 88" xfId="8974" xr:uid="{C0C23B12-80C1-479A-BC89-B7640BA0D3CD}"/>
    <cellStyle name="Percent 89" xfId="8975" xr:uid="{5343812A-DB47-477D-876A-112DF78BEF65}"/>
    <cellStyle name="Percent 9" xfId="8976" xr:uid="{132ACBCF-4A27-4186-81EC-ADDC6DAE2E86}"/>
    <cellStyle name="Percent 9 2" xfId="8977" xr:uid="{5599D0EE-9DDE-4DCE-B9E3-95721D2D8C10}"/>
    <cellStyle name="Percent 9 2 2" xfId="8978" xr:uid="{E5DDC312-2788-49A8-AAC4-815278A4A8A8}"/>
    <cellStyle name="Percent 9 2 3" xfId="8979" xr:uid="{A3C27323-D05D-4D63-9D7E-25AB6966CA1C}"/>
    <cellStyle name="Percent 9 3" xfId="8980" xr:uid="{B33ECE11-63CB-4C42-B39C-1C1419723582}"/>
    <cellStyle name="Percent 9 4" xfId="8981" xr:uid="{310BAA57-D0D0-4AF0-9805-C6A57E15456B}"/>
    <cellStyle name="Percent 90" xfId="8982" xr:uid="{A87F70D4-E968-4D1C-B00A-8AC9285EF7B7}"/>
    <cellStyle name="Percent 91" xfId="8983" xr:uid="{A6A0AD92-7042-4F18-A581-5438896F92A7}"/>
    <cellStyle name="Percent 92" xfId="8984" xr:uid="{6BBC54D1-E33C-482E-88AA-23125036CDAB}"/>
    <cellStyle name="Percent 93" xfId="8985" xr:uid="{E6ECA4F9-40D3-475C-AADD-4A7BEC395DDF}"/>
    <cellStyle name="Percent 94" xfId="8986" xr:uid="{8E1097A8-19CE-4A90-A583-2BDB45C33C99}"/>
    <cellStyle name="Percent 95" xfId="8987" xr:uid="{67F922C5-0742-4488-80DD-263D1FD97D74}"/>
    <cellStyle name="Percent 96" xfId="8988" xr:uid="{018AA13A-D814-4CCF-8A5B-4B7C345ABAA5}"/>
    <cellStyle name="Percent 97" xfId="8989" xr:uid="{9B1103B4-2E17-4C82-BAB4-1385A57B1CFF}"/>
    <cellStyle name="Percent 98" xfId="8990" xr:uid="{E9CB65E4-AE94-47A2-B7A2-95CEF7BC3F32}"/>
    <cellStyle name="Percent 99" xfId="8991" xr:uid="{16B93299-38E8-4831-A5D8-2C9947A1671A}"/>
    <cellStyle name="Processing" xfId="8992" xr:uid="{D723D600-7A80-4F32-B564-A9E6EE60BDA2}"/>
    <cellStyle name="Processing 2" xfId="8993" xr:uid="{33E029FB-5943-48F6-9835-71C2AE16C5DE}"/>
    <cellStyle name="Processing 2 2" xfId="8994" xr:uid="{13B2C8C4-65C5-41A1-B314-BF93079A4AD5}"/>
    <cellStyle name="Processing 3" xfId="8995" xr:uid="{84C3F7CC-2F5D-478B-8E9B-D6DF05AB14A3}"/>
    <cellStyle name="Processing 4" xfId="8996" xr:uid="{1472DDF6-8E36-4E46-9E99-5C4D27558D61}"/>
    <cellStyle name="Processing_AURORA Total New" xfId="8997" xr:uid="{F959572D-E52B-42BD-BBD1-F58376069B67}"/>
    <cellStyle name="PS_Comma" xfId="9536" xr:uid="{55E7DA64-D700-4951-B196-88D813E34AF8}"/>
    <cellStyle name="PSChar" xfId="8998" xr:uid="{0879C706-F50C-4B7B-9129-4E07472DA393}"/>
    <cellStyle name="PSChar 2" xfId="8999" xr:uid="{7062FA29-0841-4C85-AAEB-5813597A189A}"/>
    <cellStyle name="PSChar 2 2" xfId="9000" xr:uid="{93414CA6-1688-4A70-8C37-468F88FD55D5}"/>
    <cellStyle name="PSChar 3" xfId="9001" xr:uid="{96A91E5F-C01D-44F5-BB07-40FB156DB362}"/>
    <cellStyle name="PSChar 4" xfId="9002" xr:uid="{2596617A-3700-459B-A773-AD876DDE0E0A}"/>
    <cellStyle name="PSDate" xfId="9003" xr:uid="{6A6E3845-83FE-462B-9DA5-60B67A5567B0}"/>
    <cellStyle name="PSDate 2" xfId="9004" xr:uid="{413A8698-0384-4D9C-AA01-80ED417BD229}"/>
    <cellStyle name="PSDate 2 2" xfId="9005" xr:uid="{36393333-0D15-44D6-9169-14F9A0317077}"/>
    <cellStyle name="PSDate 3" xfId="9006" xr:uid="{A4C916DD-611E-4EC2-B304-8F9452EC69BA}"/>
    <cellStyle name="PSDate 4" xfId="9007" xr:uid="{0B7B9FFC-018D-4789-9AE7-971284C2861A}"/>
    <cellStyle name="PSDec" xfId="9008" xr:uid="{AF8AFF35-944C-4098-A6DC-80A37861F612}"/>
    <cellStyle name="PSDec 2" xfId="9009" xr:uid="{69B7A13A-85A6-4684-AABA-EE1492A3380D}"/>
    <cellStyle name="PSDec 2 2" xfId="9010" xr:uid="{26335788-3D11-47A0-AE36-8E22675CE75E}"/>
    <cellStyle name="PSDec 3" xfId="9011" xr:uid="{FE3FA686-0482-4BAE-AEA6-1E3BD8B38E25}"/>
    <cellStyle name="PSDec 4" xfId="9012" xr:uid="{06CAA353-F0DA-49B2-B08B-85B66EF7F6E5}"/>
    <cellStyle name="PSHeading" xfId="9013" xr:uid="{1DECFFD9-893A-4DB2-9CC3-78ED2445D256}"/>
    <cellStyle name="PSHeading 2" xfId="9014" xr:uid="{C55F903C-B8C3-421F-8640-6FBEE77284EF}"/>
    <cellStyle name="PSHeading 2 2" xfId="9015" xr:uid="{2208B203-496A-4504-8661-20ED219FE425}"/>
    <cellStyle name="PSHeading 3" xfId="9016" xr:uid="{C9BEFE48-7B7F-4E21-A9BE-0F4749462528}"/>
    <cellStyle name="PSHeading 4" xfId="9017" xr:uid="{8999E616-0F99-45E9-96F7-0FBDD9B6E3E1}"/>
    <cellStyle name="PSInt" xfId="9018" xr:uid="{581A3755-D438-46B1-908C-99EA8EEA9153}"/>
    <cellStyle name="PSInt 2" xfId="9019" xr:uid="{42831A6E-ECA9-4B9B-A84C-0DD6F776895C}"/>
    <cellStyle name="PSInt 2 2" xfId="9020" xr:uid="{C98930C0-546E-4C93-9103-4148BF0C928C}"/>
    <cellStyle name="PSInt 3" xfId="9021" xr:uid="{1D83E887-0115-43A7-AAFB-AD171F5F9C0F}"/>
    <cellStyle name="PSInt 4" xfId="9022" xr:uid="{28A18C2C-E440-45D3-BC64-51EB4D401C6E}"/>
    <cellStyle name="PSSpacer" xfId="9023" xr:uid="{86466E4C-F9DC-4C5B-8770-C4E18E4E850B}"/>
    <cellStyle name="PSSpacer 2" xfId="9024" xr:uid="{4DBB798D-D6F5-4BA0-A8D5-E51AFF554186}"/>
    <cellStyle name="PSSpacer 2 2" xfId="9025" xr:uid="{7BB39AE8-200C-43B3-9BED-D8920FB42864}"/>
    <cellStyle name="PSSpacer 3" xfId="9026" xr:uid="{F30ECD8E-9246-46CB-81FF-4C5E37F71E31}"/>
    <cellStyle name="PSSpacer 4" xfId="9027" xr:uid="{A9202D85-3943-4ECD-A9DF-FAB321D1A1F7}"/>
    <cellStyle name="purple - Style8" xfId="9028" xr:uid="{B2EFAB4D-2CC8-4DE0-91B6-FD646A3CC4D5}"/>
    <cellStyle name="purple - Style8 2" xfId="9029" xr:uid="{990372E0-FEBA-49CF-A792-53713A4EEFD5}"/>
    <cellStyle name="purple - Style8 2 2" xfId="9030" xr:uid="{B638B837-690F-4BE0-9D7B-401204EC6160}"/>
    <cellStyle name="purple - Style8 3" xfId="9031" xr:uid="{FCCB8450-7F55-41A5-ACA9-8E6F3E0EB021}"/>
    <cellStyle name="purple - Style8_ACCOUNTS" xfId="9032" xr:uid="{6D5D48A1-F292-4E60-909B-2193370AA26F}"/>
    <cellStyle name="RED" xfId="9033" xr:uid="{D7A0B0DF-E02D-48DA-ACEF-C117BDC8A7B6}"/>
    <cellStyle name="Red - Style7" xfId="9034" xr:uid="{611A75D1-9DEB-4AA1-92F7-DDBAFCA5EB01}"/>
    <cellStyle name="Red - Style7 2" xfId="9035" xr:uid="{B8F96C8C-A067-4D8F-A5F2-FFE45981259A}"/>
    <cellStyle name="Red - Style7 2 2" xfId="9036" xr:uid="{91D1F7D6-7036-4DE2-8729-B64532475E9A}"/>
    <cellStyle name="Red - Style7 3" xfId="9037" xr:uid="{6032B768-754C-4CB4-B6D4-8546819BC359}"/>
    <cellStyle name="Red - Style7_ACCOUNTS" xfId="9038" xr:uid="{481B9AE4-1C9B-47CD-B276-914943F1BB8E}"/>
    <cellStyle name="RED 10" xfId="9039" xr:uid="{9FEEDCC8-AEB1-4EEB-B5B8-ABF020D4D158}"/>
    <cellStyle name="RED 11" xfId="9040" xr:uid="{4D6AE2A9-E43B-4543-B17F-2613D2204F10}"/>
    <cellStyle name="RED 12" xfId="9041" xr:uid="{AD173FAE-438E-4902-A228-1D7DE66A1978}"/>
    <cellStyle name="RED 13" xfId="9042" xr:uid="{F3C2A583-709F-4671-8AF4-62942F30AD5C}"/>
    <cellStyle name="RED 14" xfId="9043" xr:uid="{38F66B1C-1B18-41CA-8CA2-FCCBD77FC534}"/>
    <cellStyle name="RED 15" xfId="9044" xr:uid="{DEA8C61C-EDB3-40A6-87FB-3AF3DDA2B00B}"/>
    <cellStyle name="RED 16" xfId="9045" xr:uid="{F8E5CAE7-3ED7-41C7-890D-B9F66EF792D7}"/>
    <cellStyle name="RED 17" xfId="9046" xr:uid="{026AE8C6-0567-4F27-800D-6B6A995A0527}"/>
    <cellStyle name="RED 18" xfId="9047" xr:uid="{1E1A8D22-8796-46A9-A89A-A9DA3EE04508}"/>
    <cellStyle name="RED 19" xfId="9048" xr:uid="{0CD7F43E-4C47-47E9-89C2-7A57CD411390}"/>
    <cellStyle name="RED 2" xfId="9049" xr:uid="{07C506D8-4659-42A7-AE73-6A4F286E64C9}"/>
    <cellStyle name="RED 2 2" xfId="9050" xr:uid="{1E56D8B8-088B-47FB-93BB-E83640A47953}"/>
    <cellStyle name="RED 20" xfId="9051" xr:uid="{716863AD-1073-4106-9368-D19929AB61B7}"/>
    <cellStyle name="RED 21" xfId="9052" xr:uid="{3C1F7EC1-8C89-4BAD-BE61-2B35A138850E}"/>
    <cellStyle name="RED 22" xfId="9053" xr:uid="{79766B55-1769-4848-894B-22BA73ECDED5}"/>
    <cellStyle name="RED 23" xfId="9054" xr:uid="{A89A6082-A837-43A4-9094-604960115EB6}"/>
    <cellStyle name="RED 24" xfId="9055" xr:uid="{29B8D9C0-DC77-4800-9A8F-B588C9A96327}"/>
    <cellStyle name="RED 3" xfId="9056" xr:uid="{4A3B538C-8E78-46B0-BC98-7DE595FEE2FC}"/>
    <cellStyle name="RED 4" xfId="9057" xr:uid="{F95EDCD5-6EFF-46E9-8DD9-C7D88B40EB7E}"/>
    <cellStyle name="RED 5" xfId="9058" xr:uid="{20E80D51-F3AB-49DF-8C27-4B0EC04D878C}"/>
    <cellStyle name="RED 6" xfId="9059" xr:uid="{4D612C59-691C-4C0A-BB82-6EAEAEC617B0}"/>
    <cellStyle name="RED 7" xfId="9060" xr:uid="{7CB9EEC1-CEC8-4A8C-980A-2B172CD8CF1A}"/>
    <cellStyle name="RED 8" xfId="9061" xr:uid="{A3BF2CF2-D5C1-416B-94FA-966CC9BD832D}"/>
    <cellStyle name="RED 9" xfId="9062" xr:uid="{BF520EFE-4524-455E-B888-A955452B939F}"/>
    <cellStyle name="RED_04 07E Wild Horse Wind Expansion (C) (2)" xfId="9063" xr:uid="{C8015D2E-6F09-4E9B-B1E5-BF759434A1B9}"/>
    <cellStyle name="Report" xfId="9064" xr:uid="{5283C0D3-A60C-470D-ABAA-44B162BFD771}"/>
    <cellStyle name="Report - Style5" xfId="9065" xr:uid="{1EF22469-1452-491A-BCA3-5523AAED7A6D}"/>
    <cellStyle name="Report - Style6" xfId="9066" xr:uid="{E4CD661E-BEE4-4FC0-8E5C-80B0AAEBACB0}"/>
    <cellStyle name="Report - Style7" xfId="9067" xr:uid="{16BA0261-D6A4-405A-B21C-7EDA5A6C8E3A}"/>
    <cellStyle name="Report - Style7 2" xfId="9747" xr:uid="{9A056210-1B3D-4919-9DBE-0748C12FC889}"/>
    <cellStyle name="Report - Style7 3" xfId="9935" xr:uid="{B2B75C98-8E0D-4F2B-B410-235B3419681C}"/>
    <cellStyle name="Report - Style7 4" xfId="10875" xr:uid="{3BF29A76-506F-4BC7-9DC9-0269DAC5C3B8}"/>
    <cellStyle name="Report - Style7 5" xfId="10839" xr:uid="{7CAA7D54-C5F9-492D-AE98-580F8A56AB4A}"/>
    <cellStyle name="Report - Style8" xfId="9068" xr:uid="{82DA74E3-B627-40F2-87BF-C4BF5059E351}"/>
    <cellStyle name="Report - Style8 2" xfId="9746" xr:uid="{59EB8C0C-E12C-42AC-8A69-6953346BD9EE}"/>
    <cellStyle name="Report - Style8 3" xfId="9934" xr:uid="{F7933B83-FF99-456E-8811-DBD26F8BF6EF}"/>
    <cellStyle name="Report - Style8 4" xfId="10876" xr:uid="{37022C2E-A05E-4D1C-9AB9-D2CB88D22828}"/>
    <cellStyle name="Report - Style8 5" xfId="10840" xr:uid="{87D27691-3FB5-43F7-845A-2E0A57243AD1}"/>
    <cellStyle name="Report 2" xfId="9069" xr:uid="{C90EA52F-F7E0-4D0F-888C-E5CFC96E3417}"/>
    <cellStyle name="Report 2 2" xfId="9070" xr:uid="{40ACA982-A8B9-4EF7-9775-BBFC828A1AD4}"/>
    <cellStyle name="Report 3" xfId="9071" xr:uid="{C98A14EB-83AC-43C9-9FE1-7538D4CD347E}"/>
    <cellStyle name="Report 4" xfId="9072" xr:uid="{F870055C-F5E4-4279-879D-9397E86DDEEB}"/>
    <cellStyle name="Report 5" xfId="9073" xr:uid="{95D1CE71-D305-4E5B-8317-C42F1D11A117}"/>
    <cellStyle name="Report 6" xfId="9074" xr:uid="{8B19E14F-C205-425D-B165-F444B43D721D}"/>
    <cellStyle name="Report Bar" xfId="9075" xr:uid="{E5B9BDD6-7F53-46DA-B186-B713A8FFA40F}"/>
    <cellStyle name="Report Bar 2" xfId="9076" xr:uid="{7536B961-73BF-4CE6-B692-B11AC1020D27}"/>
    <cellStyle name="Report Bar 2 2" xfId="9077" xr:uid="{B18478BE-1B69-45FC-9043-EC49457EA47F}"/>
    <cellStyle name="Report Bar 3" xfId="9078" xr:uid="{015D4D6B-2F03-485D-88D6-62A8481DFC10}"/>
    <cellStyle name="Report Bar 4" xfId="9079" xr:uid="{5EAAC29F-D2E1-4D60-AB0F-9C6F66A2B9BA}"/>
    <cellStyle name="Report Bar 5" xfId="9080" xr:uid="{926B2FEE-9DE9-4643-8042-23105858C944}"/>
    <cellStyle name="Report Bar_AURORA Total New" xfId="9081" xr:uid="{4B404E22-E4AA-4A0E-9FC2-DE4274C4A1F9}"/>
    <cellStyle name="Report Heading" xfId="9082" xr:uid="{4773DA0C-C7E3-4412-9552-90F57E1CF96F}"/>
    <cellStyle name="Report Heading 2" xfId="9083" xr:uid="{3546D79B-A470-4DA5-BA81-29AF6F48FD4C}"/>
    <cellStyle name="Report Heading 3" xfId="9084" xr:uid="{7E13DE03-B06A-47E5-892C-1D28EAF5C5F5}"/>
    <cellStyle name="Report Heading 3 2" xfId="9520" xr:uid="{5D31585D-67F1-44EE-8971-E67A6832E4C6}"/>
    <cellStyle name="Report Heading_Electric Rev Req Model (2009 GRC) Rebuttal" xfId="9085" xr:uid="{056E8EC2-AE4C-4F0D-939A-0858FFC685E6}"/>
    <cellStyle name="Report Percent" xfId="9086" xr:uid="{35307B76-D2FD-4332-8AE6-51310F7C3B85}"/>
    <cellStyle name="Report Percent 2" xfId="9087" xr:uid="{514DAF3E-6356-455F-B32B-611BC29F14E2}"/>
    <cellStyle name="Report Percent 2 2" xfId="9088" xr:uid="{6BDABB03-0539-4052-A6ED-D63A3062B69F}"/>
    <cellStyle name="Report Percent 2 2 2" xfId="9089" xr:uid="{CF20B42F-ECE8-41D5-B2EE-78FFF8B6EB29}"/>
    <cellStyle name="Report Percent 2 3" xfId="9090" xr:uid="{7D55AF8D-206C-42C7-A072-6462B150DC17}"/>
    <cellStyle name="Report Percent 3" xfId="9091" xr:uid="{4CAFCFEA-3864-4F27-8F16-DBC4FC6C3433}"/>
    <cellStyle name="Report Percent 3 2" xfId="9092" xr:uid="{B497D308-0A0C-48BE-8EA7-714A537F6F46}"/>
    <cellStyle name="Report Percent 3 2 2" xfId="9093" xr:uid="{DA56FD69-7BC1-485E-B738-607B7C2E224A}"/>
    <cellStyle name="Report Percent 3 3" xfId="9094" xr:uid="{100CA426-B430-4989-B942-35AF5B76E42B}"/>
    <cellStyle name="Report Percent 3 3 2" xfId="9095" xr:uid="{EEDB8205-9D07-4C9C-A334-2B8B5DA46386}"/>
    <cellStyle name="Report Percent 3 4" xfId="9096" xr:uid="{49DEB551-331C-484E-97F2-531D2ADBAD2E}"/>
    <cellStyle name="Report Percent 3 4 2" xfId="9097" xr:uid="{BC372CFE-3B92-4C7F-B5D1-FC348149A6C1}"/>
    <cellStyle name="Report Percent 4" xfId="9098" xr:uid="{2D30CDE2-F397-4A47-AC64-785D5E243D0E}"/>
    <cellStyle name="Report Percent 4 2" xfId="9099" xr:uid="{C4E88AAA-ABEA-44EC-93E7-6732724C0F33}"/>
    <cellStyle name="Report Percent 5" xfId="9100" xr:uid="{2D5A4E9D-3EEF-4015-8633-3CC152D228E6}"/>
    <cellStyle name="Report Percent 6" xfId="9101" xr:uid="{8B633C3A-924A-49BC-9730-258D340908F2}"/>
    <cellStyle name="Report Percent 7" xfId="9102" xr:uid="{885EE363-B2DC-4091-ADC0-DE8A17727362}"/>
    <cellStyle name="Report Percent_ACCOUNTS" xfId="9103" xr:uid="{C8905007-F94F-494F-B6EC-508145590648}"/>
    <cellStyle name="Report Unit Cost" xfId="9104" xr:uid="{8B646C86-853C-46D7-A2A7-3144D368B388}"/>
    <cellStyle name="Report Unit Cost 2" xfId="9105" xr:uid="{2D601C8A-3B1D-4D59-AFEE-4B35241077C8}"/>
    <cellStyle name="Report Unit Cost 2 2" xfId="9106" xr:uid="{2EAF8F20-63FD-44CA-84D3-CC9B76592D07}"/>
    <cellStyle name="Report Unit Cost 2 2 2" xfId="9107" xr:uid="{85C749DB-DC0E-40FB-9752-A2B130B600B3}"/>
    <cellStyle name="Report Unit Cost 2 3" xfId="9108" xr:uid="{AC39BD6C-5629-49BB-9CBE-E20341E7882A}"/>
    <cellStyle name="Report Unit Cost 3" xfId="9109" xr:uid="{976D8C13-83A6-4312-A643-20A86FC615C6}"/>
    <cellStyle name="Report Unit Cost 3 2" xfId="9110" xr:uid="{54B96210-22AE-441B-BFC6-0F44542CFE11}"/>
    <cellStyle name="Report Unit Cost 3 2 2" xfId="9111" xr:uid="{50754ECF-1D48-4C3E-9270-FDBFBAD91031}"/>
    <cellStyle name="Report Unit Cost 3 3" xfId="9112" xr:uid="{925C14C2-25C1-4C6A-A531-15C490288162}"/>
    <cellStyle name="Report Unit Cost 3 3 2" xfId="9113" xr:uid="{F0DA70FE-166C-4C1C-B679-F81270A5F4FB}"/>
    <cellStyle name="Report Unit Cost 3 4" xfId="9114" xr:uid="{ABCDCF38-182E-463B-BE58-5C5120E94FAB}"/>
    <cellStyle name="Report Unit Cost 3 4 2" xfId="9115" xr:uid="{D6AE8782-7BFB-4DC3-B24B-E74FA109B814}"/>
    <cellStyle name="Report Unit Cost 4" xfId="9116" xr:uid="{5D6A72B3-2B6F-4F1A-9D56-EE1A7C4FA08F}"/>
    <cellStyle name="Report Unit Cost 4 2" xfId="9117" xr:uid="{F1CCC750-EB39-40C1-8C3D-A7E69D63EFAB}"/>
    <cellStyle name="Report Unit Cost 5" xfId="9118" xr:uid="{E9C6EDDF-72AA-472B-AF40-285DC5B409C1}"/>
    <cellStyle name="Report Unit Cost 6" xfId="9119" xr:uid="{0852F56A-193D-4F80-9D67-B81CBAB9DECA}"/>
    <cellStyle name="Report Unit Cost 7" xfId="9120" xr:uid="{6DA00349-FF4E-498A-9EEA-4CD5B4FCCE67}"/>
    <cellStyle name="Report Unit Cost_ACCOUNTS" xfId="9121" xr:uid="{4DB712BC-800F-4EE7-8405-F6E1FC3AD0FE}"/>
    <cellStyle name="Report_Adj Bench DR 3 for Initial Briefs (Electric)" xfId="9122" xr:uid="{528042A2-309A-4589-B38B-EA9CE5B627EC}"/>
    <cellStyle name="Reports" xfId="9123" xr:uid="{4072815C-5BD7-4AC7-8585-CB4CC15B8AB9}"/>
    <cellStyle name="Reports 2" xfId="9124" xr:uid="{8160FA4B-5D60-4173-9F29-68F1609C15D9}"/>
    <cellStyle name="Reports 3" xfId="9125" xr:uid="{FD5D917B-2EEB-4C76-AFF7-5178ABCC8200}"/>
    <cellStyle name="Reports Total" xfId="9126" xr:uid="{52AE09C6-CF08-430D-8D84-9858A8F28C91}"/>
    <cellStyle name="Reports Total 10" xfId="10098" xr:uid="{2A3F490C-CDA0-41B6-8E54-84CEC91D1830}"/>
    <cellStyle name="Reports Total 11" xfId="10843" xr:uid="{C54B5D4A-EB00-47D1-8549-C329150A97C3}"/>
    <cellStyle name="Reports Total 2" xfId="9127" xr:uid="{E59A0D3C-E7B7-41E1-808D-F8BDCD03F2B8}"/>
    <cellStyle name="Reports Total 2 2" xfId="9128" xr:uid="{B9C33431-D9D4-4711-B16C-4B7118C6AB78}"/>
    <cellStyle name="Reports Total 2 3" xfId="9696" xr:uid="{A56439F2-0402-4808-B56E-C5E47C4ABD23}"/>
    <cellStyle name="Reports Total 2 4" xfId="9898" xr:uid="{559C9617-8A0C-4A0B-9187-D6EF324FC3FB}"/>
    <cellStyle name="Reports Total 2 5" xfId="10914" xr:uid="{98EFEF13-6FB6-4C10-BED9-7B722712C46E}"/>
    <cellStyle name="Reports Total 2 6" xfId="11268" xr:uid="{CD268471-4051-4270-BC2C-79ED7E322F96}"/>
    <cellStyle name="Reports Total 2 7" xfId="10097" xr:uid="{BEA425F0-4E4C-443D-9ADB-8F379EEA08A0}"/>
    <cellStyle name="Reports Total 2 8" xfId="10844" xr:uid="{71162525-8550-4424-9F1B-58EE79B896E6}"/>
    <cellStyle name="Reports Total 3" xfId="9129" xr:uid="{18223E04-4C14-4FCB-AF1A-2D079B517A4F}"/>
    <cellStyle name="Reports Total 3 2" xfId="9694" xr:uid="{B2353565-A2FE-44A1-911F-6980C2585A5C}"/>
    <cellStyle name="Reports Total 3 3" xfId="9896" xr:uid="{5E6D9291-DE8B-4FF7-B9BE-93E269D80F86}"/>
    <cellStyle name="Reports Total 3 4" xfId="10915" xr:uid="{B543D752-9AED-4B29-A087-1290BCCAE713}"/>
    <cellStyle name="Reports Total 3 5" xfId="9942" xr:uid="{B7F2490C-A3E5-40B7-9444-5CB5F4958DEE}"/>
    <cellStyle name="Reports Total 3 6" xfId="10096" xr:uid="{64153B85-D723-4C82-BCB1-7EFDDE100B67}"/>
    <cellStyle name="Reports Total 3 7" xfId="10845" xr:uid="{219C9CE2-E403-407E-9DFD-FD461AE72A4D}"/>
    <cellStyle name="Reports Total 4" xfId="9130" xr:uid="{C56AF65D-9E73-46EF-8918-4D56A75B65AA}"/>
    <cellStyle name="Reports Total 5" xfId="9131" xr:uid="{623E4DF6-4535-4294-A245-47631B193BCE}"/>
    <cellStyle name="Reports Total 5 2" xfId="9692" xr:uid="{B9E49416-0B13-4800-BDAE-07A851891919}"/>
    <cellStyle name="Reports Total 5 3" xfId="9895" xr:uid="{796BC382-982E-4C7A-89F0-87B755266B82}"/>
    <cellStyle name="Reports Total 5 4" xfId="10916" xr:uid="{E10565AC-CC87-44A0-9F72-95C4CE1005EF}"/>
    <cellStyle name="Reports Total 5 5" xfId="9941" xr:uid="{EFA4EE95-F4CE-406E-AC09-C5E96A37AE3E}"/>
    <cellStyle name="Reports Total 5 6" xfId="10095" xr:uid="{B1500EB0-5A3B-4D75-A749-4EB7B59D5185}"/>
    <cellStyle name="Reports Total 5 7" xfId="10846" xr:uid="{66E8F991-B90B-459F-89BC-5636003D919B}"/>
    <cellStyle name="Reports Total 6" xfId="9697" xr:uid="{6E707A72-ED89-4512-8E5E-CB3186CFCC77}"/>
    <cellStyle name="Reports Total 7" xfId="9899" xr:uid="{C8A4B652-EFA2-4061-AFE8-1A1D066BA4A8}"/>
    <cellStyle name="Reports Total 8" xfId="10913" xr:uid="{2071898F-CE62-4056-B3D3-D7C73381A5A8}"/>
    <cellStyle name="Reports Total 9" xfId="9943" xr:uid="{1A13435B-6154-4A70-920F-048EF401E54A}"/>
    <cellStyle name="Reports Total_AURORA Total New" xfId="9132" xr:uid="{4608726D-57CE-43E5-B2D6-4BF0273DD5D7}"/>
    <cellStyle name="Reports Unit Cost Total" xfId="9133" xr:uid="{1B943184-0A61-4ABD-B0D7-350C3B53F840}"/>
    <cellStyle name="Reports Unit Cost Total 2" xfId="9134" xr:uid="{6B43B1E0-6185-4D7D-AE45-B763022119B6}"/>
    <cellStyle name="Reports Unit Cost Total 3" xfId="9135" xr:uid="{43CB133D-8729-4BF1-B6C8-E453CDCC57D3}"/>
    <cellStyle name="Reports Unit Cost Total 3 2" xfId="9689" xr:uid="{57E783A5-66DB-4BAD-9091-6CF7CDCD24AE}"/>
    <cellStyle name="Reports Unit Cost Total 3 3" xfId="9892" xr:uid="{4BA9BCFD-AA5A-459C-881A-DCFDD082CE73}"/>
    <cellStyle name="Reports Unit Cost Total 3 4" xfId="10920" xr:uid="{5E3918D3-8C7F-4CD9-9D6C-FBDB4156733E}"/>
    <cellStyle name="Reports Unit Cost Total 3 5" xfId="9938" xr:uid="{4FDAEA49-6A79-4883-8B0C-ABB2F02978CD}"/>
    <cellStyle name="Reports Unit Cost Total 3 6" xfId="10093" xr:uid="{CE0740EE-9D4F-4940-BC43-297828FEDA81}"/>
    <cellStyle name="Reports Unit Cost Total 3 7" xfId="10848" xr:uid="{A2B03F59-454F-40FE-A4E5-AA1769FD2BC9}"/>
    <cellStyle name="Reports Unit Cost Total 4" xfId="9691" xr:uid="{40D43AA3-3B95-4B85-9A4F-DC9843F1A3FE}"/>
    <cellStyle name="Reports Unit Cost Total 5" xfId="11240" xr:uid="{B6FA06E7-8A1B-4C49-8DBE-EAA00FD3E8E7}"/>
    <cellStyle name="Reports Unit Cost Total 6" xfId="10918" xr:uid="{4F6FBB24-CC08-4F61-B2E6-301211414111}"/>
    <cellStyle name="Reports Unit Cost Total 7" xfId="9940" xr:uid="{D1BCB752-EC3B-4895-95CA-B4A787AFC451}"/>
    <cellStyle name="Reports Unit Cost Total 8" xfId="10094" xr:uid="{FB6B3D64-6009-4C26-A52E-0674A2298F3A}"/>
    <cellStyle name="Reports Unit Cost Total 9" xfId="10847" xr:uid="{89340EED-A9D5-4E4A-9AF0-864377503C50}"/>
    <cellStyle name="Reports_14.21G &amp; 16.28E Incentive Pay" xfId="9136" xr:uid="{02DEAF7E-C9E4-48F2-BB56-7CFC35FE8965}"/>
    <cellStyle name="RevList" xfId="9137" xr:uid="{B42B3AB0-F36F-4243-B35A-C52B53B12EE3}"/>
    <cellStyle name="RevList 2" xfId="9138" xr:uid="{624A0A2B-0518-4599-8BAA-8AF88EE020A6}"/>
    <cellStyle name="round100" xfId="9139" xr:uid="{A4F1F0E8-60C4-4D28-8123-B685DE6131A8}"/>
    <cellStyle name="round100 2" xfId="9140" xr:uid="{6CC35ED8-1697-42DA-A14F-ADEFE2363140}"/>
    <cellStyle name="round100 2 2" xfId="9141" xr:uid="{EE7F0B21-62A0-491E-B79A-3D798A36C484}"/>
    <cellStyle name="round100 2 2 2" xfId="9142" xr:uid="{5152D72E-9287-4A7F-B423-8E7EB225AB31}"/>
    <cellStyle name="round100 2 3" xfId="9143" xr:uid="{80737F6C-A001-41B4-8C09-F188398B01EC}"/>
    <cellStyle name="round100 3" xfId="9144" xr:uid="{2CFA928C-7F36-4316-98DE-9F83F58AE0A2}"/>
    <cellStyle name="round100 3 2" xfId="9145" xr:uid="{14158ED7-EAF7-48CE-B904-2F942F16E16F}"/>
    <cellStyle name="round100 3 2 2" xfId="9146" xr:uid="{879B6FA4-3467-4382-8F37-5B4BA2DB64D6}"/>
    <cellStyle name="round100 3 3" xfId="9147" xr:uid="{05BCA212-DC39-4209-8234-11D1F5673BC9}"/>
    <cellStyle name="round100 3 3 2" xfId="9148" xr:uid="{06B29138-4197-45AD-B512-6066C244886F}"/>
    <cellStyle name="round100 3 4" xfId="9149" xr:uid="{849D4E46-B196-4C8C-8A99-0FEF96511457}"/>
    <cellStyle name="round100 3 4 2" xfId="9150" xr:uid="{96F4E7E2-1C4E-4D20-8B08-8E09C9447109}"/>
    <cellStyle name="round100 4" xfId="9151" xr:uid="{6408B3A1-21D0-4952-BF19-29D907B6F21D}"/>
    <cellStyle name="round100 4 2" xfId="9152" xr:uid="{A5681BF1-8569-4CC3-B356-E0BA2229273D}"/>
    <cellStyle name="round100 5" xfId="9153" xr:uid="{8BF84DA0-3556-4988-AF16-FFF720056957}"/>
    <cellStyle name="round100 6" xfId="9154" xr:uid="{E2378A2B-5DE8-4DD1-92D7-3EB141B1810A}"/>
    <cellStyle name="round100 7" xfId="9155" xr:uid="{10EB6214-8B60-4A8B-B6BC-A3609C59F869}"/>
    <cellStyle name="SAPBEXaggData" xfId="9156" xr:uid="{60D37FB9-D696-4F70-A1AD-78638E6C575C}"/>
    <cellStyle name="SAPBEXaggData 2" xfId="9157" xr:uid="{A0F26FE9-0179-400C-A00E-70D1D06A5AAC}"/>
    <cellStyle name="SAPBEXaggData 3" xfId="9158" xr:uid="{2B7ADA21-8B56-49A2-92F7-42F0C9514805}"/>
    <cellStyle name="SAPBEXaggData 3 2" xfId="9673" xr:uid="{474499C8-A4B4-4EF8-A8B2-7AECCCD0AC80}"/>
    <cellStyle name="SAPBEXaggData 3 3" xfId="9872" xr:uid="{C52623B8-B5C6-4545-9F21-90529A6BA3C1}"/>
    <cellStyle name="SAPBEXaggData 3 4" xfId="10938" xr:uid="{084355DA-F02A-4E8B-A3A3-534672C145DD}"/>
    <cellStyle name="SAPBEXaggData 3 5" xfId="9932" xr:uid="{C2B041E1-1905-4C87-8DB9-E56F1D2EDAEF}"/>
    <cellStyle name="SAPBEXaggData 3 6" xfId="11229" xr:uid="{645A1AAF-E19D-4BAE-B7ED-206EAC3871D1}"/>
    <cellStyle name="SAPBEXaggData 3 7" xfId="10850" xr:uid="{41E518DE-C833-4377-8F79-A380CD175F27}"/>
    <cellStyle name="SAPBEXaggData 4" xfId="9675" xr:uid="{3302A2E7-4219-467A-8F5A-52FCD80C6671}"/>
    <cellStyle name="SAPBEXaggData 5" xfId="9874" xr:uid="{E393FC62-BFEC-4F40-87B0-03B51AFE127B}"/>
    <cellStyle name="SAPBEXaggData 6" xfId="10936" xr:uid="{65C42EBA-DEF5-4998-8CF9-A4DFFDCB6187}"/>
    <cellStyle name="SAPBEXaggData 7" xfId="9933" xr:uid="{5330C2A0-6071-4361-A0C9-E0907243DF41}"/>
    <cellStyle name="SAPBEXaggData 8" xfId="10087" xr:uid="{9CE7D2DD-7B4A-4BC5-9776-E95974533457}"/>
    <cellStyle name="SAPBEXaggData 9" xfId="10849" xr:uid="{89F873E8-FC72-46B8-AB3A-80154010D40B}"/>
    <cellStyle name="SAPBEXaggDataEmph" xfId="9159" xr:uid="{9E93213C-6A8E-4346-860D-04E6CE1B1320}"/>
    <cellStyle name="SAPBEXaggDataEmph 2" xfId="9160" xr:uid="{184704D2-DA55-49D8-A742-A503510F2D0B}"/>
    <cellStyle name="SAPBEXaggDataEmph 3" xfId="9161" xr:uid="{E7E39E8B-0152-4B6C-A9F9-E6FCFF087DCF}"/>
    <cellStyle name="SAPBEXaggDataEmph 3 2" xfId="9670" xr:uid="{F82C84C9-3341-41FD-B905-82AE002AB29E}"/>
    <cellStyle name="SAPBEXaggDataEmph 3 3" xfId="9869" xr:uid="{E4F0B90E-5672-4539-9CAE-F4CBF4437711}"/>
    <cellStyle name="SAPBEXaggDataEmph 3 4" xfId="10941" xr:uid="{E3A569AC-0E9B-4AF8-B9BF-6CB613B067E3}"/>
    <cellStyle name="SAPBEXaggDataEmph 3 5" xfId="11242" xr:uid="{54CBE934-C369-4752-BECF-2B9CB53D2218}"/>
    <cellStyle name="SAPBEXaggDataEmph 3 6" xfId="10070" xr:uid="{8A0450B0-147B-4FE7-ACE8-CF161D7D58DF}"/>
    <cellStyle name="SAPBEXaggDataEmph 3 7" xfId="10852" xr:uid="{06235436-F697-4235-84CE-7CCBFA43A4ED}"/>
    <cellStyle name="SAPBEXaggDataEmph 4" xfId="9672" xr:uid="{97E8F64B-A2CA-4111-9660-4B71B9BF6628}"/>
    <cellStyle name="SAPBEXaggDataEmph 5" xfId="9871" xr:uid="{EBF3EC56-33BA-46A3-A9E0-60FE4B309479}"/>
    <cellStyle name="SAPBEXaggDataEmph 6" xfId="10939" xr:uid="{B9B256B2-289F-434E-A597-4032D3BEB5BD}"/>
    <cellStyle name="SAPBEXaggDataEmph 7" xfId="9931" xr:uid="{32A75A52-53FB-4BB1-BE28-027787479AE0}"/>
    <cellStyle name="SAPBEXaggDataEmph 8" xfId="10076" xr:uid="{129DAC95-B288-4411-BBC4-AB7D946107A3}"/>
    <cellStyle name="SAPBEXaggDataEmph 9" xfId="10851" xr:uid="{56FF41D0-D06A-4DF1-B262-529D54AF8D80}"/>
    <cellStyle name="SAPBEXaggItem" xfId="9162" xr:uid="{6536CA6C-93C2-4781-A127-8D3204B4EA04}"/>
    <cellStyle name="SAPBEXaggItem 2" xfId="9163" xr:uid="{425EF045-162E-4154-8A9B-A80CF1CF611D}"/>
    <cellStyle name="SAPBEXaggItem 3" xfId="9164" xr:uid="{8AAF40FB-7BE7-4575-A965-C2F57765F8F8}"/>
    <cellStyle name="SAPBEXaggItem 3 2" xfId="9668" xr:uid="{593E10E4-ED91-4404-AE1A-EEE19216423D}"/>
    <cellStyle name="SAPBEXaggItem 3 3" xfId="9866" xr:uid="{632D9E97-D390-49D8-BB5D-9142665BF338}"/>
    <cellStyle name="SAPBEXaggItem 3 4" xfId="10946" xr:uid="{004B4634-FEE7-4314-A453-5B6EA8FEA387}"/>
    <cellStyle name="SAPBEXaggItem 3 5" xfId="11241" xr:uid="{06201C0E-87A4-4F4F-A070-57D31928A53D}"/>
    <cellStyle name="SAPBEXaggItem 3 6" xfId="10061" xr:uid="{BDB830D2-AEE8-4AD9-8C46-E28311707BEF}"/>
    <cellStyle name="SAPBEXaggItem 3 7" xfId="10855" xr:uid="{5515D629-AB50-4262-914E-EF6E0F78D16E}"/>
    <cellStyle name="SAPBEXaggItem 4" xfId="9669" xr:uid="{BF59A42B-C109-48E8-B815-51809BD478B7}"/>
    <cellStyle name="SAPBEXaggItem 5" xfId="9868" xr:uid="{8C2C684C-745D-4591-A3D3-C0CCC46F7F1B}"/>
    <cellStyle name="SAPBEXaggItem 6" xfId="10942" xr:uid="{E2F40BF6-4D31-427D-BAC4-396EFCF002AA}"/>
    <cellStyle name="SAPBEXaggItem 7" xfId="9930" xr:uid="{5368FE2A-F406-4173-8A5C-5A760A6C6BDB}"/>
    <cellStyle name="SAPBEXaggItem 8" xfId="10065" xr:uid="{E21E4468-B262-46CB-BCB2-11FBF309C9C5}"/>
    <cellStyle name="SAPBEXaggItem 9" xfId="10853" xr:uid="{678407E7-229A-4B27-B52C-CBCBCB92E5A6}"/>
    <cellStyle name="SAPBEXaggItemX" xfId="9165" xr:uid="{B28D0951-83F6-4664-AAE3-8619EF23DF32}"/>
    <cellStyle name="SAPBEXaggItemX 2" xfId="9166" xr:uid="{15EB3384-E226-42D2-B157-1F9536A97BB5}"/>
    <cellStyle name="SAPBEXaggItemX 3" xfId="9167" xr:uid="{37F284AB-0141-4D7B-AB41-C3D97CAAE6D7}"/>
    <cellStyle name="SAPBEXaggItemX 3 2" xfId="9666" xr:uid="{0E04421C-EB67-4239-96C1-779D1FAA0E85}"/>
    <cellStyle name="SAPBEXaggItemX 3 3" xfId="9863" xr:uid="{929986C0-E035-4581-8FA6-8E5F8C975FA1}"/>
    <cellStyle name="SAPBEXaggItemX 3 4" xfId="11086" xr:uid="{65B3F635-B131-4DCE-BFD2-6CE4FFC2F0EB}"/>
    <cellStyle name="SAPBEXaggItemX 3 5" xfId="9928" xr:uid="{5F743081-B9C0-4DB4-A911-EFD983227C27}"/>
    <cellStyle name="SAPBEXaggItemX 3 6" xfId="10053" xr:uid="{30B37A1F-EDD8-46E4-9D8B-E4FFD3135560}"/>
    <cellStyle name="SAPBEXaggItemX 3 7" xfId="10857" xr:uid="{6E845CEC-F805-4795-8E34-09B3AD410F9E}"/>
    <cellStyle name="SAPBEXaggItemX 4" xfId="9667" xr:uid="{1899E766-53E3-447A-9960-3C02073E77B2}"/>
    <cellStyle name="SAPBEXaggItemX 5" xfId="9865" xr:uid="{F2949221-19F4-49E0-8A48-3FD4FB44D6D0}"/>
    <cellStyle name="SAPBEXaggItemX 6" xfId="11087" xr:uid="{2F408498-196E-4F54-8088-65A0D7C0ADF1}"/>
    <cellStyle name="SAPBEXaggItemX 7" xfId="9929" xr:uid="{BEC0FAD0-4D3D-499E-8F13-6414E89CE35D}"/>
    <cellStyle name="SAPBEXaggItemX 8" xfId="10057" xr:uid="{CE1E7BE8-BE9C-4641-9CC6-BEFE7832D618}"/>
    <cellStyle name="SAPBEXaggItemX 9" xfId="10856" xr:uid="{52556E98-AFD0-435A-8C08-8AF89CDBCFE1}"/>
    <cellStyle name="SAPBEXchaText" xfId="9168" xr:uid="{BB34B328-4560-4B78-BAD2-EA26DA84250A}"/>
    <cellStyle name="SAPBEXchaText 10" xfId="9665" xr:uid="{9B040C8B-130A-4F10-9EE2-0D60A97E731B}"/>
    <cellStyle name="SAPBEXchaText 11" xfId="9862" xr:uid="{DA003090-C57A-40C6-829E-DA59ACED7CFE}"/>
    <cellStyle name="SAPBEXchaText 12" xfId="10947" xr:uid="{CC32E0D1-20F4-445F-8DB9-A4F1F77ECC80}"/>
    <cellStyle name="SAPBEXchaText 13" xfId="9927" xr:uid="{011181C7-8245-4C13-BA9A-A5EB73CC42AC}"/>
    <cellStyle name="SAPBEXchaText 14" xfId="10052" xr:uid="{DA4B2F9D-87B3-4D93-964B-D06BE1A8F7F3}"/>
    <cellStyle name="SAPBEXchaText 15" xfId="10858" xr:uid="{7C8EC967-C728-4ED8-BDB4-ECB62FE9D631}"/>
    <cellStyle name="SAPBEXchaText 2" xfId="9169" xr:uid="{0D183FEE-D5AB-4769-9BB0-6A328A117928}"/>
    <cellStyle name="SAPBEXchaText 2 2" xfId="9170" xr:uid="{684D2FA3-7FBD-422D-8D56-C36D5C6DE310}"/>
    <cellStyle name="SAPBEXchaText 2 2 2" xfId="9171" xr:uid="{F8858A83-05EB-499F-B847-90FBE63E6E6E}"/>
    <cellStyle name="SAPBEXchaText 2 2 3" xfId="9663" xr:uid="{DC1BB1BE-3D9E-4487-8BAE-294BD52D3A21}"/>
    <cellStyle name="SAPBEXchaText 2 2 4" xfId="9860" xr:uid="{3901A41E-B99C-4074-BC3A-1B91F18C0668}"/>
    <cellStyle name="SAPBEXchaText 2 2 5" xfId="10949" xr:uid="{8D7B17CC-241C-442F-A090-7FA555E6E5AE}"/>
    <cellStyle name="SAPBEXchaText 2 2 6" xfId="9925" xr:uid="{E26C2269-E5C9-4A50-8096-64EA9388420A}"/>
    <cellStyle name="SAPBEXchaText 2 2 7" xfId="10047" xr:uid="{5B53E7E4-15A4-4C63-95B2-5578FB1AE7D3}"/>
    <cellStyle name="SAPBEXchaText 2 2 8" xfId="10860" xr:uid="{890168AB-5A0F-4D1A-A3D8-5F558CB7A659}"/>
    <cellStyle name="SAPBEXchaText 2 3" xfId="9172" xr:uid="{9C64EEC8-6BEF-4DFA-9712-5ECD26022421}"/>
    <cellStyle name="SAPBEXchaText 2 4" xfId="9664" xr:uid="{D41D299D-BB98-4895-9CB7-7E837FB6D7D9}"/>
    <cellStyle name="SAPBEXchaText 2 5" xfId="9861" xr:uid="{6C0DE86D-0044-4A82-87B7-A443F202E378}"/>
    <cellStyle name="SAPBEXchaText 2 6" xfId="10948" xr:uid="{8A3026A5-58B5-4139-967B-7379DB436921}"/>
    <cellStyle name="SAPBEXchaText 2 7" xfId="9926" xr:uid="{47D5D8B4-98DF-4FFF-88CD-CE6C60E1CA51}"/>
    <cellStyle name="SAPBEXchaText 2 8" xfId="10048" xr:uid="{47449C71-1F7C-48D1-A6A8-72A55BCA5CF1}"/>
    <cellStyle name="SAPBEXchaText 2 9" xfId="10859" xr:uid="{012B3F86-7E09-417E-89BC-B819D586798B}"/>
    <cellStyle name="SAPBEXchaText 3" xfId="9173" xr:uid="{763C7E04-ED9F-4522-8F83-87D763B22CA3}"/>
    <cellStyle name="SAPBEXchaText 3 10" xfId="10861" xr:uid="{CEEF5419-9AD5-4285-AE41-231CA2F85F43}"/>
    <cellStyle name="SAPBEXchaText 3 2" xfId="9174" xr:uid="{87FBC9B4-9D34-430A-9EA5-A6FFF0A31138}"/>
    <cellStyle name="SAPBEXchaText 3 2 2" xfId="9175" xr:uid="{AC4236C6-289E-4699-AB2E-89D6D63FAAA3}"/>
    <cellStyle name="SAPBEXchaText 3 2 3" xfId="9659" xr:uid="{4CA40118-3483-4C99-A4B0-2E04DA40CB40}"/>
    <cellStyle name="SAPBEXchaText 3 2 4" xfId="9856" xr:uid="{B6008842-424C-4B66-9D21-F49A7EFED8D9}"/>
    <cellStyle name="SAPBEXchaText 3 2 5" xfId="10953" xr:uid="{4B2F70FB-C902-4654-848B-19DE3246B3C0}"/>
    <cellStyle name="SAPBEXchaText 3 2 6" xfId="9923" xr:uid="{4512684A-CD2E-453B-B643-EEF13803E9C0}"/>
    <cellStyle name="SAPBEXchaText 3 2 7" xfId="10038" xr:uid="{4B067B5D-E076-4444-A0EA-401CDEC6228F}"/>
    <cellStyle name="SAPBEXchaText 3 2 8" xfId="10862" xr:uid="{00865BBF-C2E2-4A34-BB58-632294916E07}"/>
    <cellStyle name="SAPBEXchaText 3 3" xfId="9176" xr:uid="{11918EB8-DFBF-47F6-82F0-FFEECFB4B2C5}"/>
    <cellStyle name="SAPBEXchaText 3 3 2" xfId="9177" xr:uid="{86BA3C38-97E9-424D-8F8D-D9743A394E00}"/>
    <cellStyle name="SAPBEXchaText 3 3 3" xfId="9658" xr:uid="{A831CEE4-CBE8-4E94-8A51-8E5D933C217C}"/>
    <cellStyle name="SAPBEXchaText 3 3 4" xfId="9854" xr:uid="{303745EF-0DE6-4E14-ACB4-50D0E96559E1}"/>
    <cellStyle name="SAPBEXchaText 3 3 5" xfId="10955" xr:uid="{64282E64-DD56-4343-894E-C1E459C954DB}"/>
    <cellStyle name="SAPBEXchaText 3 3 6" xfId="9922" xr:uid="{E810A7B5-5C0C-473D-BED6-170DE07D6F69}"/>
    <cellStyle name="SAPBEXchaText 3 3 7" xfId="10036" xr:uid="{E0D8A44C-0235-4711-A8F4-579BA9719EDD}"/>
    <cellStyle name="SAPBEXchaText 3 3 8" xfId="10863" xr:uid="{242E279A-A488-43AC-9321-17A34F2E2594}"/>
    <cellStyle name="SAPBEXchaText 3 4" xfId="9178" xr:uid="{4C29581E-D8EA-41DB-8D27-EA7536474199}"/>
    <cellStyle name="SAPBEXchaText 3 4 2" xfId="9179" xr:uid="{CB0D5D50-6FC4-47A4-8010-505C4BF69B90}"/>
    <cellStyle name="SAPBEXchaText 3 4 3" xfId="9656" xr:uid="{2209B6C6-3411-4D4F-BCCA-332B1BFF47E1}"/>
    <cellStyle name="SAPBEXchaText 3 4 4" xfId="9853" xr:uid="{534A3AA4-12D4-40AE-A9FE-04A354857B12}"/>
    <cellStyle name="SAPBEXchaText 3 4 5" xfId="10957" xr:uid="{D72C54C1-8CDD-4DDD-A1F9-D31CE71CD3F3}"/>
    <cellStyle name="SAPBEXchaText 3 4 6" xfId="9921" xr:uid="{2E66E037-C48B-490F-834E-63DFFF9DD1FA}"/>
    <cellStyle name="SAPBEXchaText 3 4 7" xfId="10035" xr:uid="{2535575E-0DF3-4B60-B21F-C54759C3754A}"/>
    <cellStyle name="SAPBEXchaText 3 4 8" xfId="10864" xr:uid="{AE391947-7C3C-499A-9AC2-762F960B6E22}"/>
    <cellStyle name="SAPBEXchaText 3 5" xfId="9660" xr:uid="{844E0358-5E33-4EFE-A177-C1DB5A1E4AE8}"/>
    <cellStyle name="SAPBEXchaText 3 6" xfId="9857" xr:uid="{042EED5D-7A7A-47AB-B497-51C770895484}"/>
    <cellStyle name="SAPBEXchaText 3 7" xfId="10952" xr:uid="{42C2D866-28C8-4EE4-96DA-0AFE50C4BBE4}"/>
    <cellStyle name="SAPBEXchaText 3 8" xfId="9924" xr:uid="{70AE6C8C-A9B4-4FF9-AEF9-CF5ACF152F3A}"/>
    <cellStyle name="SAPBEXchaText 3 9" xfId="10039" xr:uid="{90789F59-96E4-455F-AA79-288994E8F0C5}"/>
    <cellStyle name="SAPBEXchaText 4" xfId="9180" xr:uid="{06B05DF5-53BE-4AC9-B9B7-846572F24B19}"/>
    <cellStyle name="SAPBEXchaText 4 2" xfId="9181" xr:uid="{4420D1B6-A63F-4842-A169-FB1DD88FE666}"/>
    <cellStyle name="SAPBEXchaText 4 3" xfId="9655" xr:uid="{86B86D3B-4C37-46A6-842C-C76935BCA483}"/>
    <cellStyle name="SAPBEXchaText 4 4" xfId="9852" xr:uid="{4595BFFA-C12C-4FF4-9E9C-8AC1075F04F5}"/>
    <cellStyle name="SAPBEXchaText 4 5" xfId="10958" xr:uid="{485C130B-8036-4205-82A4-CBE6DB737831}"/>
    <cellStyle name="SAPBEXchaText 4 6" xfId="9920" xr:uid="{B6074D8A-F4CB-4DAE-8CC6-3DAEE4B18D00}"/>
    <cellStyle name="SAPBEXchaText 4 7" xfId="10034" xr:uid="{2B967127-3433-4EA0-A0D3-FAD4D14A0911}"/>
    <cellStyle name="SAPBEXchaText 4 8" xfId="10865" xr:uid="{EABC3D13-EA0E-4186-8D52-524F2F512A2B}"/>
    <cellStyle name="SAPBEXchaText 5" xfId="9182" xr:uid="{C71EF617-D44F-42B2-8196-B2CA584D8FDF}"/>
    <cellStyle name="SAPBEXchaText 6" xfId="9183" xr:uid="{54A071D3-84C1-4B53-83B6-AE435AA09C75}"/>
    <cellStyle name="SAPBEXchaText 7" xfId="9184" xr:uid="{453E904C-1A16-427D-9488-A7943A4FA0D1}"/>
    <cellStyle name="SAPBEXchaText 7 2" xfId="9652" xr:uid="{23192484-9571-434E-99B7-CDA6D3BFAFA9}"/>
    <cellStyle name="SAPBEXchaText 7 3" xfId="9849" xr:uid="{823A0A3F-56D6-4EE2-947E-8CFBC4FADD87}"/>
    <cellStyle name="SAPBEXchaText 7 4" xfId="10961" xr:uid="{17B2280C-7DC4-4D9D-AB02-6C8B5853EF29}"/>
    <cellStyle name="SAPBEXchaText 7 5" xfId="11255" xr:uid="{B510200B-DBE2-4C82-874A-E23F86B723ED}"/>
    <cellStyle name="SAPBEXchaText 7 6" xfId="10033" xr:uid="{D79D4F83-413A-4A5F-B13D-CBA40F1397C6}"/>
    <cellStyle name="SAPBEXchaText 7 7" xfId="11065" xr:uid="{10D290DE-4F4B-428E-ADAD-38B13FC7F1AF}"/>
    <cellStyle name="SAPBEXchaText 8" xfId="9185" xr:uid="{54E844C7-DA54-444B-A9D8-AD8D277B4521}"/>
    <cellStyle name="SAPBEXchaText 8 2" xfId="9651" xr:uid="{A9DEA793-6698-418A-BF5B-249372ACF8A4}"/>
    <cellStyle name="SAPBEXchaText 8 3" xfId="9848" xr:uid="{1C7A325C-A464-4A30-9F13-5E519E73988E}"/>
    <cellStyle name="SAPBEXchaText 8 4" xfId="10962" xr:uid="{F07CA425-FA67-4A71-AC25-ED0B64E73685}"/>
    <cellStyle name="SAPBEXchaText 8 5" xfId="9919" xr:uid="{7D6E1C14-8230-4402-8148-0F543578AEA2}"/>
    <cellStyle name="SAPBEXchaText 8 6" xfId="10032" xr:uid="{34F6BD1C-2B87-4610-9C4E-7C001FD74261}"/>
    <cellStyle name="SAPBEXchaText 8 7" xfId="10868" xr:uid="{F8686CC4-995A-4F6E-B313-379E8F59D3E4}"/>
    <cellStyle name="SAPBEXchaText 9" xfId="9186" xr:uid="{49570C78-837D-44FA-BA9D-2FAC3A4D968F}"/>
    <cellStyle name="SAPBEXchaText 9 2" xfId="9650" xr:uid="{1D718EF6-D9C8-4281-A06B-4B86955F8074}"/>
    <cellStyle name="SAPBEXchaText 9 3" xfId="9847" xr:uid="{26699DE1-7310-47E8-AAC7-985E5E66B262}"/>
    <cellStyle name="SAPBEXchaText 9 4" xfId="10963" xr:uid="{09EF463F-9263-4064-8E61-EE53F3BDB3C6}"/>
    <cellStyle name="SAPBEXchaText 9 5" xfId="9918" xr:uid="{EF3FA22A-85BE-41CB-B342-30F5AA6AAC7E}"/>
    <cellStyle name="SAPBEXchaText 9 6" xfId="10031" xr:uid="{10A9CB8F-C657-4980-B2AC-57BFA7CAD588}"/>
    <cellStyle name="SAPBEXchaText 9 7" xfId="10869" xr:uid="{35BDB3B7-16D2-4073-A848-6B8BF13551E5}"/>
    <cellStyle name="SAPBEXexcBad7" xfId="9187" xr:uid="{F5C91354-0999-45C7-BB17-F602111AD09C}"/>
    <cellStyle name="SAPBEXexcBad7 2" xfId="9188" xr:uid="{B1AAB51C-CD52-4A80-BC1D-E302247F5022}"/>
    <cellStyle name="SAPBEXexcBad7 3" xfId="9189" xr:uid="{817473E0-AA55-453B-BFAC-0077E4C67B61}"/>
    <cellStyle name="SAPBEXexcBad7 3 2" xfId="9648" xr:uid="{C07C0CA3-2D2E-4F3E-9219-DBBD8F8674A3}"/>
    <cellStyle name="SAPBEXexcBad7 3 3" xfId="9844" xr:uid="{C738AFD2-2EFD-48EC-B3EA-C01F12213093}"/>
    <cellStyle name="SAPBEXexcBad7 3 4" xfId="10965" xr:uid="{71E940BA-4C1B-4091-9C31-E6F366AC271B}"/>
    <cellStyle name="SAPBEXexcBad7 3 5" xfId="9916" xr:uid="{98E4656A-5AF0-4A54-9BB1-47C56F43016D}"/>
    <cellStyle name="SAPBEXexcBad7 3 6" xfId="11037" xr:uid="{0099D92D-66F7-4A31-9439-B93D3B06B0CB}"/>
    <cellStyle name="SAPBEXexcBad7 3 7" xfId="10871" xr:uid="{D17F1D61-B07B-4F71-923D-CE101CDA65BA}"/>
    <cellStyle name="SAPBEXexcBad7 4" xfId="9649" xr:uid="{93C80C76-F5C6-4AC7-8EAB-D13CA6F9EA73}"/>
    <cellStyle name="SAPBEXexcBad7 5" xfId="9846" xr:uid="{9C8BE7D4-397C-45CC-A2BC-DB9822DBB724}"/>
    <cellStyle name="SAPBEXexcBad7 6" xfId="10964" xr:uid="{DAC56A39-80B6-4479-AB41-100539757B9C}"/>
    <cellStyle name="SAPBEXexcBad7 7" xfId="9917" xr:uid="{D66BE5AD-97EB-424B-9CB1-C2D97157F820}"/>
    <cellStyle name="SAPBEXexcBad7 8" xfId="10030" xr:uid="{0DD2CA88-A51A-46D8-969F-5F3659DF0746}"/>
    <cellStyle name="SAPBEXexcBad7 9" xfId="10870" xr:uid="{0CC7C207-8071-4D5B-8490-4F8F5D8C963A}"/>
    <cellStyle name="SAPBEXexcBad8" xfId="9190" xr:uid="{36811D35-F6A3-40D2-A963-15E2696E0163}"/>
    <cellStyle name="SAPBEXexcBad8 2" xfId="9191" xr:uid="{9099AC08-4FC2-499D-AD84-DE7C5A2953F7}"/>
    <cellStyle name="SAPBEXexcBad8 3" xfId="9192" xr:uid="{73AA54A0-DEDE-4319-8280-83B5B8505517}"/>
    <cellStyle name="SAPBEXexcBad8 3 2" xfId="9646" xr:uid="{7F8BDC15-6891-426F-8789-E6392C10953B}"/>
    <cellStyle name="SAPBEXexcBad8 3 3" xfId="9842" xr:uid="{F1FDBBEA-8F63-4915-8B15-1D037D6D661C}"/>
    <cellStyle name="SAPBEXexcBad8 3 4" xfId="10967" xr:uid="{9AD2CB63-81A6-4B04-B4E0-FAEBDC4C1B58}"/>
    <cellStyle name="SAPBEXexcBad8 3 5" xfId="9914" xr:uid="{89F3BF4D-6359-4666-8B99-6F253A8DFD57}"/>
    <cellStyle name="SAPBEXexcBad8 3 6" xfId="10028" xr:uid="{CA6DCF59-339B-4C3A-98AA-CE8E2CB10322}"/>
    <cellStyle name="SAPBEXexcBad8 3 7" xfId="10873" xr:uid="{EEA9DAAA-6A8E-4508-B2DD-739469AB9E36}"/>
    <cellStyle name="SAPBEXexcBad8 4" xfId="9647" xr:uid="{8D52CE94-2846-4FD3-8BED-CE748B454029}"/>
    <cellStyle name="SAPBEXexcBad8 5" xfId="9843" xr:uid="{D30482EC-DA0B-4DEF-8492-0A46B11D85C8}"/>
    <cellStyle name="SAPBEXexcBad8 6" xfId="10966" xr:uid="{F7528779-9F73-41E3-A1BF-DE267E22B7B8}"/>
    <cellStyle name="SAPBEXexcBad8 7" xfId="9915" xr:uid="{C8CEF554-4345-4663-90FC-8991CB591762}"/>
    <cellStyle name="SAPBEXexcBad8 8" xfId="10029" xr:uid="{DD5A3279-18AF-4255-8A05-9C1909501F55}"/>
    <cellStyle name="SAPBEXexcBad8 9" xfId="10872" xr:uid="{C6994F2B-4768-48C9-A677-AD18BA631BFB}"/>
    <cellStyle name="SAPBEXexcBad9" xfId="9193" xr:uid="{AAB1226A-12F4-4BDD-8624-2A9C259C1FB9}"/>
    <cellStyle name="SAPBEXexcBad9 2" xfId="9194" xr:uid="{843704DD-4CF4-48BD-BB10-5C1C9C02462B}"/>
    <cellStyle name="SAPBEXexcBad9 3" xfId="9195" xr:uid="{DBEFC3F6-6755-408D-B99A-42EC6C372094}"/>
    <cellStyle name="SAPBEXexcBad9 3 2" xfId="9643" xr:uid="{864DF9BA-2EB3-49FC-B4B5-2A7E7765F08E}"/>
    <cellStyle name="SAPBEXexcBad9 3 3" xfId="9839" xr:uid="{14F44683-7045-4D38-9E8F-5F916A8EE2E4}"/>
    <cellStyle name="SAPBEXexcBad9 3 4" xfId="10969" xr:uid="{AE27901B-540C-416E-BF61-38AC8B551506}"/>
    <cellStyle name="SAPBEXexcBad9 3 5" xfId="9912" xr:uid="{51A9FFE7-B9DA-47C3-897F-7553671269DD}"/>
    <cellStyle name="SAPBEXexcBad9 3 6" xfId="10026" xr:uid="{0C0625E5-A053-4030-B5BF-6F0C2B1FBB7B}"/>
    <cellStyle name="SAPBEXexcBad9 3 7" xfId="10877" xr:uid="{49AE5AFD-9550-467E-ACCF-52DE4607CA01}"/>
    <cellStyle name="SAPBEXexcBad9 4" xfId="9645" xr:uid="{47771C50-7E39-4F10-993D-858D09525671}"/>
    <cellStyle name="SAPBEXexcBad9 5" xfId="9841" xr:uid="{522B30D2-865A-4488-A03B-ECB0EABD757B}"/>
    <cellStyle name="SAPBEXexcBad9 6" xfId="10968" xr:uid="{3DE30A68-6BCD-49AD-9B43-57E1AAD9A073}"/>
    <cellStyle name="SAPBEXexcBad9 7" xfId="9913" xr:uid="{48598389-C6CA-407F-8439-BE6085A9B12B}"/>
    <cellStyle name="SAPBEXexcBad9 8" xfId="10027" xr:uid="{0A9D2F31-5277-45CF-9AFF-115F068870EC}"/>
    <cellStyle name="SAPBEXexcBad9 9" xfId="10874" xr:uid="{D0A2880E-F996-4FA9-94AF-136EA6E97FBC}"/>
    <cellStyle name="SAPBEXexcCritical4" xfId="9196" xr:uid="{EB036E64-36C4-41D8-9136-699C880085FD}"/>
    <cellStyle name="SAPBEXexcCritical4 2" xfId="9197" xr:uid="{F40ABD87-DB97-413B-BBD0-CFF7B1E4A4FD}"/>
    <cellStyle name="SAPBEXexcCritical4 3" xfId="9198" xr:uid="{50F7DC38-D6DC-4F5D-A3F7-1CCACE42CEF3}"/>
    <cellStyle name="SAPBEXexcCritical4 3 2" xfId="9640" xr:uid="{C24B79F5-3C0A-4753-96A7-457470FE8784}"/>
    <cellStyle name="SAPBEXexcCritical4 3 3" xfId="9837" xr:uid="{96C032EB-10CF-492E-8A11-E4CB869577E3}"/>
    <cellStyle name="SAPBEXexcCritical4 3 4" xfId="10972" xr:uid="{033F26EE-41F9-4DD3-87A9-5B9C6C3731C9}"/>
    <cellStyle name="SAPBEXexcCritical4 3 5" xfId="9910" xr:uid="{89FE914E-A7B8-45D0-B0DD-D536064F36CD}"/>
    <cellStyle name="SAPBEXexcCritical4 3 6" xfId="10024" xr:uid="{ED3B9FAA-F5FE-4490-A9C0-30550FA8F398}"/>
    <cellStyle name="SAPBEXexcCritical4 3 7" xfId="10879" xr:uid="{5ADF0405-2E95-4006-AA56-66119A9E02EB}"/>
    <cellStyle name="SAPBEXexcCritical4 4" xfId="9642" xr:uid="{F06EAC2F-EDA6-4C86-926C-01F07302D617}"/>
    <cellStyle name="SAPBEXexcCritical4 5" xfId="9838" xr:uid="{63D0A787-CD23-4C3E-A5EA-817AFFF974A4}"/>
    <cellStyle name="SAPBEXexcCritical4 6" xfId="10970" xr:uid="{23D9CE9C-8A0F-427D-BED7-2B81C7560187}"/>
    <cellStyle name="SAPBEXexcCritical4 7" xfId="9911" xr:uid="{AE02B1C7-9AC6-4D9A-B003-AC0683E50BAB}"/>
    <cellStyle name="SAPBEXexcCritical4 8" xfId="10025" xr:uid="{2E2A318A-22CA-40EF-A01E-1A3DEA67DE22}"/>
    <cellStyle name="SAPBEXexcCritical4 9" xfId="10878" xr:uid="{DA7A9FD1-FA25-4674-9888-36FA5A298A89}"/>
    <cellStyle name="SAPBEXexcCritical5" xfId="9199" xr:uid="{0C7F851A-48CE-46FD-9190-50FD8A8BB890}"/>
    <cellStyle name="SAPBEXexcCritical5 2" xfId="9200" xr:uid="{F36E0E24-458F-421B-A924-6AD7EE6A9CF9}"/>
    <cellStyle name="SAPBEXexcCritical5 3" xfId="9201" xr:uid="{034B92F3-78C6-4B49-9526-2176B0C52824}"/>
    <cellStyle name="SAPBEXexcCritical5 3 2" xfId="9637" xr:uid="{F89BBAED-491A-46A0-85D6-00D8D28D7660}"/>
    <cellStyle name="SAPBEXexcCritical5 3 3" xfId="9834" xr:uid="{8C5D5EED-C829-4928-930C-FA800F3FF1D3}"/>
    <cellStyle name="SAPBEXexcCritical5 3 4" xfId="10975" xr:uid="{0CB5705F-8D57-483C-921B-2CEF90ACEE95}"/>
    <cellStyle name="SAPBEXexcCritical5 3 5" xfId="9908" xr:uid="{C297851A-2908-4881-9352-A998C01594EB}"/>
    <cellStyle name="SAPBEXexcCritical5 3 6" xfId="10022" xr:uid="{BC640DE8-1E45-4079-9F01-88AD96372A14}"/>
    <cellStyle name="SAPBEXexcCritical5 3 7" xfId="10881" xr:uid="{6C26065A-D8BF-418E-88B0-153366BB70D4}"/>
    <cellStyle name="SAPBEXexcCritical5 4" xfId="9639" xr:uid="{1B58B66C-3CB1-43C9-A701-F69FCF3FD61E}"/>
    <cellStyle name="SAPBEXexcCritical5 5" xfId="9836" xr:uid="{15713E6A-E7BB-44EE-965C-16FD74C8CFFA}"/>
    <cellStyle name="SAPBEXexcCritical5 6" xfId="10973" xr:uid="{2902BD70-7773-4178-B9A9-42EC25B79CCC}"/>
    <cellStyle name="SAPBEXexcCritical5 7" xfId="9909" xr:uid="{21648B9C-F0B9-4A6C-97BA-5DFA5BB1969D}"/>
    <cellStyle name="SAPBEXexcCritical5 8" xfId="10023" xr:uid="{761FC13A-0C25-4985-B2E6-BFE54B03023C}"/>
    <cellStyle name="SAPBEXexcCritical5 9" xfId="10880" xr:uid="{75325CA1-F5DB-4694-9165-80C81400AB73}"/>
    <cellStyle name="SAPBEXexcCritical6" xfId="9202" xr:uid="{76F1AA3C-5C2C-4B5A-B6CD-2EEA6F42F242}"/>
    <cellStyle name="SAPBEXexcCritical6 2" xfId="9203" xr:uid="{8EE25EEA-0395-46DA-84B0-D031BEF9E42C}"/>
    <cellStyle name="SAPBEXexcCritical6 3" xfId="9204" xr:uid="{ECF14107-A7E9-4447-8DE5-888C383622C2}"/>
    <cellStyle name="SAPBEXexcCritical6 3 2" xfId="9635" xr:uid="{5790F738-D6F4-4248-A508-B6EEDB9762E5}"/>
    <cellStyle name="SAPBEXexcCritical6 3 3" xfId="9832" xr:uid="{2F6A6FEC-818E-488B-80EF-9AABDB04A452}"/>
    <cellStyle name="SAPBEXexcCritical6 3 4" xfId="10977" xr:uid="{E23C5F1B-A69A-4BBC-AFF9-284EC1C0DEC1}"/>
    <cellStyle name="SAPBEXexcCritical6 3 5" xfId="9906" xr:uid="{DBB264C0-B6C4-49E0-B4BD-A5402A0F0D9B}"/>
    <cellStyle name="SAPBEXexcCritical6 3 6" xfId="10020" xr:uid="{6BDD2AC9-49D8-45A0-ABDB-5CA81367F4EF}"/>
    <cellStyle name="SAPBEXexcCritical6 3 7" xfId="10883" xr:uid="{AF275792-02C4-4439-9E0D-A0F71EED3CDC}"/>
    <cellStyle name="SAPBEXexcCritical6 4" xfId="9636" xr:uid="{74C57354-E683-4AC4-B021-2C589D01469C}"/>
    <cellStyle name="SAPBEXexcCritical6 5" xfId="9833" xr:uid="{F72FAEA6-AB6B-4F89-A37B-200E4AC1D84D}"/>
    <cellStyle name="SAPBEXexcCritical6 6" xfId="10976" xr:uid="{FF76A6FF-D199-43C1-AC09-178A4FD77A1D}"/>
    <cellStyle name="SAPBEXexcCritical6 7" xfId="9907" xr:uid="{59A7F727-6608-4D2E-A94F-8EE9B64A7D72}"/>
    <cellStyle name="SAPBEXexcCritical6 8" xfId="10021" xr:uid="{6F1852D3-6199-41E3-9D0E-0996A5F7A1B2}"/>
    <cellStyle name="SAPBEXexcCritical6 9" xfId="10882" xr:uid="{6EDA9B21-7F03-4600-BA8F-7502294C311E}"/>
    <cellStyle name="SAPBEXexcGood1" xfId="9205" xr:uid="{A2E761E7-BE76-40D5-BA11-7DF6B8B9B29E}"/>
    <cellStyle name="SAPBEXexcGood1 2" xfId="9206" xr:uid="{7486840A-139F-4A6D-A945-7BEF0C1CCE93}"/>
    <cellStyle name="SAPBEXexcGood1 3" xfId="9207" xr:uid="{46EBE28D-C0A1-4952-A1B2-A8534C2DE47A}"/>
    <cellStyle name="SAPBEXexcGood1 3 2" xfId="9633" xr:uid="{C0A083F7-95C7-494F-BA5F-56F1250E9069}"/>
    <cellStyle name="SAPBEXexcGood1 3 3" xfId="9830" xr:uid="{1B740605-F63A-48C0-AA23-7189B5F04D08}"/>
    <cellStyle name="SAPBEXexcGood1 3 4" xfId="10980" xr:uid="{63DE5709-975B-470D-9DE2-4A24A7EE54C2}"/>
    <cellStyle name="SAPBEXexcGood1 3 5" xfId="9904" xr:uid="{3F4D3DCF-07A5-44AF-BBCD-B15562E53991}"/>
    <cellStyle name="SAPBEXexcGood1 3 6" xfId="10018" xr:uid="{1E5E4155-8F88-4C9C-9B44-6B1CA5A0B85A}"/>
    <cellStyle name="SAPBEXexcGood1 3 7" xfId="10886" xr:uid="{156BEF47-AC5D-47D8-A1D9-037D6140B34A}"/>
    <cellStyle name="SAPBEXexcGood1 4" xfId="9634" xr:uid="{3D5F55D1-4B3B-4F2B-BD61-226994BB2E30}"/>
    <cellStyle name="SAPBEXexcGood1 5" xfId="9831" xr:uid="{D2E07C4E-DE30-45B5-A810-97595A442A7B}"/>
    <cellStyle name="SAPBEXexcGood1 6" xfId="10978" xr:uid="{6AF595D2-D78E-4C7D-B863-3F5C7AA4386A}"/>
    <cellStyle name="SAPBEXexcGood1 7" xfId="9905" xr:uid="{E240EFC0-4738-436A-9C79-922216CAE653}"/>
    <cellStyle name="SAPBEXexcGood1 8" xfId="10019" xr:uid="{ABA643B1-1E10-44CC-B853-4EBCE24B57D9}"/>
    <cellStyle name="SAPBEXexcGood1 9" xfId="10885" xr:uid="{1E035829-AACE-4FC2-89CD-157F6E773936}"/>
    <cellStyle name="SAPBEXexcGood2" xfId="9208" xr:uid="{3E4C8546-138E-447F-9867-F0D0AF1EF5F0}"/>
    <cellStyle name="SAPBEXexcGood2 2" xfId="9209" xr:uid="{FEAC132B-F3AE-4EC4-A54B-1091B6A67A64}"/>
    <cellStyle name="SAPBEXexcGood2 3" xfId="9210" xr:uid="{D889F266-EB16-497A-B3DA-A04CB1D2AF5D}"/>
    <cellStyle name="SAPBEXexcGood2 3 2" xfId="9630" xr:uid="{3B116BF0-1690-41FC-A98B-DA79772B877C}"/>
    <cellStyle name="SAPBEXexcGood2 3 3" xfId="11252" xr:uid="{B1896E82-9652-4D61-9B8F-578750AA9075}"/>
    <cellStyle name="SAPBEXexcGood2 3 4" xfId="10983" xr:uid="{F2ED0E9D-D6EE-4785-8837-76BD4DFF7FD6}"/>
    <cellStyle name="SAPBEXexcGood2 3 5" xfId="9902" xr:uid="{D992EFA9-E29E-43AA-AAB7-D4D35F36D91E}"/>
    <cellStyle name="SAPBEXexcGood2 3 6" xfId="10017" xr:uid="{AEFBC5EF-CCF8-4817-87C2-87EB72F6AA2E}"/>
    <cellStyle name="SAPBEXexcGood2 3 7" xfId="10888" xr:uid="{F6BEAFA7-2BFC-4797-8CF6-2A152B26B46C}"/>
    <cellStyle name="SAPBEXexcGood2 4" xfId="9632" xr:uid="{15202E31-55CD-4F67-959C-CDC74BD2E9C0}"/>
    <cellStyle name="SAPBEXexcGood2 5" xfId="9829" xr:uid="{B3DD190B-58D8-4266-BC18-533230996BEC}"/>
    <cellStyle name="SAPBEXexcGood2 6" xfId="10981" xr:uid="{807E8E44-0FB0-48AA-B965-25CCEA277E2E}"/>
    <cellStyle name="SAPBEXexcGood2 7" xfId="9903" xr:uid="{0E162F60-A92E-4B0B-9846-DBBAEF9B4A4F}"/>
    <cellStyle name="SAPBEXexcGood2 8" xfId="11470" xr:uid="{D99DC316-CE2B-445B-AFDB-3A031896BE6F}"/>
    <cellStyle name="SAPBEXexcGood2 9" xfId="10887" xr:uid="{F2248E4F-DFB8-4E6A-BACA-75DA00ED68F0}"/>
    <cellStyle name="SAPBEXexcGood3" xfId="9211" xr:uid="{5C92F9D9-BE96-4C4D-AA02-FFF5718A9349}"/>
    <cellStyle name="SAPBEXexcGood3 2" xfId="9212" xr:uid="{57B320B3-446D-43D2-B8B6-6188790E89AA}"/>
    <cellStyle name="SAPBEXexcGood3 3" xfId="9213" xr:uid="{8FD19394-C514-4874-8D96-AFE1AF599EC7}"/>
    <cellStyle name="SAPBEXexcGood3 3 2" xfId="9627" xr:uid="{8739FC6C-571B-4775-A0F5-C39CA0DEFC3D}"/>
    <cellStyle name="SAPBEXexcGood3 3 3" xfId="9825" xr:uid="{FB0315DB-FE05-4A01-8A42-7FF962711631}"/>
    <cellStyle name="SAPBEXexcGood3 3 4" xfId="10986" xr:uid="{E658946D-9DDF-4C37-BEC4-2FA4203C9132}"/>
    <cellStyle name="SAPBEXexcGood3 3 5" xfId="9900" xr:uid="{A5372DC4-7625-4978-B033-54A95355370C}"/>
    <cellStyle name="SAPBEXexcGood3 3 6" xfId="10015" xr:uid="{F042EC1D-B789-4D9C-AF31-34AC0A462E50}"/>
    <cellStyle name="SAPBEXexcGood3 3 7" xfId="10889" xr:uid="{C07B3EDF-B417-4EA8-8804-6E6A2B67E6B5}"/>
    <cellStyle name="SAPBEXexcGood3 4" xfId="9629" xr:uid="{CC39F732-C939-4C42-A1D3-504504C38CBB}"/>
    <cellStyle name="SAPBEXexcGood3 5" xfId="9827" xr:uid="{2E0143A9-BD5A-49C8-A8C8-8005949AD5DA}"/>
    <cellStyle name="SAPBEXexcGood3 6" xfId="10984" xr:uid="{B193F1F2-B2E0-4B2B-AF4E-F57C408CEDF8}"/>
    <cellStyle name="SAPBEXexcGood3 7" xfId="9901" xr:uid="{3E36D55B-57E8-40DF-98D8-6762B00B4A68}"/>
    <cellStyle name="SAPBEXexcGood3 8" xfId="10016" xr:uid="{6836BAF2-5D5F-4CC8-A0CB-230794AE0620}"/>
    <cellStyle name="SAPBEXexcGood3 9" xfId="11446" xr:uid="{4D01CC5B-CB07-42C5-9177-7F7BBB6A5C45}"/>
    <cellStyle name="SAPBEXfilterDrill" xfId="9214" xr:uid="{45C066AB-D5D5-448B-8AEE-FEF82680DE85}"/>
    <cellStyle name="SAPBEXfilterDrill 10" xfId="10890" xr:uid="{D5142093-6B5E-4F44-A854-5A3635B4B295}"/>
    <cellStyle name="SAPBEXfilterDrill 2" xfId="9215" xr:uid="{A1CE8490-F658-4EBB-9EFF-0C9E39C6C87F}"/>
    <cellStyle name="SAPBEXfilterDrill 3" xfId="9216" xr:uid="{5C856F1A-911B-45FF-A21D-F3F2EFB62D9E}"/>
    <cellStyle name="SAPBEXfilterDrill 4" xfId="9217" xr:uid="{41C3540B-26B0-44E4-8AF9-4F5A3266CFF8}"/>
    <cellStyle name="SAPBEXfilterDrill 4 2" xfId="9623" xr:uid="{44E8C3B7-D32B-4E60-8EFA-610CFC66A40E}"/>
    <cellStyle name="SAPBEXfilterDrill 4 3" xfId="9821" xr:uid="{E7725CAF-CFA5-481B-842B-B4A9F445C42A}"/>
    <cellStyle name="SAPBEXfilterDrill 4 4" xfId="10988" xr:uid="{3AEC182A-3B7F-4E51-A21B-241C51D7D953}"/>
    <cellStyle name="SAPBEXfilterDrill 4 5" xfId="9893" xr:uid="{172C55C8-956E-4AFC-99AA-6837066B1025}"/>
    <cellStyle name="SAPBEXfilterDrill 4 6" xfId="10014" xr:uid="{B42927C0-30F7-43B5-A5BA-669279965D94}"/>
    <cellStyle name="SAPBEXfilterDrill 4 7" xfId="10891" xr:uid="{BB437B64-421C-4520-A81E-5F58C47D89D9}"/>
    <cellStyle name="SAPBEXfilterDrill 5" xfId="9626" xr:uid="{635A89C7-B4D8-4AEB-A75D-78F1FA6B870B}"/>
    <cellStyle name="SAPBEXfilterDrill 6" xfId="9824" xr:uid="{8277F225-5AB2-4948-903A-BB14459203D6}"/>
    <cellStyle name="SAPBEXfilterDrill 7" xfId="10987" xr:uid="{2053F8BD-D780-4D5F-990D-6D5AE203559D}"/>
    <cellStyle name="SAPBEXfilterDrill 8" xfId="9897" xr:uid="{2A5358A2-1988-491E-B6A4-EAA671A4AE8C}"/>
    <cellStyle name="SAPBEXfilterDrill 9" xfId="11228" xr:uid="{10D2B696-40F4-446C-8611-82F458770007}"/>
    <cellStyle name="SAPBEXfilterItem" xfId="9218" xr:uid="{66786B68-9682-4EF1-9324-48007EF4ECB3}"/>
    <cellStyle name="SAPBEXfilterItem 2" xfId="9219" xr:uid="{A8F18835-AEA8-46B7-8BEA-AA42BB608FFE}"/>
    <cellStyle name="SAPBEXfilterItem 3" xfId="9220" xr:uid="{AABADCDB-D9B3-425F-A634-EABB545D5A07}"/>
    <cellStyle name="SAPBEXfilterItem 4" xfId="10841" xr:uid="{9A44259B-6FA9-47B2-BB30-1A4222E7B2CE}"/>
    <cellStyle name="SAPBEXfilterItem 5" xfId="10884" xr:uid="{DCA3A2E8-3694-4CAC-B45C-F6247A12692E}"/>
    <cellStyle name="SAPBEXfilterItem 6" xfId="10842" xr:uid="{6F5DDBB7-972D-4EA2-8366-F8BC460BFF8C}"/>
    <cellStyle name="SAPBEXfilterItem 7" xfId="10854" xr:uid="{8AB200F2-6842-4658-9E86-8858B80822B2}"/>
    <cellStyle name="SAPBEXfilterItem 8" xfId="10892" xr:uid="{E881654F-1E2E-460A-AEFA-29E896D34DFC}"/>
    <cellStyle name="SAPBEXfilterText" xfId="9221" xr:uid="{A143EF91-3290-4EFD-BA8F-354EEDCD6307}"/>
    <cellStyle name="SAPBEXfilterText 2" xfId="9222" xr:uid="{1B929672-3609-4539-9AC7-E74F13B06C22}"/>
    <cellStyle name="SAPBEXfilterText 3" xfId="9223" xr:uid="{9636F29C-CCC4-48BB-B807-42CBE56CB60C}"/>
    <cellStyle name="SAPBEXformats" xfId="9224" xr:uid="{1603C2D5-00A6-4509-93B2-E9BD409F5993}"/>
    <cellStyle name="SAPBEXformats 10" xfId="10893" xr:uid="{D2D37AAA-9A9F-4787-941D-D8840E1074DB}"/>
    <cellStyle name="SAPBEXformats 2" xfId="9225" xr:uid="{7466EDB0-8279-4126-81BE-9F652EEC3700}"/>
    <cellStyle name="SAPBEXformats 2 2" xfId="9226" xr:uid="{31B60642-D351-4407-A36F-232ACDA2AC3C}"/>
    <cellStyle name="SAPBEXformats 2 3" xfId="11104" xr:uid="{85506D55-36D1-4BF6-9B3C-4CB18EDD5173}"/>
    <cellStyle name="SAPBEXformats 2 4" xfId="11239" xr:uid="{1FA1DE4A-5496-4071-90EA-249FCC1B66FF}"/>
    <cellStyle name="SAPBEXformats 2 5" xfId="10995" xr:uid="{7C861212-24A2-4088-9D46-218A83045B6C}"/>
    <cellStyle name="SAPBEXformats 2 6" xfId="9885" xr:uid="{89FA12B3-B1F6-4684-BAE6-4DD9DB33BFBD}"/>
    <cellStyle name="SAPBEXformats 2 7" xfId="10012" xr:uid="{CC0A8D6F-4409-4F4D-9DE4-D55134FB78AB}"/>
    <cellStyle name="SAPBEXformats 2 8" xfId="10894" xr:uid="{FC2ED0B4-7F49-4272-B5AF-958B2C5E9519}"/>
    <cellStyle name="SAPBEXformats 3" xfId="9227" xr:uid="{1B157140-5AFF-4840-9B91-10E2FAEA2CC4}"/>
    <cellStyle name="SAPBEXformats 3 2" xfId="11106" xr:uid="{2423CDD3-3FAB-40C4-A33F-CA7984442BF9}"/>
    <cellStyle name="SAPBEXformats 3 3" xfId="9813" xr:uid="{FD0AFA76-E705-410A-8DED-7550AD797B9B}"/>
    <cellStyle name="SAPBEXformats 3 4" xfId="10996" xr:uid="{C14F735E-A8FF-47AA-924E-CF41D60CB7AB}"/>
    <cellStyle name="SAPBEXformats 3 5" xfId="9883" xr:uid="{13289529-DEEC-4F38-8AFC-BC930F006BB4}"/>
    <cellStyle name="SAPBEXformats 3 6" xfId="10011" xr:uid="{DB54720E-2769-4A4C-A347-A5D863211D5E}"/>
    <cellStyle name="SAPBEXformats 3 7" xfId="10895" xr:uid="{38B8C076-DE1B-46D6-9D44-057654B8ABEE}"/>
    <cellStyle name="SAPBEXformats 4" xfId="9228" xr:uid="{EE80F081-D5F4-4ECE-95DE-3C25FD67FF69}"/>
    <cellStyle name="SAPBEXformats 4 2" xfId="11107" xr:uid="{BC112BF7-DC40-4FFD-984F-9E43BD98DA8F}"/>
    <cellStyle name="SAPBEXformats 4 3" xfId="9812" xr:uid="{DC1CEE2D-355E-4152-8DDC-3C0349124DD4}"/>
    <cellStyle name="SAPBEXformats 4 4" xfId="11088" xr:uid="{3A4A3D04-286E-4704-BCCC-FEF6E0B9D401}"/>
    <cellStyle name="SAPBEXformats 4 5" xfId="9882" xr:uid="{20C81717-B9C1-43C1-ABC7-4C7CBC192625}"/>
    <cellStyle name="SAPBEXformats 4 6" xfId="10010" xr:uid="{53FEDDCB-9D9E-4A43-BACD-83D28EAE6511}"/>
    <cellStyle name="SAPBEXformats 4 7" xfId="10896" xr:uid="{AE474C97-BA86-4156-AEFA-CC23915B457A}"/>
    <cellStyle name="SAPBEXformats 5" xfId="11103" xr:uid="{7CBB45FE-1260-4728-AFEA-FC4CC674AF35}"/>
    <cellStyle name="SAPBEXformats 6" xfId="9815" xr:uid="{B87C1B95-E77C-4FC8-9164-BA503E690FEE}"/>
    <cellStyle name="SAPBEXformats 7" xfId="10994" xr:uid="{C86A4C5D-27D9-40DF-8DF3-1F6A3872F917}"/>
    <cellStyle name="SAPBEXformats 8" xfId="9886" xr:uid="{01F83B8A-BB3C-484A-945E-24057530C287}"/>
    <cellStyle name="SAPBEXformats 9" xfId="10013" xr:uid="{BEE20CF7-1A37-4E0F-8A4C-CCC560380755}"/>
    <cellStyle name="SAPBEXheaderItem" xfId="9229" xr:uid="{DB4016F8-E491-4A30-B019-E4A5C58842D9}"/>
    <cellStyle name="SAPBEXheaderItem 10" xfId="10897" xr:uid="{F51FC088-0FCC-4A8F-A371-48B33FDE9C49}"/>
    <cellStyle name="SAPBEXheaderItem 2" xfId="9230" xr:uid="{9424D3B9-0755-4027-896E-B49C8AD198A2}"/>
    <cellStyle name="SAPBEXheaderItem 2 2" xfId="11109" xr:uid="{246539AB-9C53-472D-A4C3-4F7D5851EBEC}"/>
    <cellStyle name="SAPBEXheaderItem 2 3" xfId="9810" xr:uid="{BE45F04D-189B-4B2B-8B2C-26E71304827B}"/>
    <cellStyle name="SAPBEXheaderItem 2 4" xfId="10999" xr:uid="{28FF697B-C904-414F-B0B9-AEDA6278C632}"/>
    <cellStyle name="SAPBEXheaderItem 2 5" xfId="9880" xr:uid="{DC5877DA-A5C0-49A9-ACCC-6F7AD76A5DFE}"/>
    <cellStyle name="SAPBEXheaderItem 2 6" xfId="10008" xr:uid="{1C7B4387-1B79-40FF-B3BC-2613D627BF8F}"/>
    <cellStyle name="SAPBEXheaderItem 2 7" xfId="10898" xr:uid="{DE27FB2B-E022-44BC-A7FC-5DB47907A3CD}"/>
    <cellStyle name="SAPBEXheaderItem 3" xfId="9231" xr:uid="{DE736509-7736-4B96-AE17-F52B8066545B}"/>
    <cellStyle name="SAPBEXheaderItem 4" xfId="9232" xr:uid="{60F457D1-BCF7-4E88-9BEC-C5FDEEF6F8EA}"/>
    <cellStyle name="SAPBEXheaderItem 4 2" xfId="11110" xr:uid="{8534C512-A9AC-4165-A9B3-3C9D632286F3}"/>
    <cellStyle name="SAPBEXheaderItem 4 3" xfId="9808" xr:uid="{3C46D9F1-2D0F-4CF6-A825-2DA5FEA2CA53}"/>
    <cellStyle name="SAPBEXheaderItem 4 4" xfId="11001" xr:uid="{BC21DA26-1ABE-400F-9BD0-AFE7586FF457}"/>
    <cellStyle name="SAPBEXheaderItem 4 5" xfId="9878" xr:uid="{2F4817C4-1CFA-40EA-B8C3-EDE5E4241C80}"/>
    <cellStyle name="SAPBEXheaderItem 4 6" xfId="10007" xr:uid="{D44E75B5-15C2-4BD5-9ABE-1FCD01C0C2F6}"/>
    <cellStyle name="SAPBEXheaderItem 4 7" xfId="10899" xr:uid="{00AD585D-3531-4D44-AE03-44C42CF98C16}"/>
    <cellStyle name="SAPBEXheaderItem 5" xfId="11108" xr:uid="{E8CC4400-C61D-4F69-A4EA-3B1146662FF0}"/>
    <cellStyle name="SAPBEXheaderItem 6" xfId="9811" xr:uid="{EE865CEE-F64F-4983-83CC-7FE575C73656}"/>
    <cellStyle name="SAPBEXheaderItem 7" xfId="10998" xr:uid="{556BFDD4-11D6-48E4-AA1A-1E43672B41BA}"/>
    <cellStyle name="SAPBEXheaderItem 8" xfId="9881" xr:uid="{92638A95-C3F7-4D8F-AD48-4AC5996E7347}"/>
    <cellStyle name="SAPBEXheaderItem 9" xfId="10009" xr:uid="{0125C8E0-3DEB-4C95-B46B-527F18E20DB0}"/>
    <cellStyle name="SAPBEXheaderText" xfId="9233" xr:uid="{3A24828F-064E-43C8-98F7-7EBC087023F0}"/>
    <cellStyle name="SAPBEXheaderText 10" xfId="10900" xr:uid="{10714A5D-3C28-4E0B-ABDF-472763A18423}"/>
    <cellStyle name="SAPBEXheaderText 2" xfId="9234" xr:uid="{8DB2D5F0-025A-44AD-871E-4FBD71B28E0D}"/>
    <cellStyle name="SAPBEXheaderText 2 2" xfId="11112" xr:uid="{BFE60617-0A0F-4C31-99D6-8E45764552DA}"/>
    <cellStyle name="SAPBEXheaderText 2 3" xfId="9806" xr:uid="{60FC82A0-42FA-43CE-8D29-F6B4E5AC3D00}"/>
    <cellStyle name="SAPBEXheaderText 2 4" xfId="11003" xr:uid="{E588BA58-3A2C-4627-A023-523959CDADCA}"/>
    <cellStyle name="SAPBEXheaderText 2 5" xfId="11254" xr:uid="{A2D8AD29-9F8A-4497-AD86-E8A66407AC4E}"/>
    <cellStyle name="SAPBEXheaderText 2 6" xfId="10005" xr:uid="{411F5F1C-7454-465F-A97A-8E55F7C21F0D}"/>
    <cellStyle name="SAPBEXheaderText 2 7" xfId="10901" xr:uid="{A7C4A026-FD67-43EF-8995-7E194E5CDC33}"/>
    <cellStyle name="SAPBEXheaderText 3" xfId="9235" xr:uid="{1A16E512-7158-43DD-B3A7-64F2336F66F3}"/>
    <cellStyle name="SAPBEXheaderText 4" xfId="9236" xr:uid="{2FDA069D-75D1-4112-98C7-B86EE849BC00}"/>
    <cellStyle name="SAPBEXheaderText 4 2" xfId="11114" xr:uid="{583A720E-B99B-4BFD-B46B-DAFCB50C554D}"/>
    <cellStyle name="SAPBEXheaderText 4 3" xfId="9804" xr:uid="{F03535EC-32AC-433B-9053-7A4A72118A3E}"/>
    <cellStyle name="SAPBEXheaderText 4 4" xfId="11005" xr:uid="{9CE48014-9967-4423-AA04-581688BCE5EE}"/>
    <cellStyle name="SAPBEXheaderText 4 5" xfId="9875" xr:uid="{83085662-11CF-4C90-AD7A-EBA70C2D77F1}"/>
    <cellStyle name="SAPBEXheaderText 4 6" xfId="10004" xr:uid="{F42439F9-8568-4423-917D-B3C38C0503D1}"/>
    <cellStyle name="SAPBEXheaderText 4 7" xfId="10902" xr:uid="{B6F25C4F-F7A3-4CF0-90BB-8D81BD1807C8}"/>
    <cellStyle name="SAPBEXheaderText 5" xfId="11111" xr:uid="{64061E94-8676-4591-9CC7-9E77B66DD4CC}"/>
    <cellStyle name="SAPBEXheaderText 6" xfId="9807" xr:uid="{BB28BEB3-1597-4EC8-B5E8-25F3FACB57AE}"/>
    <cellStyle name="SAPBEXheaderText 7" xfId="11002" xr:uid="{12DE0E79-8F81-4174-99A3-5C5E7071DB7E}"/>
    <cellStyle name="SAPBEXheaderText 8" xfId="9877" xr:uid="{3DEA2CDC-16A6-448A-9284-55139D419C3C}"/>
    <cellStyle name="SAPBEXheaderText 9" xfId="10006" xr:uid="{227EF81C-2663-4202-9EA3-EF61F77A3178}"/>
    <cellStyle name="SAPBEXHLevel0" xfId="9237" xr:uid="{98754777-63C2-4FEA-A74A-38B0E85A16A0}"/>
    <cellStyle name="SAPBEXHLevel0 10" xfId="11525" xr:uid="{34EB639B-A7C2-4B7B-84EB-FBFA800D35DE}"/>
    <cellStyle name="SAPBEXHLevel0 2" xfId="9238" xr:uid="{6D53F0BA-2D44-40C8-AAF2-895C5C100CA4}"/>
    <cellStyle name="SAPBEXHLevel0 2 2" xfId="9239" xr:uid="{D204EF62-DC7A-4195-9EE1-F3E4A4D73149}"/>
    <cellStyle name="SAPBEXHLevel0 2 3" xfId="11116" xr:uid="{537DB621-802C-4D93-AB1E-B49033D2CCAE}"/>
    <cellStyle name="SAPBEXHLevel0 2 4" xfId="9802" xr:uid="{5F6E1553-46E9-4EC4-AD63-88F29F8E8EA5}"/>
    <cellStyle name="SAPBEXHLevel0 2 5" xfId="11007" xr:uid="{20EA0BEB-788A-403E-AF1B-0DBEEE906D57}"/>
    <cellStyle name="SAPBEXHLevel0 2 6" xfId="9873" xr:uid="{502CEEAB-0EF2-4489-A28A-150414DAE010}"/>
    <cellStyle name="SAPBEXHLevel0 2 7" xfId="10002" xr:uid="{F2A280D5-33DB-4747-9CE7-466C351634D2}"/>
    <cellStyle name="SAPBEXHLevel0 2 8" xfId="10903" xr:uid="{5910CE4E-6AE6-4C53-953B-AD89A438F50F}"/>
    <cellStyle name="SAPBEXHLevel0 3" xfId="9240" xr:uid="{ED7B1A2A-5D2D-4E6B-BC3F-AC7F69EFB141}"/>
    <cellStyle name="SAPBEXHLevel0 3 2" xfId="11118" xr:uid="{BCBB4ABF-829B-4499-A2E2-DF3133FA42B9}"/>
    <cellStyle name="SAPBEXHLevel0 3 3" xfId="9800" xr:uid="{36806F04-DF99-40EC-BBC5-72E6AD544BA4}"/>
    <cellStyle name="SAPBEXHLevel0 3 4" xfId="11008" xr:uid="{656FDEF1-2B10-4F1D-A745-13056A40C78C}"/>
    <cellStyle name="SAPBEXHLevel0 3 5" xfId="9867" xr:uid="{FC0ED2DD-0110-416A-A553-FF60FD112161}"/>
    <cellStyle name="SAPBEXHLevel0 3 6" xfId="10001" xr:uid="{AB97DC4A-562B-4A90-AD49-B1F35F72FF7E}"/>
    <cellStyle name="SAPBEXHLevel0 3 7" xfId="10905" xr:uid="{2E495C7D-90C0-49C5-B325-AD6CFFB1739E}"/>
    <cellStyle name="SAPBEXHLevel0 4" xfId="9241" xr:uid="{E4D7C807-E68B-41C3-BFFA-4AFF0747FC17}"/>
    <cellStyle name="SAPBEXHLevel0 4 2" xfId="11119" xr:uid="{E15A3B77-9529-4103-890F-EAB8209987E7}"/>
    <cellStyle name="SAPBEXHLevel0 4 3" xfId="9799" xr:uid="{181A053E-7B9B-4583-BA6C-AE158B20F9C6}"/>
    <cellStyle name="SAPBEXHLevel0 4 4" xfId="11009" xr:uid="{E0E8E4AF-A956-42C9-B54E-2E135B1F3E4E}"/>
    <cellStyle name="SAPBEXHLevel0 4 5" xfId="9864" xr:uid="{68C34D1A-7838-48DF-9348-CA0259553409}"/>
    <cellStyle name="SAPBEXHLevel0 4 6" xfId="10000" xr:uid="{21E0BA16-04F3-4B8C-B560-350BF8598FE8}"/>
    <cellStyle name="SAPBEXHLevel0 4 7" xfId="10906" xr:uid="{CC945425-4038-49F5-97E2-80DC44EE9F95}"/>
    <cellStyle name="SAPBEXHLevel0 5" xfId="11115" xr:uid="{D4766F27-E28B-43BE-BFCB-298BA288DE69}"/>
    <cellStyle name="SAPBEXHLevel0 6" xfId="9803" xr:uid="{27FE62C7-38BA-417B-A9CF-276666B2C551}"/>
    <cellStyle name="SAPBEXHLevel0 7" xfId="11006" xr:uid="{62C62863-0673-4ED4-B231-F4E2E5F54DF4}"/>
    <cellStyle name="SAPBEXHLevel0 8" xfId="11253" xr:uid="{707BF4AB-B1B2-47F0-B219-FED562E9E4D9}"/>
    <cellStyle name="SAPBEXHLevel0 9" xfId="10003" xr:uid="{02A93FE4-6205-4E1D-8503-534164B3B132}"/>
    <cellStyle name="SAPBEXHLevel0X" xfId="9242" xr:uid="{90CD8B87-E11F-46B8-B95D-1EC4386376C6}"/>
    <cellStyle name="SAPBEXHLevel0X 10" xfId="9798" xr:uid="{E8F98BED-BD25-4FD0-8D4A-B67E1D486E61}"/>
    <cellStyle name="SAPBEXHLevel0X 11" xfId="11010" xr:uid="{F2E38843-4CED-421A-A99D-B5C022CC7FA5}"/>
    <cellStyle name="SAPBEXHLevel0X 12" xfId="9859" xr:uid="{3C6D2B98-F785-4F37-83B3-59922087BC2B}"/>
    <cellStyle name="SAPBEXHLevel0X 13" xfId="9999" xr:uid="{10525804-79F4-44F4-8195-0E61985DE1AD}"/>
    <cellStyle name="SAPBEXHLevel0X 14" xfId="10907" xr:uid="{5218FD8A-F067-43E2-A154-BCF9D1D4ACAA}"/>
    <cellStyle name="SAPBEXHLevel0X 2" xfId="9243" xr:uid="{B4A00326-F70B-43EF-A9F9-D17EE10A4DEC}"/>
    <cellStyle name="SAPBEXHLevel0X 2 2" xfId="9244" xr:uid="{B8C8BB2A-7BFE-4F04-AEC6-52A9596E5BCC}"/>
    <cellStyle name="SAPBEXHLevel0X 2 2 2" xfId="9245" xr:uid="{73F86D24-3F82-47E0-B142-58DE87E9AC65}"/>
    <cellStyle name="SAPBEXHLevel0X 2 2 3" xfId="11122" xr:uid="{F3D09D10-E404-4ED4-A560-746D032E3C8C}"/>
    <cellStyle name="SAPBEXHLevel0X 2 2 4" xfId="9796" xr:uid="{2E7246CF-6BB1-4E4D-9E73-B3E8E605C2D7}"/>
    <cellStyle name="SAPBEXHLevel0X 2 2 5" xfId="11012" xr:uid="{87AF9AA3-377A-4CB8-BD46-FAB5FAFEFB29}"/>
    <cellStyle name="SAPBEXHLevel0X 2 2 6" xfId="9855" xr:uid="{50F150AD-4326-4B8B-A263-7B4372DE4E22}"/>
    <cellStyle name="SAPBEXHLevel0X 2 2 7" xfId="9997" xr:uid="{B3C5451E-7BE7-4B95-A417-6F3CEF7B24F8}"/>
    <cellStyle name="SAPBEXHLevel0X 2 2 8" xfId="11484" xr:uid="{058CB3EB-29B3-4D82-9CC6-2F8EAE98A88E}"/>
    <cellStyle name="SAPBEXHLevel0X 2 3" xfId="9246" xr:uid="{6B761929-4FC4-44BB-9F81-CA89C5EBE7A7}"/>
    <cellStyle name="SAPBEXHLevel0X 2 4" xfId="11121" xr:uid="{058ECD9E-FDFB-4AA6-A8A2-4A2EED34A35A}"/>
    <cellStyle name="SAPBEXHLevel0X 2 5" xfId="9797" xr:uid="{53C65CEE-9612-4591-8A88-8E8B3D1820FE}"/>
    <cellStyle name="SAPBEXHLevel0X 2 6" xfId="11011" xr:uid="{D88DB87E-49D8-4DF5-9072-2D91586CB88A}"/>
    <cellStyle name="SAPBEXHLevel0X 2 7" xfId="9858" xr:uid="{601EE68A-00EF-4270-A6EF-AF042527C4BF}"/>
    <cellStyle name="SAPBEXHLevel0X 2 8" xfId="9998" xr:uid="{FC4B7985-25B0-42E8-945C-BCE4520D7131}"/>
    <cellStyle name="SAPBEXHLevel0X 2 9" xfId="11066" xr:uid="{690BEE3F-19A8-407E-A0F6-60E04C6A201E}"/>
    <cellStyle name="SAPBEXHLevel0X 3" xfId="9247" xr:uid="{94D333CB-F6E7-483E-91AA-63DA1E54BF4C}"/>
    <cellStyle name="SAPBEXHLevel0X 3 10" xfId="10908" xr:uid="{D880C20A-3D16-462E-A1FD-B658661318A5}"/>
    <cellStyle name="SAPBEXHLevel0X 3 2" xfId="9248" xr:uid="{8D5E4AAA-93A3-4E70-B815-471D02118E68}"/>
    <cellStyle name="SAPBEXHLevel0X 3 2 2" xfId="9249" xr:uid="{70B69E58-10C9-47D6-8813-3FB017A5AEEA}"/>
    <cellStyle name="SAPBEXHLevel0X 3 2 3" xfId="11125" xr:uid="{4A878F61-60FD-4DF1-8C08-679B7430F684}"/>
    <cellStyle name="SAPBEXHLevel0X 3 2 4" xfId="9792" xr:uid="{D16BA273-3BE0-49D2-B15C-C6DFC8F7C3E4}"/>
    <cellStyle name="SAPBEXHLevel0X 3 2 5" xfId="11016" xr:uid="{2B4668DA-CD00-4B99-A993-2A7BF2CD8997}"/>
    <cellStyle name="SAPBEXHLevel0X 3 2 6" xfId="9850" xr:uid="{17B25E80-4C62-4EEA-9F1D-7D50ED06D340}"/>
    <cellStyle name="SAPBEXHLevel0X 3 2 7" xfId="9995" xr:uid="{43A2F23A-749E-4992-A738-5EED4F25B3C6}"/>
    <cellStyle name="SAPBEXHLevel0X 3 2 8" xfId="10909" xr:uid="{ACDB742C-9AC9-4C2F-BCA5-F3CFD62D672C}"/>
    <cellStyle name="SAPBEXHLevel0X 3 3" xfId="9250" xr:uid="{C2EB9179-775F-4BAA-8FA3-613EFEE4495F}"/>
    <cellStyle name="SAPBEXHLevel0X 3 3 2" xfId="9251" xr:uid="{BDBF07F1-03A7-4E84-A97C-81108A9F33C8}"/>
    <cellStyle name="SAPBEXHLevel0X 3 3 3" xfId="11126" xr:uid="{0224B3EC-2344-4D9D-9E4C-FB3D6B653141}"/>
    <cellStyle name="SAPBEXHLevel0X 3 3 4" xfId="9790" xr:uid="{E9D9C05D-5D38-4DC3-B822-4A18CD9AD37A}"/>
    <cellStyle name="SAPBEXHLevel0X 3 3 5" xfId="11018" xr:uid="{8BC6CDD2-B786-41C1-ABEF-FB3CB1AB7FBC}"/>
    <cellStyle name="SAPBEXHLevel0X 3 3 6" xfId="9845" xr:uid="{E122AA0E-D7E8-47F9-B51A-6FD366910ED5}"/>
    <cellStyle name="SAPBEXHLevel0X 3 3 7" xfId="9994" xr:uid="{B11C0A57-A712-4354-85B9-4CC1A7AE273F}"/>
    <cellStyle name="SAPBEXHLevel0X 3 3 8" xfId="10910" xr:uid="{E79D5CAF-9079-48E7-A977-11F0670E44AA}"/>
    <cellStyle name="SAPBEXHLevel0X 3 4" xfId="9252" xr:uid="{78608F5F-2C56-48F5-B092-DD9C3E034F5D}"/>
    <cellStyle name="SAPBEXHLevel0X 3 4 2" xfId="9253" xr:uid="{1E974ABB-FD23-4864-A74E-FF0B45E922C7}"/>
    <cellStyle name="SAPBEXHLevel0X 3 4 3" xfId="11127" xr:uid="{12E385BB-7ECB-4D73-9D39-CC9612BF74CC}"/>
    <cellStyle name="SAPBEXHLevel0X 3 4 4" xfId="9788" xr:uid="{87491BE2-5C5D-44FF-ABBE-B83760603D20}"/>
    <cellStyle name="SAPBEXHLevel0X 3 4 5" xfId="11020" xr:uid="{AF4EA3DE-9288-45DB-A564-9F3696F9FA3A}"/>
    <cellStyle name="SAPBEXHLevel0X 3 4 6" xfId="9840" xr:uid="{A16383C6-6605-4F0D-AD1F-E7FD974AAD58}"/>
    <cellStyle name="SAPBEXHLevel0X 3 4 7" xfId="9993" xr:uid="{4457502A-7BC7-452C-B5EA-551B2920D082}"/>
    <cellStyle name="SAPBEXHLevel0X 3 4 8" xfId="10911" xr:uid="{3848FC6B-428A-456F-8EFA-88135FCABB3C}"/>
    <cellStyle name="SAPBEXHLevel0X 3 5" xfId="11124" xr:uid="{43036A82-6547-4B2B-8E08-0AD6C3E1A6B1}"/>
    <cellStyle name="SAPBEXHLevel0X 3 6" xfId="9793" xr:uid="{BD425201-6A27-471F-8A67-F4B9D19E8379}"/>
    <cellStyle name="SAPBEXHLevel0X 3 7" xfId="11015" xr:uid="{AC2E0221-3735-404D-989A-9A1539C54D10}"/>
    <cellStyle name="SAPBEXHLevel0X 3 8" xfId="9851" xr:uid="{4E9E227C-4FB9-4E7D-AD95-EC8B56FFAD1E}"/>
    <cellStyle name="SAPBEXHLevel0X 3 9" xfId="9996" xr:uid="{4D9CFF69-1157-4748-8F68-003943DF6746}"/>
    <cellStyle name="SAPBEXHLevel0X 4" xfId="9254" xr:uid="{DE7782BA-23BA-4756-A9E4-F3C540B0E41C}"/>
    <cellStyle name="SAPBEXHLevel0X 4 2" xfId="9255" xr:uid="{8A5CE6A8-43CB-4ABA-9DFA-A3BC36A0B389}"/>
    <cellStyle name="SAPBEXHLevel0X 4 3" xfId="11128" xr:uid="{52FC0050-7BD0-428A-BFF4-2A74016F8C3B}"/>
    <cellStyle name="SAPBEXHLevel0X 4 4" xfId="9786" xr:uid="{7457D565-36CA-4E67-B6B5-B59BD99F0855}"/>
    <cellStyle name="SAPBEXHLevel0X 4 5" xfId="11021" xr:uid="{D22A6920-A434-49EA-AD43-75AD91F45C41}"/>
    <cellStyle name="SAPBEXHLevel0X 4 6" xfId="9835" xr:uid="{5E6BBA19-6787-4511-9E6B-4358B13E9CDE}"/>
    <cellStyle name="SAPBEXHLevel0X 4 7" xfId="9992" xr:uid="{BEBB2C54-CCD2-486F-813F-8BB9C5057011}"/>
    <cellStyle name="SAPBEXHLevel0X 4 8" xfId="10912" xr:uid="{F82F6271-548A-4F0A-BF10-13428A16616E}"/>
    <cellStyle name="SAPBEXHLevel0X 5" xfId="9256" xr:uid="{3CE7AB9F-0C6C-45FD-AF80-1D9D684AF516}"/>
    <cellStyle name="SAPBEXHLevel0X 6" xfId="9257" xr:uid="{A1D476C3-574A-4CEC-B20F-DF4F329FB327}"/>
    <cellStyle name="SAPBEXHLevel0X 6 2" xfId="11129" xr:uid="{098AC5EC-C4F2-4FBF-89C1-1B4AD87496AC}"/>
    <cellStyle name="SAPBEXHLevel0X 6 3" xfId="9784" xr:uid="{88CECF27-1A82-4A87-8C30-FC5BE7261717}"/>
    <cellStyle name="SAPBEXHLevel0X 6 4" xfId="11027" xr:uid="{CCCB8AED-56D6-4ADD-8FA7-A566F8E900CB}"/>
    <cellStyle name="SAPBEXHLevel0X 6 5" xfId="9828" xr:uid="{E2A5C84C-0B89-4010-926F-37D89117FA5A}"/>
    <cellStyle name="SAPBEXHLevel0X 6 6" xfId="11238" xr:uid="{B9F8782A-24BD-47A7-9CAB-5D203AA9D11A}"/>
    <cellStyle name="SAPBEXHLevel0X 6 7" xfId="10917" xr:uid="{D490D938-3450-4023-B7FD-0C19AD880EA8}"/>
    <cellStyle name="SAPBEXHLevel0X 7" xfId="9258" xr:uid="{A5E88BEB-D83C-4BD1-B3E1-DF2E02733452}"/>
    <cellStyle name="SAPBEXHLevel0X 7 2" xfId="11130" xr:uid="{8EDDC187-D3F6-4BE2-B8B1-1D7FB256E815}"/>
    <cellStyle name="SAPBEXHLevel0X 7 3" xfId="9783" xr:uid="{68DA4D75-D6C9-4BAE-9957-D13210F77675}"/>
    <cellStyle name="SAPBEXHLevel0X 7 4" xfId="11029" xr:uid="{EB57BE44-8ECC-44B4-A5F5-2277476CC70F}"/>
    <cellStyle name="SAPBEXHLevel0X 7 5" xfId="9826" xr:uid="{D47738FE-CC9B-43E9-B7BA-D810A57764B9}"/>
    <cellStyle name="SAPBEXHLevel0X 7 6" xfId="11236" xr:uid="{83D14364-D03A-4A2A-85CE-DF0401BB975A}"/>
    <cellStyle name="SAPBEXHLevel0X 7 7" xfId="10919" xr:uid="{02479FC9-CD00-4B6D-A8DF-42EAF2409705}"/>
    <cellStyle name="SAPBEXHLevel0X 8" xfId="9259" xr:uid="{03FC83FF-2E7D-4D08-AA88-67583E16603A}"/>
    <cellStyle name="SAPBEXHLevel0X 8 2" xfId="11131" xr:uid="{E0B91DA8-3633-4D9F-8724-DDBD254CB3D2}"/>
    <cellStyle name="SAPBEXHLevel0X 8 3" xfId="9782" xr:uid="{5960AC84-8A27-44EB-A211-77D0B605C6EE}"/>
    <cellStyle name="SAPBEXHLevel0X 8 4" xfId="11031" xr:uid="{3830252D-23B3-47B7-B261-7ED49D516B84}"/>
    <cellStyle name="SAPBEXHLevel0X 8 5" xfId="9823" xr:uid="{BFC6FB47-A1FA-4BA2-B5F7-F108FABD32F9}"/>
    <cellStyle name="SAPBEXHLevel0X 8 6" xfId="11237" xr:uid="{7E0306EF-8ABB-4F60-887A-C38CDA7D40BC}"/>
    <cellStyle name="SAPBEXHLevel0X 8 7" xfId="10921" xr:uid="{B49FB1BD-D9E1-4A8B-AA04-E157CE83EFFF}"/>
    <cellStyle name="SAPBEXHLevel0X 9" xfId="11120" xr:uid="{BE9C8184-27EA-442B-ABC2-144EF05DDF35}"/>
    <cellStyle name="SAPBEXHLevel1" xfId="9260" xr:uid="{82AB8D82-9ECC-4279-A1E5-967604598384}"/>
    <cellStyle name="SAPBEXHLevel1 10" xfId="10922" xr:uid="{12C0F68E-BC96-41EF-91C0-B57F12237D45}"/>
    <cellStyle name="SAPBEXHLevel1 2" xfId="9261" xr:uid="{94C35624-2EB6-44C3-A4F3-1522811BA9DA}"/>
    <cellStyle name="SAPBEXHLevel1 2 2" xfId="9262" xr:uid="{6B65EF5B-FEE4-4E4B-AC69-244C61AA5084}"/>
    <cellStyle name="SAPBEXHLevel1 2 3" xfId="11133" xr:uid="{D110009C-9F19-484E-961B-09059E36DD1F}"/>
    <cellStyle name="SAPBEXHLevel1 2 4" xfId="9780" xr:uid="{DCC6BAC0-8FA7-469F-BEA5-8E9DA800FCEB}"/>
    <cellStyle name="SAPBEXHLevel1 2 5" xfId="11033" xr:uid="{9AFF3351-B284-4666-9396-2D780FDB147E}"/>
    <cellStyle name="SAPBEXHLevel1 2 6" xfId="9820" xr:uid="{A26B54B3-A136-4743-8053-F631AE98A98D}"/>
    <cellStyle name="SAPBEXHLevel1 2 7" xfId="11035" xr:uid="{075D99A2-DD43-4CD2-96E3-5770F3FEFC0D}"/>
    <cellStyle name="SAPBEXHLevel1 2 8" xfId="10923" xr:uid="{4E88CB9F-C541-4B9A-AAB1-CA6C7C024002}"/>
    <cellStyle name="SAPBEXHLevel1 3" xfId="9263" xr:uid="{0013BDAD-0AEA-424D-8F02-CC3A64D83A0C}"/>
    <cellStyle name="SAPBEXHLevel1 3 2" xfId="11134" xr:uid="{97AD2C4F-1127-4E97-B7A0-198ED4842006}"/>
    <cellStyle name="SAPBEXHLevel1 3 3" xfId="9778" xr:uid="{47C13085-97DC-4C59-8AD9-6967504FACD3}"/>
    <cellStyle name="SAPBEXHLevel1 3 4" xfId="11278" xr:uid="{CA7CA65E-FC6D-4680-857C-00CEB0EC02B7}"/>
    <cellStyle name="SAPBEXHLevel1 3 5" xfId="9819" xr:uid="{7FDA4562-B5F1-4A23-BEAC-97ED6F413F40}"/>
    <cellStyle name="SAPBEXHLevel1 3 6" xfId="11275" xr:uid="{41AA24C4-6955-4CDC-8B97-1AC257AAD40D}"/>
    <cellStyle name="SAPBEXHLevel1 3 7" xfId="10924" xr:uid="{6B0B1D7E-DA59-463D-AAC1-F63C8AB32025}"/>
    <cellStyle name="SAPBEXHLevel1 4" xfId="9264" xr:uid="{5C9B6F3C-FC8A-4EC7-BC08-E2FF081A07FB}"/>
    <cellStyle name="SAPBEXHLevel1 4 2" xfId="11135" xr:uid="{B6B50BF2-08E9-4C17-B935-47B2C96FF5BF}"/>
    <cellStyle name="SAPBEXHLevel1 4 3" xfId="9777" xr:uid="{B56B5E30-6AFD-4AC1-BAA5-7E7B77DF6C2B}"/>
    <cellStyle name="SAPBEXHLevel1 4 4" xfId="11279" xr:uid="{6E275BD2-37C8-4A14-9E12-DF46C3C5C1DA}"/>
    <cellStyle name="SAPBEXHLevel1 4 5" xfId="9818" xr:uid="{21ABF7E3-53A9-4DF4-AB24-493493901581}"/>
    <cellStyle name="SAPBEXHLevel1 4 6" xfId="11276" xr:uid="{7F58580E-E74A-4E73-B2FF-5418BEB6CA42}"/>
    <cellStyle name="SAPBEXHLevel1 4 7" xfId="10925" xr:uid="{07C29D4F-83D8-4994-B8A4-A66ECB21E6D1}"/>
    <cellStyle name="SAPBEXHLevel1 5" xfId="11132" xr:uid="{9935021E-4AB6-40BC-A9F0-5F777675DD0B}"/>
    <cellStyle name="SAPBEXHLevel1 6" xfId="9781" xr:uid="{C6087541-EACF-4923-BA23-562470645602}"/>
    <cellStyle name="SAPBEXHLevel1 7" xfId="11032" xr:uid="{EFC8A1FB-FB77-4E07-8FC9-534C34E03B01}"/>
    <cellStyle name="SAPBEXHLevel1 8" xfId="9822" xr:uid="{703696D5-F2F7-4439-AFAF-C31EAC54FF9C}"/>
    <cellStyle name="SAPBEXHLevel1 9" xfId="11246" xr:uid="{D5044E0F-BF0F-4DE2-B5C7-6A32BB816466}"/>
    <cellStyle name="SAPBEXHLevel1X" xfId="9265" xr:uid="{49228859-4B96-4EB5-90D9-9073063D3A2A}"/>
    <cellStyle name="SAPBEXHLevel1X 10" xfId="10926" xr:uid="{B29429C7-581F-4B5F-8F71-024BBEE2FEFD}"/>
    <cellStyle name="SAPBEXHLevel1X 2" xfId="9266" xr:uid="{10759542-5C63-4DB0-8906-782F75C5173D}"/>
    <cellStyle name="SAPBEXHLevel1X 2 2" xfId="9267" xr:uid="{960DFFEC-D340-433B-99F5-3E06201EB1D4}"/>
    <cellStyle name="SAPBEXHLevel1X 2 3" xfId="11137" xr:uid="{5463E257-93E9-47C5-83BE-43C1ED785124}"/>
    <cellStyle name="SAPBEXHLevel1X 2 4" xfId="9775" xr:uid="{7A83575D-92C6-495A-A5D5-AC619AC1BD9F}"/>
    <cellStyle name="SAPBEXHLevel1X 2 5" xfId="11281" xr:uid="{C5F35C9A-E7EA-41DC-ABEC-D9FF016C5900}"/>
    <cellStyle name="SAPBEXHLevel1X 2 6" xfId="9816" xr:uid="{BBD57F00-8218-4FC1-856F-9564C92401FB}"/>
    <cellStyle name="SAPBEXHLevel1X 2 7" xfId="9990" xr:uid="{0C651CDA-4505-4664-9D50-4DF42DC56C21}"/>
    <cellStyle name="SAPBEXHLevel1X 2 8" xfId="10927" xr:uid="{EF0D741E-DF13-4D69-9A34-E0D953661148}"/>
    <cellStyle name="SAPBEXHLevel1X 3" xfId="9268" xr:uid="{5ABA1497-5B8E-46ED-AA85-ABC381062038}"/>
    <cellStyle name="SAPBEXHLevel1X 3 2" xfId="11138" xr:uid="{6CF1F0FA-DC2B-4B34-8C23-71856B86BCA2}"/>
    <cellStyle name="SAPBEXHLevel1X 3 3" xfId="9773" xr:uid="{61722CBF-DB7D-432A-829A-14C5398FB552}"/>
    <cellStyle name="SAPBEXHLevel1X 3 4" xfId="11282" xr:uid="{6430DFEE-C138-4598-BACB-9C11F05CB25D}"/>
    <cellStyle name="SAPBEXHLevel1X 3 5" xfId="9809" xr:uid="{DAFFBAB9-7329-477C-80D3-9A48F20EA4C0}"/>
    <cellStyle name="SAPBEXHLevel1X 3 6" xfId="9989" xr:uid="{D28BBFB0-0E5F-4CD8-A889-B7022951B713}"/>
    <cellStyle name="SAPBEXHLevel1X 3 7" xfId="10928" xr:uid="{D3C717AB-C4BF-4523-A214-DDBEFA7B1613}"/>
    <cellStyle name="SAPBEXHLevel1X 4" xfId="9269" xr:uid="{6664CBAE-6EA5-40BA-9D97-905FCA11FBCF}"/>
    <cellStyle name="SAPBEXHLevel1X 4 2" xfId="11139" xr:uid="{ED926A7A-F8FA-462F-8CCB-90BC41934D73}"/>
    <cellStyle name="SAPBEXHLevel1X 4 3" xfId="9772" xr:uid="{23BF40D6-D2C7-4B0A-8D57-234871B57ABF}"/>
    <cellStyle name="SAPBEXHLevel1X 4 4" xfId="11283" xr:uid="{A582FBB2-7286-42DC-B125-A4558A75F09A}"/>
    <cellStyle name="SAPBEXHLevel1X 4 5" xfId="9805" xr:uid="{04144A42-B22A-4356-B6B0-C764A3788065}"/>
    <cellStyle name="SAPBEXHLevel1X 4 6" xfId="9988" xr:uid="{AC3AAFDB-B336-44A0-88B7-BDADC753E2D7}"/>
    <cellStyle name="SAPBEXHLevel1X 4 7" xfId="10929" xr:uid="{5C949C6A-2453-4FB8-BF67-A810E2F55E04}"/>
    <cellStyle name="SAPBEXHLevel1X 5" xfId="11136" xr:uid="{79441672-8400-4546-AA09-D96A7EAF97F8}"/>
    <cellStyle name="SAPBEXHLevel1X 6" xfId="9776" xr:uid="{237FE479-8CDE-4B31-83EB-FF01E4D6F843}"/>
    <cellStyle name="SAPBEXHLevel1X 7" xfId="11280" xr:uid="{30F8BCA1-B4BD-474D-941D-CDD708BE1957}"/>
    <cellStyle name="SAPBEXHLevel1X 8" xfId="9817" xr:uid="{94748A26-4162-47D6-A912-AEC1FA6478B7}"/>
    <cellStyle name="SAPBEXHLevel1X 9" xfId="9991" xr:uid="{70025CF5-E614-48D9-924F-A5C742C3E12B}"/>
    <cellStyle name="SAPBEXHLevel2" xfId="9270" xr:uid="{1DE609A1-AB0E-4F30-9AD3-48098847BAF4}"/>
    <cellStyle name="SAPBEXHLevel2 10" xfId="10930" xr:uid="{EC3D44AC-2FCC-4DAB-9BD8-3A12028271B4}"/>
    <cellStyle name="SAPBEXHLevel2 2" xfId="9271" xr:uid="{9D83994B-8CB3-48FA-BE01-49D6483DDA59}"/>
    <cellStyle name="SAPBEXHLevel2 2 2" xfId="9272" xr:uid="{68CCABE6-2419-432D-9BCF-96241A13AB64}"/>
    <cellStyle name="SAPBEXHLevel2 2 3" xfId="11141" xr:uid="{39C4F01B-8BD7-47D3-BC96-E9118CD11DF5}"/>
    <cellStyle name="SAPBEXHLevel2 2 4" xfId="9770" xr:uid="{17AC6B69-DEF7-4A13-B333-C1F566C2CA86}"/>
    <cellStyle name="SAPBEXHLevel2 2 5" xfId="11285" xr:uid="{1BE63100-2117-4D72-97EB-6A06DE72FDA4}"/>
    <cellStyle name="SAPBEXHLevel2 2 6" xfId="9795" xr:uid="{5EA90CA3-9B51-4C69-B451-60138BC1940A}"/>
    <cellStyle name="SAPBEXHLevel2 2 7" xfId="9986" xr:uid="{45DECD26-CC79-4943-B833-FF4DEC8CF394}"/>
    <cellStyle name="SAPBEXHLevel2 2 8" xfId="10931" xr:uid="{1B4F6D1A-D938-4E8E-9D91-9B0894B763E2}"/>
    <cellStyle name="SAPBEXHLevel2 3" xfId="9273" xr:uid="{AAC39BDA-9466-46C2-82E8-25A0CAFCB6BB}"/>
    <cellStyle name="SAPBEXHLevel2 3 2" xfId="11142" xr:uid="{97B6977B-4806-41AF-9235-9052742847E7}"/>
    <cellStyle name="SAPBEXHLevel2 3 3" xfId="9768" xr:uid="{5910B9EF-33D3-4A6F-AA60-B3AC2830ADFB}"/>
    <cellStyle name="SAPBEXHLevel2 3 4" xfId="11287" xr:uid="{573F8C88-715C-4044-B3B6-E730CECB114A}"/>
    <cellStyle name="SAPBEXHLevel2 3 5" xfId="9791" xr:uid="{E0493326-2966-4266-A22F-60D58E2D2A55}"/>
    <cellStyle name="SAPBEXHLevel2 3 6" xfId="9985" xr:uid="{C61287EE-E167-4CBA-8322-012460BD1429}"/>
    <cellStyle name="SAPBEXHLevel2 3 7" xfId="10932" xr:uid="{A6A5AD95-E49D-4697-B34D-BE01DDA5232E}"/>
    <cellStyle name="SAPBEXHLevel2 4" xfId="9274" xr:uid="{3454D74A-B80C-41C8-9A8D-DD3B73E68A16}"/>
    <cellStyle name="SAPBEXHLevel2 4 2" xfId="11143" xr:uid="{AC1C7295-905E-42D8-A5ED-EE43454C5EC4}"/>
    <cellStyle name="SAPBEXHLevel2 4 3" xfId="9767" xr:uid="{A33DAB70-F185-42AC-B5A1-F3538E505F97}"/>
    <cellStyle name="SAPBEXHLevel2 4 4" xfId="11288" xr:uid="{435C731B-0BAA-4FF1-8771-E2E9318ACE03}"/>
    <cellStyle name="SAPBEXHLevel2 4 5" xfId="9789" xr:uid="{11EE5D02-B77C-4632-9002-956C0F71DE87}"/>
    <cellStyle name="SAPBEXHLevel2 4 6" xfId="11274" xr:uid="{16DC5A18-DD0B-4EF4-A16C-194F71D7A81C}"/>
    <cellStyle name="SAPBEXHLevel2 4 7" xfId="10933" xr:uid="{6829F289-F15A-4D2C-90DC-B00F23A9AC27}"/>
    <cellStyle name="SAPBEXHLevel2 5" xfId="11140" xr:uid="{1E8E6F63-0A28-406E-80BB-A2FFCDEE1B7B}"/>
    <cellStyle name="SAPBEXHLevel2 6" xfId="9771" xr:uid="{B820B6EC-043D-448C-A4F5-A06C21841100}"/>
    <cellStyle name="SAPBEXHLevel2 7" xfId="11284" xr:uid="{94EAB7C6-3220-4ED4-943F-35ADFDCBBFD5}"/>
    <cellStyle name="SAPBEXHLevel2 8" xfId="9801" xr:uid="{E558B0AB-6762-4EA9-A6EB-7AF76942128F}"/>
    <cellStyle name="SAPBEXHLevel2 9" xfId="9987" xr:uid="{D873CD54-2D54-4815-B734-9BF8394493D4}"/>
    <cellStyle name="SAPBEXHLevel2X" xfId="9275" xr:uid="{8B28F1D7-0F47-45C3-BBC3-CB50EC67C03B}"/>
    <cellStyle name="SAPBEXHLevel2X 10" xfId="10934" xr:uid="{B29AC23F-0220-499F-B95C-266B640AF5F8}"/>
    <cellStyle name="SAPBEXHLevel2X 2" xfId="9276" xr:uid="{93EC7962-AA98-4CB4-B212-5A3D91177009}"/>
    <cellStyle name="SAPBEXHLevel2X 2 2" xfId="9277" xr:uid="{814E2225-4AB9-4754-A191-C90727A75DFB}"/>
    <cellStyle name="SAPBEXHLevel2X 2 3" xfId="11145" xr:uid="{10601D15-C34F-4086-9A76-5D5D0D2A0C51}"/>
    <cellStyle name="SAPBEXHLevel2X 2 4" xfId="9765" xr:uid="{B695B829-B1ED-4C97-8D28-9CC4CB8EF440}"/>
    <cellStyle name="SAPBEXHLevel2X 2 5" xfId="11290" xr:uid="{FBAEAA37-8D43-4028-A574-B9350FCCDCCB}"/>
    <cellStyle name="SAPBEXHLevel2X 2 6" xfId="9785" xr:uid="{4A895C8F-E73A-469B-B890-4BB6ACBA3469}"/>
    <cellStyle name="SAPBEXHLevel2X 2 7" xfId="9983" xr:uid="{8A9F5995-9A57-4404-957B-0152F1FECCA1}"/>
    <cellStyle name="SAPBEXHLevel2X 2 8" xfId="11389" xr:uid="{68F762EA-8AF0-4255-9F8A-CB513B662269}"/>
    <cellStyle name="SAPBEXHLevel2X 3" xfId="9278" xr:uid="{ECCC38AA-1A23-41E8-9D3C-3241F90228F5}"/>
    <cellStyle name="SAPBEXHLevel2X 3 2" xfId="11146" xr:uid="{2ABF952F-9249-4730-BCF2-3542E2872EE3}"/>
    <cellStyle name="SAPBEXHLevel2X 3 3" xfId="9763" xr:uid="{4CDA56F1-7ED0-4F80-A53D-8222B766CA86}"/>
    <cellStyle name="SAPBEXHLevel2X 3 4" xfId="11291" xr:uid="{E38AF5EC-5B70-42A8-94B6-7473F94C0EDF}"/>
    <cellStyle name="SAPBEXHLevel2X 3 5" xfId="9779" xr:uid="{18375CF3-1823-4A65-8C35-41D5D7E99EDC}"/>
    <cellStyle name="SAPBEXHLevel2X 3 6" xfId="9982" xr:uid="{F9E1AAF5-08C0-4A5F-AAB1-4595D87B5210}"/>
    <cellStyle name="SAPBEXHLevel2X 3 7" xfId="11388" xr:uid="{61A07DEA-1960-432B-A75C-F4237C925DCA}"/>
    <cellStyle name="SAPBEXHLevel2X 4" xfId="9279" xr:uid="{964550D9-CEB0-4791-B1FA-E3C76FB54824}"/>
    <cellStyle name="SAPBEXHLevel2X 4 2" xfId="11147" xr:uid="{C76A7399-920C-4C5A-B63F-AB85BE82EE4E}"/>
    <cellStyle name="SAPBEXHLevel2X 4 3" xfId="9762" xr:uid="{D127B4FA-D64C-4198-9274-3005341305A9}"/>
    <cellStyle name="SAPBEXHLevel2X 4 4" xfId="11292" xr:uid="{7FC3A512-A67C-459D-9E66-88A148199ED7}"/>
    <cellStyle name="SAPBEXHLevel2X 4 5" xfId="9774" xr:uid="{EFE9121A-734E-4A54-9A21-16147E871EFF}"/>
    <cellStyle name="SAPBEXHLevel2X 4 6" xfId="9981" xr:uid="{F11705DC-B7E0-485B-B783-BAEBD5F7EB8C}"/>
    <cellStyle name="SAPBEXHLevel2X 4 7" xfId="10937" xr:uid="{4E8E39CF-66EF-467E-BE4F-7573F7FD1000}"/>
    <cellStyle name="SAPBEXHLevel2X 5" xfId="11144" xr:uid="{14490C9E-EE3A-4D06-A230-D4E5E9337817}"/>
    <cellStyle name="SAPBEXHLevel2X 6" xfId="9766" xr:uid="{143BA238-600E-470C-B3D3-45B78C608A82}"/>
    <cellStyle name="SAPBEXHLevel2X 7" xfId="11289" xr:uid="{113D0718-6745-4412-8DB7-968DCC131836}"/>
    <cellStyle name="SAPBEXHLevel2X 8" xfId="9787" xr:uid="{69237B84-F679-49D9-AA72-440D418BCAAA}"/>
    <cellStyle name="SAPBEXHLevel2X 9" xfId="9984" xr:uid="{27DF3E32-AAE9-45DE-AAD6-B7A86B5C160C}"/>
    <cellStyle name="SAPBEXHLevel3" xfId="9280" xr:uid="{43ABE0A7-A1D9-49A8-96D3-E0E05A4C8E2C}"/>
    <cellStyle name="SAPBEXHLevel3 10" xfId="10940" xr:uid="{63C06DEE-1B33-4441-BC46-720BE0E15B6C}"/>
    <cellStyle name="SAPBEXHLevel3 2" xfId="9281" xr:uid="{79654D8A-B312-457B-893A-D5D1C074BE57}"/>
    <cellStyle name="SAPBEXHLevel3 2 2" xfId="9282" xr:uid="{2FC27B6F-9994-4277-BEB8-CA06D285EF71}"/>
    <cellStyle name="SAPBEXHLevel3 2 3" xfId="11149" xr:uid="{37411996-9D5A-42F1-9479-6AD9F76D3D67}"/>
    <cellStyle name="SAPBEXHLevel3 2 4" xfId="9760" xr:uid="{DE6A8868-DA0F-4663-A493-96B56CDECABE}"/>
    <cellStyle name="SAPBEXHLevel3 2 5" xfId="11294" xr:uid="{F704EA71-5CE0-4194-B277-0C46D9354281}"/>
    <cellStyle name="SAPBEXHLevel3 2 6" xfId="9764" xr:uid="{3BC98A3B-7C72-4F1F-AC1B-F8FC6C73AAB5}"/>
    <cellStyle name="SAPBEXHLevel3 2 7" xfId="9979" xr:uid="{C0329B89-6DB9-4440-83E5-E9B416BBE96B}"/>
    <cellStyle name="SAPBEXHLevel3 2 8" xfId="10943" xr:uid="{C379A51B-965D-4AEB-B530-D0532F6185F6}"/>
    <cellStyle name="SAPBEXHLevel3 3" xfId="9283" xr:uid="{34C99D4F-2DBC-4C94-B5B7-66DB5BDA4122}"/>
    <cellStyle name="SAPBEXHLevel3 3 2" xfId="11150" xr:uid="{908EFCA3-B6B0-40F0-BC6F-B241F677614B}"/>
    <cellStyle name="SAPBEXHLevel3 3 3" xfId="9759" xr:uid="{9DC2F418-1847-407A-A53E-A64498CD5962}"/>
    <cellStyle name="SAPBEXHLevel3 3 4" xfId="11296" xr:uid="{DB6780D3-F14E-4CDC-8E86-830BBDFA28FF}"/>
    <cellStyle name="SAPBEXHLevel3 3 5" xfId="9755" xr:uid="{B0596302-3FF1-4983-8900-87B5C683493C}"/>
    <cellStyle name="SAPBEXHLevel3 3 6" xfId="9978" xr:uid="{9E828570-3D90-475E-A8B1-FFF9388CC016}"/>
    <cellStyle name="SAPBEXHLevel3 3 7" xfId="10950" xr:uid="{B7E88191-2589-4053-A594-73D2505D3586}"/>
    <cellStyle name="SAPBEXHLevel3 4" xfId="9284" xr:uid="{D4561DA2-0D8B-4E46-B9FD-0DDF245BE1E3}"/>
    <cellStyle name="SAPBEXHLevel3 4 2" xfId="11151" xr:uid="{F4B4B470-EE59-4B84-9A60-57F9D2785A9A}"/>
    <cellStyle name="SAPBEXHLevel3 4 3" xfId="9758" xr:uid="{42E6DAF3-7956-4E75-B838-21ED3364893F}"/>
    <cellStyle name="SAPBEXHLevel3 4 4" xfId="11297" xr:uid="{FF95A0F9-DAB7-49AE-8411-570B34D7252E}"/>
    <cellStyle name="SAPBEXHLevel3 4 5" xfId="9750" xr:uid="{617B93D9-743E-490C-950A-F02B8AF8B83A}"/>
    <cellStyle name="SAPBEXHLevel3 4 6" xfId="9977" xr:uid="{6977047A-5B35-43CF-9D9B-65FEA387B6BD}"/>
    <cellStyle name="SAPBEXHLevel3 4 7" xfId="10951" xr:uid="{623C3E41-4634-4695-BDF4-41C890B85942}"/>
    <cellStyle name="SAPBEXHLevel3 5" xfId="11148" xr:uid="{7601314B-C113-4718-AFC8-2B6A4E53D63D}"/>
    <cellStyle name="SAPBEXHLevel3 6" xfId="9761" xr:uid="{9C8785D3-BE29-481A-9D2A-0A0A346C1D4C}"/>
    <cellStyle name="SAPBEXHLevel3 7" xfId="11293" xr:uid="{68B30FEF-A9C8-45D3-9AFA-80B01C311C8F}"/>
    <cellStyle name="SAPBEXHLevel3 8" xfId="9769" xr:uid="{7BDAF0F2-77E5-4613-8887-7E88FD0D7424}"/>
    <cellStyle name="SAPBEXHLevel3 9" xfId="9980" xr:uid="{DD13A66B-0911-48FD-8C8F-F88A85B2E03A}"/>
    <cellStyle name="SAPBEXHLevel3X" xfId="9285" xr:uid="{0D773523-6FCE-4697-B6BB-8E49B1E2C6E6}"/>
    <cellStyle name="SAPBEXHLevel3X 10" xfId="10954" xr:uid="{93D10DC6-68C9-41E5-B7FE-4FF93DF5BE6F}"/>
    <cellStyle name="SAPBEXHLevel3X 2" xfId="9286" xr:uid="{480FC252-15F3-4B77-875A-FBDCBAA945F0}"/>
    <cellStyle name="SAPBEXHLevel3X 2 2" xfId="9287" xr:uid="{6796532A-9621-415A-86CF-2DC42630532D}"/>
    <cellStyle name="SAPBEXHLevel3X 2 3" xfId="11153" xr:uid="{24F24948-FAD8-47BC-A170-C12D581A9F87}"/>
    <cellStyle name="SAPBEXHLevel3X 2 4" xfId="9756" xr:uid="{5E49D616-C6F6-4EA2-B45F-B669F1A672C4}"/>
    <cellStyle name="SAPBEXHLevel3X 2 5" xfId="11299" xr:uid="{1AAB5B60-5ED3-4A75-A072-DE180A0EF902}"/>
    <cellStyle name="SAPBEXHLevel3X 2 6" xfId="9749" xr:uid="{6B9E5B4D-9BCF-4EAB-873D-80FE380C9D62}"/>
    <cellStyle name="SAPBEXHLevel3X 2 7" xfId="9975" xr:uid="{0E9F6954-6099-4152-A775-88B09C6CB3F2}"/>
    <cellStyle name="SAPBEXHLevel3X 2 8" xfId="10956" xr:uid="{C1C644C1-61D0-44D4-8F8A-A2A8DC4F2184}"/>
    <cellStyle name="SAPBEXHLevel3X 3" xfId="9288" xr:uid="{188A59E7-C0B9-43BA-B04A-148BCBBA920E}"/>
    <cellStyle name="SAPBEXHLevel3X 3 2" xfId="11154" xr:uid="{99244DB1-BCDB-4BFD-B88D-EDD442D3C0F3}"/>
    <cellStyle name="SAPBEXHLevel3X 3 3" xfId="9754" xr:uid="{5375AC60-3512-4A29-88F7-0F00889DC141}"/>
    <cellStyle name="SAPBEXHLevel3X 3 4" xfId="11300" xr:uid="{DA0E0CB9-1664-4BA8-BC74-02D67846F9AC}"/>
    <cellStyle name="SAPBEXHLevel3X 3 5" xfId="9744" xr:uid="{EEF66C46-04D2-4CC3-A14F-BEE73B555229}"/>
    <cellStyle name="SAPBEXHLevel3X 3 6" xfId="9974" xr:uid="{C693B204-F422-47F5-8475-B512B6740F47}"/>
    <cellStyle name="SAPBEXHLevel3X 3 7" xfId="10959" xr:uid="{DA134C53-1B01-4635-88B1-7834E4DAD849}"/>
    <cellStyle name="SAPBEXHLevel3X 4" xfId="9289" xr:uid="{4D7A37FE-D1E6-4351-9032-8D69A0177B6E}"/>
    <cellStyle name="SAPBEXHLevel3X 4 2" xfId="11155" xr:uid="{BC5B9170-C28F-44B9-8529-83D4429F8CBF}"/>
    <cellStyle name="SAPBEXHLevel3X 4 3" xfId="9753" xr:uid="{C9914E01-956D-4358-AA5B-CFFA6AB6F278}"/>
    <cellStyle name="SAPBEXHLevel3X 4 4" xfId="11301" xr:uid="{D5B74FA2-4810-45E0-80E3-BD826609A79A}"/>
    <cellStyle name="SAPBEXHLevel3X 4 5" xfId="9741" xr:uid="{68C0424C-A48F-4B95-B7F8-0B279ACF099B}"/>
    <cellStyle name="SAPBEXHLevel3X 4 6" xfId="9973" xr:uid="{19AA07FD-D429-413F-A40A-ABA026FEFBF8}"/>
    <cellStyle name="SAPBEXHLevel3X 4 7" xfId="10960" xr:uid="{7B906C87-C092-443E-AE78-1979AE69BAB7}"/>
    <cellStyle name="SAPBEXHLevel3X 5" xfId="11152" xr:uid="{0625F224-695A-4FA7-BD18-9528550F7975}"/>
    <cellStyle name="SAPBEXHLevel3X 6" xfId="9757" xr:uid="{0AE52BC9-CA1B-4AA9-A25F-DDE466649F85}"/>
    <cellStyle name="SAPBEXHLevel3X 7" xfId="11298" xr:uid="{16217191-F6DD-4DC6-B34F-D0108A43DCFD}"/>
    <cellStyle name="SAPBEXHLevel3X 8" xfId="11407" xr:uid="{039F40A5-1A47-41B5-BDBE-421C95A85B65}"/>
    <cellStyle name="SAPBEXHLevel3X 9" xfId="9976" xr:uid="{DBEC16B1-21E3-4388-B66B-A7158C3360C1}"/>
    <cellStyle name="SAPBEXinputData" xfId="9290" xr:uid="{A8339138-1764-4B91-B47D-E138B19C10F5}"/>
    <cellStyle name="SAPBEXinputData 10" xfId="9739" xr:uid="{371277E4-CC6E-428C-97E2-3474A220EDFA}"/>
    <cellStyle name="SAPBEXinputData 11" xfId="9972" xr:uid="{123C9FBE-E26F-490B-81FF-D871C38884F2}"/>
    <cellStyle name="SAPBEXinputData 12" xfId="9814" xr:uid="{5234F569-6937-4F96-B7A2-17BDDDCF120D}"/>
    <cellStyle name="SAPBEXinputData 2" xfId="9291" xr:uid="{7DDD5887-0AC3-4B3D-B7C5-E1FF3275C4D8}"/>
    <cellStyle name="SAPBEXinputData 2 10" xfId="9971" xr:uid="{732ABA4C-16F6-45A6-9654-482F9953E623}"/>
    <cellStyle name="SAPBEXinputData 2 11" xfId="9794" xr:uid="{1A3EEEFA-B800-425F-AC0B-BE4EA78DBD02}"/>
    <cellStyle name="SAPBEXinputData 2 2" xfId="9292" xr:uid="{04499AC5-034F-4D4B-A85C-1E9B1B8D7931}"/>
    <cellStyle name="SAPBEXinputData 2 3" xfId="9606" xr:uid="{452A764E-8900-4496-A845-964470938DEA}"/>
    <cellStyle name="SAPBEXinputData 2 4" xfId="10945" xr:uid="{BED04D7E-C255-4B3E-97AB-1D4EDEA16EDA}"/>
    <cellStyle name="SAPBEXinputData 2 5" xfId="11157" xr:uid="{01E1C1CF-82D6-440F-918F-1DDADABCBCDC}"/>
    <cellStyle name="SAPBEXinputData 2 6" xfId="9751" xr:uid="{78A9612A-FD04-467D-AD54-2A9AD262111E}"/>
    <cellStyle name="SAPBEXinputData 2 7" xfId="11303" xr:uid="{6304ABF0-23E7-4DCF-84EE-95DADFE1E250}"/>
    <cellStyle name="SAPBEXinputData 2 8" xfId="11160" xr:uid="{5580D2E4-A2BF-41CD-A556-D05CD65F8084}"/>
    <cellStyle name="SAPBEXinputData 2 9" xfId="9736" xr:uid="{399C224B-5E8F-497F-B164-813336C3C5BE}"/>
    <cellStyle name="SAPBEXinputData 3" xfId="9293" xr:uid="{38EAE76A-9337-42DC-AB4B-B337FB3A410A}"/>
    <cellStyle name="SAPBEXinputData 4" xfId="9605" xr:uid="{78332C51-D505-412D-B991-B634B072C38F}"/>
    <cellStyle name="SAPBEXinputData 5" xfId="10944" xr:uid="{3618D298-5BE9-47F7-B64E-4ED5CBBC53BA}"/>
    <cellStyle name="SAPBEXinputData 6" xfId="11156" xr:uid="{63231D02-B87E-455D-890F-248A115DC503}"/>
    <cellStyle name="SAPBEXinputData 7" xfId="9752" xr:uid="{A19AEB2A-4D08-4C2E-8C60-73ECDCCECDF7}"/>
    <cellStyle name="SAPBEXinputData 8" xfId="11302" xr:uid="{9ADFD25C-1769-402F-94EE-B080C543C6C3}"/>
    <cellStyle name="SAPBEXinputData 9" xfId="11158" xr:uid="{1A076680-5B66-405B-9459-27A120C3CC7A}"/>
    <cellStyle name="SAPBEXItemHeader" xfId="9294" xr:uid="{E9145759-BE4B-472C-96C9-3ABD3DC07898}"/>
    <cellStyle name="SAPBEXItemHeader 2" xfId="10867" xr:uid="{296B149D-96AD-49AE-85EF-6ED72FBADF32}"/>
    <cellStyle name="SAPBEXItemHeader 3" xfId="10935" xr:uid="{8E8823B5-3E57-4BE1-82E5-FD5C61C743FD}"/>
    <cellStyle name="SAPBEXItemHeader 4" xfId="9748" xr:uid="{5DDF5C67-2A90-4760-A082-6B9D7014F28A}"/>
    <cellStyle name="SAPBEXItemHeader 5" xfId="11305" xr:uid="{3110F91C-AA17-4599-BFC4-D0B253E991C3}"/>
    <cellStyle name="SAPBEXItemHeader 6" xfId="10866" xr:uid="{A24031FF-176E-44E0-80F8-AC2D722CF3DD}"/>
    <cellStyle name="SAPBEXItemHeader 7" xfId="10904" xr:uid="{AC0F957C-5BF5-470C-8949-847EB9044579}"/>
    <cellStyle name="SAPBEXItemHeader 8" xfId="10971" xr:uid="{25597471-C5A5-497C-BF8A-29D8C16D801E}"/>
    <cellStyle name="SAPBEXresData" xfId="9295" xr:uid="{7E1C2E81-53F0-4923-8012-DFC78EA96501}"/>
    <cellStyle name="SAPBEXresData 2" xfId="9296" xr:uid="{198C8A52-99C9-46C2-A829-A91A0DD7E918}"/>
    <cellStyle name="SAPBEXresData 3" xfId="9297" xr:uid="{FCBB33B9-AAB2-4A3C-BFBC-A0DB156FEACD}"/>
    <cellStyle name="SAPBEXresData 3 2" xfId="11161" xr:uid="{5E65BBAB-8D61-405A-8189-AA0D46B1BC4D}"/>
    <cellStyle name="SAPBEXresData 3 3" xfId="9743" xr:uid="{9A67B091-2330-4243-95A1-5B09D0065655}"/>
    <cellStyle name="SAPBEXresData 3 4" xfId="11308" xr:uid="{B454C5E8-E5FC-4325-9D02-6F63C8F32567}"/>
    <cellStyle name="SAPBEXresData 3 5" xfId="9723" xr:uid="{CD23E754-FAB0-4C81-BF10-FE3F9F73147D}"/>
    <cellStyle name="SAPBEXresData 3 6" xfId="9969" xr:uid="{CE20005A-DE0A-417E-9260-FEFC4219B681}"/>
    <cellStyle name="SAPBEXresData 3 7" xfId="10979" xr:uid="{FF9FED54-D68A-4E41-8D55-FFF4CFAB5273}"/>
    <cellStyle name="SAPBEXresData 4" xfId="11159" xr:uid="{9B1427EB-EE0F-42FE-9C53-778A7E966C67}"/>
    <cellStyle name="SAPBEXresData 5" xfId="9745" xr:uid="{35D31612-1136-47DA-AB1E-401C412AB512}"/>
    <cellStyle name="SAPBEXresData 6" xfId="11306" xr:uid="{8681A2C1-DC4E-4AB9-95B5-303AA24B925B}"/>
    <cellStyle name="SAPBEXresData 7" xfId="9727" xr:uid="{B7622C58-D8CA-47BE-8EA9-DAD2C0A7AF25}"/>
    <cellStyle name="SAPBEXresData 8" xfId="9970" xr:uid="{0D483185-C561-465A-BF98-0E1A9C40CA77}"/>
    <cellStyle name="SAPBEXresData 9" xfId="10974" xr:uid="{9A16E7D7-B9F6-4BAD-8908-073311B08259}"/>
    <cellStyle name="SAPBEXresDataEmph" xfId="9298" xr:uid="{0ED3F9FF-1EC1-4BA7-A481-7A78A357C106}"/>
    <cellStyle name="SAPBEXresDataEmph 2" xfId="9299" xr:uid="{E741A6AE-CB93-474B-B09F-9A7ED521FE1E}"/>
    <cellStyle name="SAPBEXresDataEmph 3" xfId="9300" xr:uid="{CF8B9B12-5B4C-49D2-A13C-77042EF0D93D}"/>
    <cellStyle name="SAPBEXresDataEmph 3 2" xfId="11163" xr:uid="{C54F1900-BFA3-49E1-B659-D1B83AB9FB65}"/>
    <cellStyle name="SAPBEXresDataEmph 3 3" xfId="9740" xr:uid="{FE7AD3F5-878C-4418-BC64-5956E50125AD}"/>
    <cellStyle name="SAPBEXresDataEmph 3 4" xfId="11311" xr:uid="{33D5D0D2-4048-40EC-9356-B0E504633A3A}"/>
    <cellStyle name="SAPBEXresDataEmph 3 5" xfId="9719" xr:uid="{3939376E-DB9F-4505-8B97-956385CF0755}"/>
    <cellStyle name="SAPBEXresDataEmph 3 6" xfId="9967" xr:uid="{35BE7529-9245-445B-9E53-749CFC1D65E2}"/>
    <cellStyle name="SAPBEXresDataEmph 3 7" xfId="10985" xr:uid="{070A5648-9E24-4E6F-91F5-E0A76E1C8468}"/>
    <cellStyle name="SAPBEXresDataEmph 4" xfId="11162" xr:uid="{077AB3CD-4F45-4604-8662-A28C7C135B87}"/>
    <cellStyle name="SAPBEXresDataEmph 5" xfId="9742" xr:uid="{CF8EB81B-EE1E-4ED1-9D70-634AB0CCC59E}"/>
    <cellStyle name="SAPBEXresDataEmph 6" xfId="11309" xr:uid="{400C6350-CC14-41AA-ADFB-D3E549AAB492}"/>
    <cellStyle name="SAPBEXresDataEmph 7" xfId="9721" xr:uid="{2ECD18F1-6649-47C3-8422-82375516685E}"/>
    <cellStyle name="SAPBEXresDataEmph 8" xfId="9968" xr:uid="{2C41F155-C40E-4775-943B-8558CB1EF672}"/>
    <cellStyle name="SAPBEXresDataEmph 9" xfId="10982" xr:uid="{BCAB1E41-C2BB-47A9-9F9E-68BAE177C0B4}"/>
    <cellStyle name="SAPBEXresItem" xfId="9301" xr:uid="{37BFB463-ACEE-4D97-AB6F-58C7BE49D239}"/>
    <cellStyle name="SAPBEXresItem 2" xfId="9302" xr:uid="{6710421F-6D33-4ED9-81DD-D253CAC2DBCF}"/>
    <cellStyle name="SAPBEXresItem 3" xfId="9303" xr:uid="{15EE75A5-F8B5-484D-BB53-B5E56A40A55D}"/>
    <cellStyle name="SAPBEXresItem 3 2" xfId="11165" xr:uid="{B14F3CD4-6D02-4BA2-B157-097413B22BCF}"/>
    <cellStyle name="SAPBEXresItem 3 3" xfId="9738" xr:uid="{69746440-EE96-4A5F-87BD-6336EE58C195}"/>
    <cellStyle name="SAPBEXresItem 3 4" xfId="11314" xr:uid="{B7AF544E-B21A-4017-88AE-D37422CE8F2F}"/>
    <cellStyle name="SAPBEXresItem 3 5" xfId="9709" xr:uid="{8FF653A3-31DE-4150-BE12-186085FD2917}"/>
    <cellStyle name="SAPBEXresItem 3 6" xfId="9966" xr:uid="{CE72FAA5-9F7A-4BCD-A02F-59CF252036B9}"/>
    <cellStyle name="SAPBEXresItem 3 7" xfId="10989" xr:uid="{A7F6D00D-2B0C-493D-BCE7-E9FF3242276D}"/>
    <cellStyle name="SAPBEXresItem 4" xfId="11164" xr:uid="{1372196C-58CB-42A9-BB40-7144304E4C43}"/>
    <cellStyle name="SAPBEXresItem 5" xfId="11251" xr:uid="{6345B254-A54B-42FF-B817-A1E4D6240D53}"/>
    <cellStyle name="SAPBEXresItem 6" xfId="11312" xr:uid="{875AF5F9-B0D2-40FF-B98E-A5D85C7A9DC1}"/>
    <cellStyle name="SAPBEXresItem 7" xfId="9712" xr:uid="{EBF03F39-7818-48C3-8324-3283A0790921}"/>
    <cellStyle name="SAPBEXresItem 8" xfId="11469" xr:uid="{9F7848A2-D374-41CF-B3B7-8160F203C2CB}"/>
    <cellStyle name="SAPBEXresItem 9" xfId="11390" xr:uid="{1843D5D8-7759-4449-A3CA-B2AE1F9DFBE3}"/>
    <cellStyle name="SAPBEXresItemX" xfId="9304" xr:uid="{9EB6A9DD-4422-4807-9D0E-0F14C798A5D1}"/>
    <cellStyle name="SAPBEXresItemX 2" xfId="9305" xr:uid="{5B4D2AF2-7B56-4915-B30E-8EC75DF2BEEB}"/>
    <cellStyle name="SAPBEXresItemX 3" xfId="9306" xr:uid="{580CB524-7CC8-43A7-977E-AC2A34C57767}"/>
    <cellStyle name="SAPBEXresItemX 3 2" xfId="11167" xr:uid="{CAFA41AD-7B58-42BB-AA06-B6BE3B425667}"/>
    <cellStyle name="SAPBEXresItemX 3 3" xfId="9735" xr:uid="{B6345B8B-9C3D-4DFC-90E5-91C1E86A734C}"/>
    <cellStyle name="SAPBEXresItemX 3 4" xfId="11317" xr:uid="{EE6A682D-6E04-4D29-B839-AF4C9F85901D}"/>
    <cellStyle name="SAPBEXresItemX 3 5" xfId="9704" xr:uid="{A841F54C-0160-460C-BB2C-BCBC625D49ED}"/>
    <cellStyle name="SAPBEXresItemX 3 6" xfId="9964" xr:uid="{F6DCD8A4-83B2-459E-AE1D-24671041F8E8}"/>
    <cellStyle name="SAPBEXresItemX 3 7" xfId="10991" xr:uid="{ADDD32E1-9C6A-403C-814D-2424C87F50A0}"/>
    <cellStyle name="SAPBEXresItemX 4" xfId="11166" xr:uid="{CB8297A2-F24A-407A-8F75-414D9F4D606F}"/>
    <cellStyle name="SAPBEXresItemX 5" xfId="9737" xr:uid="{13C4C804-958A-4139-9945-244E1D755AA1}"/>
    <cellStyle name="SAPBEXresItemX 6" xfId="11315" xr:uid="{459A6A37-9D20-4CF1-B9FD-AA0C99953904}"/>
    <cellStyle name="SAPBEXresItemX 7" xfId="9707" xr:uid="{F51D128D-90C9-4D4F-850F-28D501FA86FB}"/>
    <cellStyle name="SAPBEXresItemX 8" xfId="9965" xr:uid="{0304DFC9-1D47-4C29-890E-0AAF05884344}"/>
    <cellStyle name="SAPBEXresItemX 9" xfId="10990" xr:uid="{060B47D1-2D28-4793-AC86-92EF6B2EBB35}"/>
    <cellStyle name="SAPBEXstdData" xfId="9307" xr:uid="{C23ADCD6-6776-49E8-8B95-9CB8776B5EFC}"/>
    <cellStyle name="SAPBEXstdData 10" xfId="10992" xr:uid="{52B3EA0D-DBAA-4C32-93BB-85DDDF5A6E6C}"/>
    <cellStyle name="SAPBEXstdData 2" xfId="9308" xr:uid="{6AC4E40E-2B7C-44DD-9F73-E76B04A8E825}"/>
    <cellStyle name="SAPBEXstdData 2 2" xfId="11169" xr:uid="{82C8D310-A59D-4C6A-9570-C6F48DF64398}"/>
    <cellStyle name="SAPBEXstdData 2 3" xfId="9733" xr:uid="{FCFEE628-D943-4805-96F0-AC12AF03C5B9}"/>
    <cellStyle name="SAPBEXstdData 2 4" xfId="11319" xr:uid="{D2A27FE2-8D4A-4D9A-AA7E-53CDE46BA000}"/>
    <cellStyle name="SAPBEXstdData 2 5" xfId="9699" xr:uid="{796CA827-074E-4CC8-A16E-FF3B6D0720A7}"/>
    <cellStyle name="SAPBEXstdData 2 6" xfId="11465" xr:uid="{CF582D95-F9DF-44F1-A8BF-58F566EB9F79}"/>
    <cellStyle name="SAPBEXstdData 2 7" xfId="10993" xr:uid="{56154504-272F-4E66-8C6C-253279AD07BA}"/>
    <cellStyle name="SAPBEXstdData 3" xfId="9309" xr:uid="{804A2769-AA5E-4456-A6E0-05DA64CDCB00}"/>
    <cellStyle name="SAPBEXstdData 4" xfId="9310" xr:uid="{EA375D30-A0A6-4037-B6E0-C0716CE028CD}"/>
    <cellStyle name="SAPBEXstdData 4 2" xfId="11170" xr:uid="{C3649834-200C-48C6-86D1-416D89A1FF41}"/>
    <cellStyle name="SAPBEXstdData 4 3" xfId="9732" xr:uid="{7F4DC9BF-E3B3-4756-88ED-C0DBD81A5EB1}"/>
    <cellStyle name="SAPBEXstdData 4 4" xfId="11321" xr:uid="{AE67F60E-4374-44AB-B134-5C78EAC167FF}"/>
    <cellStyle name="SAPBEXstdData 4 5" xfId="9698" xr:uid="{A27A86D5-AEAD-4998-9A36-18E72B21C81D}"/>
    <cellStyle name="SAPBEXstdData 4 6" xfId="9962" xr:uid="{D10C9F61-9A17-4E58-ACFC-A9BB84C258E3}"/>
    <cellStyle name="SAPBEXstdData 4 7" xfId="11000" xr:uid="{652C9C39-EC49-40BC-A434-3E4DA645675A}"/>
    <cellStyle name="SAPBEXstdData 5" xfId="11168" xr:uid="{3BEA785F-D5F4-452F-A897-AC304E747BCC}"/>
    <cellStyle name="SAPBEXstdData 6" xfId="9734" xr:uid="{318CDCB6-D053-4690-BCA8-D4D601EA54A1}"/>
    <cellStyle name="SAPBEXstdData 7" xfId="11318" xr:uid="{77A9606B-5CB6-41C3-9C56-379D79320C7A}"/>
    <cellStyle name="SAPBEXstdData 8" xfId="9703" xr:uid="{CC86F109-225C-4718-A3C8-8C9A5C625C29}"/>
    <cellStyle name="SAPBEXstdData 9" xfId="9963" xr:uid="{4A0BEB45-BF12-46F1-A30C-18A295B57725}"/>
    <cellStyle name="SAPBEXstdDataEmph" xfId="9311" xr:uid="{7BCB4A63-2E78-4716-B843-35F175FD43CF}"/>
    <cellStyle name="SAPBEXstdDataEmph 2" xfId="9312" xr:uid="{BECB7550-CE7C-4DFD-8E5B-BB992F6CC87F}"/>
    <cellStyle name="SAPBEXstdDataEmph 3" xfId="9313" xr:uid="{456E8247-8956-4E87-8A6F-7E7801604F0C}"/>
    <cellStyle name="SAPBEXstdDataEmph 3 2" xfId="11172" xr:uid="{8F708C2F-02BA-4492-8EB7-A5B366CC246C}"/>
    <cellStyle name="SAPBEXstdDataEmph 3 3" xfId="9731" xr:uid="{60C89BC0-7A0D-4132-BF28-4A8FC1075B31}"/>
    <cellStyle name="SAPBEXstdDataEmph 3 4" xfId="11323" xr:uid="{18E1D73E-53BD-4A45-8F11-603ABB5B3AB8}"/>
    <cellStyle name="SAPBEXstdDataEmph 3 5" xfId="9688" xr:uid="{7582953D-3FD6-4F86-A985-DE5DA29350DF}"/>
    <cellStyle name="SAPBEXstdDataEmph 3 6" xfId="9960" xr:uid="{EE2FE7A7-DC6E-4159-91BC-732332CF7CA2}"/>
    <cellStyle name="SAPBEXstdDataEmph 3 7" xfId="11013" xr:uid="{A42B8D17-CFDF-467A-ABA8-AE7F875B1AF4}"/>
    <cellStyle name="SAPBEXstdDataEmph 4" xfId="11171" xr:uid="{CADDBA4C-2AA9-4D75-9553-8AD9BE3B0C68}"/>
    <cellStyle name="SAPBEXstdDataEmph 5" xfId="11235" xr:uid="{42676ADF-0EE4-4A7B-BA3F-803251A7DAE0}"/>
    <cellStyle name="SAPBEXstdDataEmph 6" xfId="11322" xr:uid="{CE1D6245-CA56-4942-9DC5-2B579891CD87}"/>
    <cellStyle name="SAPBEXstdDataEmph 7" xfId="11408" xr:uid="{50126FCB-50AD-41AB-8456-C1D0776BBA25}"/>
    <cellStyle name="SAPBEXstdDataEmph 8" xfId="9961" xr:uid="{901F3BEF-341D-4EB5-99FB-591790F8CF08}"/>
    <cellStyle name="SAPBEXstdDataEmph 9" xfId="11004" xr:uid="{BD2482BA-9A12-45AD-BF17-55DFF65B9FFE}"/>
    <cellStyle name="SAPBEXstdItem" xfId="9314" xr:uid="{577BACAA-3BB6-48A5-A2EC-9ACEDFFA457D}"/>
    <cellStyle name="SAPBEXstdItem 10" xfId="9730" xr:uid="{19D7A782-431D-45D3-8F07-0CDF00F87CCE}"/>
    <cellStyle name="SAPBEXstdItem 11" xfId="11324" xr:uid="{B2836A63-EAF9-4E6B-94C1-6DCDD22663ED}"/>
    <cellStyle name="SAPBEXstdItem 12" xfId="9687" xr:uid="{E27E2038-D23E-4C27-8565-AC07AD6E547E}"/>
    <cellStyle name="SAPBEXstdItem 13" xfId="9959" xr:uid="{3944AFCA-27F8-472A-AFC4-947DEF639F0F}"/>
    <cellStyle name="SAPBEXstdItem 14" xfId="11014" xr:uid="{4D581025-8345-4E52-8E5E-61DEA673DDB8}"/>
    <cellStyle name="SAPBEXstdItem 2" xfId="9315" xr:uid="{9F1968E0-C7D8-450A-B3C6-9D8C8D46F836}"/>
    <cellStyle name="SAPBEXstdItem 2 2" xfId="9316" xr:uid="{1966936A-EE88-448F-A9EA-53C08B7E79E0}"/>
    <cellStyle name="SAPBEXstdItem 2 2 2" xfId="9317" xr:uid="{BC36ECFD-4E24-4D0C-8C9B-80FC33719653}"/>
    <cellStyle name="SAPBEXstdItem 2 2 3" xfId="11175" xr:uid="{D1BC1D41-E144-4C43-8B46-2AC2255ED034}"/>
    <cellStyle name="SAPBEXstdItem 2 2 4" xfId="9728" xr:uid="{A6DDF56E-29F6-4539-A2F6-BD9C8EBDAFA4}"/>
    <cellStyle name="SAPBEXstdItem 2 2 5" xfId="11326" xr:uid="{E8EE12D6-B94B-4101-8A12-6F6E57775E39}"/>
    <cellStyle name="SAPBEXstdItem 2 2 6" xfId="9685" xr:uid="{5AC33B60-0C0B-454B-944E-FD6AE2A555CF}"/>
    <cellStyle name="SAPBEXstdItem 2 2 7" xfId="9957" xr:uid="{56FB923F-CD18-497A-87A4-5EA524AD4C90}"/>
    <cellStyle name="SAPBEXstdItem 2 2 8" xfId="11019" xr:uid="{CD4F447E-BBFA-4041-8B7B-1752D99AF4B4}"/>
    <cellStyle name="SAPBEXstdItem 2 3" xfId="9318" xr:uid="{F36EFAE5-9B96-4F41-A8FC-41C0BADF6BCD}"/>
    <cellStyle name="SAPBEXstdItem 2 4" xfId="11174" xr:uid="{DF868D99-6BF4-421A-B479-7C37B4EBCBCB}"/>
    <cellStyle name="SAPBEXstdItem 2 5" xfId="9729" xr:uid="{EAA18C2D-4025-4230-AF37-62F4050B74D3}"/>
    <cellStyle name="SAPBEXstdItem 2 6" xfId="11325" xr:uid="{19CE3CBE-FAA2-4CC6-9CAE-62CF142B129B}"/>
    <cellStyle name="SAPBEXstdItem 2 7" xfId="9686" xr:uid="{88444106-58A7-405A-949C-8F044686851E}"/>
    <cellStyle name="SAPBEXstdItem 2 8" xfId="9958" xr:uid="{611EA5E7-5C6C-4EB4-87F2-7A5D47FE1EDD}"/>
    <cellStyle name="SAPBEXstdItem 2 9" xfId="11017" xr:uid="{42582101-6B45-4A3F-AE77-D01ADCAB13AF}"/>
    <cellStyle name="SAPBEXstdItem 3" xfId="9319" xr:uid="{0358A5D1-EF4B-4A10-AAAE-77D1632DDD70}"/>
    <cellStyle name="SAPBEXstdItem 3 10" xfId="11026" xr:uid="{C97E4847-2349-41FB-9922-E5D305BDB237}"/>
    <cellStyle name="SAPBEXstdItem 3 2" xfId="9320" xr:uid="{121643AA-6F65-4D21-B61A-A0B65B24C4F4}"/>
    <cellStyle name="SAPBEXstdItem 3 2 2" xfId="9321" xr:uid="{55A9FDE5-2DEC-4B87-976D-B79AB6229411}"/>
    <cellStyle name="SAPBEXstdItem 3 2 3" xfId="11177" xr:uid="{B57436B5-29A2-49E1-8E1F-7D318AE254A6}"/>
    <cellStyle name="SAPBEXstdItem 3 2 4" xfId="9725" xr:uid="{F578076B-55E3-4791-B1A6-8D7BB97EC977}"/>
    <cellStyle name="SAPBEXstdItem 3 2 5" xfId="11329" xr:uid="{38D1EEA0-62FA-4FC5-8ED5-3169A595A714}"/>
    <cellStyle name="SAPBEXstdItem 3 2 6" xfId="9683" xr:uid="{44EDEA36-EB44-4665-8CB8-192E547A6AA8}"/>
    <cellStyle name="SAPBEXstdItem 3 2 7" xfId="9955" xr:uid="{7E985723-8384-41E2-A54D-C365561164EF}"/>
    <cellStyle name="SAPBEXstdItem 3 2 8" xfId="11277" xr:uid="{B986259C-A2AB-42C7-9C59-582E94734764}"/>
    <cellStyle name="SAPBEXstdItem 3 3" xfId="9322" xr:uid="{BE8A870C-85E8-44D1-8BD2-0ED428C81DAE}"/>
    <cellStyle name="SAPBEXstdItem 3 3 2" xfId="9323" xr:uid="{0FB4F62C-E7DD-47EA-BFC8-E4F58F94C235}"/>
    <cellStyle name="SAPBEXstdItem 3 3 3" xfId="11178" xr:uid="{7207FF4A-8F09-468E-B3A5-4C504D53956F}"/>
    <cellStyle name="SAPBEXstdItem 3 3 4" xfId="9724" xr:uid="{095E5DA2-F328-4682-A7F0-18CCFE8BD84A}"/>
    <cellStyle name="SAPBEXstdItem 3 3 5" xfId="11331" xr:uid="{2EEF984B-F70D-4D1B-AA6C-2A4A64D22930}"/>
    <cellStyle name="SAPBEXstdItem 3 3 6" xfId="9682" xr:uid="{0B03D947-C47F-4F7C-97E2-BBE238E133AA}"/>
    <cellStyle name="SAPBEXstdItem 3 3 7" xfId="9954" xr:uid="{2FC95850-96D2-4139-8393-B8F695857F7C}"/>
    <cellStyle name="SAPBEXstdItem 3 3 8" xfId="11286" xr:uid="{D90E3C04-0931-4380-839B-FD64D1D3C7B4}"/>
    <cellStyle name="SAPBEXstdItem 3 4" xfId="9324" xr:uid="{7E75B6A5-8E31-4615-8BD3-786A41B30602}"/>
    <cellStyle name="SAPBEXstdItem 3 4 2" xfId="9325" xr:uid="{0F3A444A-645C-4EEE-A00F-086936F3CB19}"/>
    <cellStyle name="SAPBEXstdItem 3 4 3" xfId="11179" xr:uid="{48E55E8F-82B8-4A95-A0A7-C5F75762C4E6}"/>
    <cellStyle name="SAPBEXstdItem 3 4 4" xfId="9722" xr:uid="{7993493C-2A20-4797-904E-D4F006392CC9}"/>
    <cellStyle name="SAPBEXstdItem 3 4 5" xfId="11332" xr:uid="{EB6D1DDD-2BC3-4616-B3A0-3F4EFE2B5EC0}"/>
    <cellStyle name="SAPBEXstdItem 3 4 6" xfId="9681" xr:uid="{DC960440-74FB-468C-9109-AF489B06B029}"/>
    <cellStyle name="SAPBEXstdItem 3 4 7" xfId="9953" xr:uid="{B37C4B19-A946-4DB9-85A6-A3B2B46BFF67}"/>
    <cellStyle name="SAPBEXstdItem 3 4 8" xfId="11295" xr:uid="{7067842D-453F-43FD-AA25-5035263C86E7}"/>
    <cellStyle name="SAPBEXstdItem 3 5" xfId="11176" xr:uid="{43D07414-C9FC-44A3-AD05-F96E39E7D797}"/>
    <cellStyle name="SAPBEXstdItem 3 6" xfId="9726" xr:uid="{14412471-CBB1-4BCD-B954-0354514CD16D}"/>
    <cellStyle name="SAPBEXstdItem 3 7" xfId="11328" xr:uid="{9C3D3EB2-9503-487F-A633-F55D7E5ABCB2}"/>
    <cellStyle name="SAPBEXstdItem 3 8" xfId="9684" xr:uid="{C720A0DF-B970-4AC6-AAF1-509692B26557}"/>
    <cellStyle name="SAPBEXstdItem 3 9" xfId="9956" xr:uid="{F4FB0B89-37E9-4776-9E49-511C9BC8B743}"/>
    <cellStyle name="SAPBEXstdItem 4" xfId="9326" xr:uid="{42807AD5-9976-465E-A41B-B82B83C4303E}"/>
    <cellStyle name="SAPBEXstdItem 4 2" xfId="9327" xr:uid="{9A9AAA20-279F-416C-A74D-979B697C1F21}"/>
    <cellStyle name="SAPBEXstdItem 4 3" xfId="11180" xr:uid="{423C6C6B-AE2A-40C0-A508-AAD7539EC739}"/>
    <cellStyle name="SAPBEXstdItem 4 4" xfId="9720" xr:uid="{3B7AC281-80B3-4F93-A57C-6D666FF67044}"/>
    <cellStyle name="SAPBEXstdItem 4 5" xfId="11334" xr:uid="{E00843F9-97DE-4444-A1A1-6FFFDF8F6302}"/>
    <cellStyle name="SAPBEXstdItem 4 6" xfId="9680" xr:uid="{9C29CBC8-A411-430D-B1BC-D4C5731169B3}"/>
    <cellStyle name="SAPBEXstdItem 4 7" xfId="9952" xr:uid="{9BE7BB37-BD61-48D1-B6B7-703ECDD9077E}"/>
    <cellStyle name="SAPBEXstdItem 4 8" xfId="11304" xr:uid="{9DCFEDE4-B874-46D7-B6AC-C42DDD1CFD9B}"/>
    <cellStyle name="SAPBEXstdItem 5" xfId="9328" xr:uid="{936DFB0F-AD80-4BA0-A999-ABCC523B0E69}"/>
    <cellStyle name="SAPBEXstdItem 6" xfId="9329" xr:uid="{0764EC61-2B47-4717-A5B1-9310B129CE32}"/>
    <cellStyle name="SAPBEXstdItem 6 2" xfId="11182" xr:uid="{BA08962A-3691-411D-9CD0-A3491F03C2B8}"/>
    <cellStyle name="SAPBEXstdItem 6 3" xfId="9718" xr:uid="{FA1B66B6-3E0A-4F94-BEE6-D394A875512F}"/>
    <cellStyle name="SAPBEXstdItem 6 4" xfId="11336" xr:uid="{416F70D8-878F-4A9E-ACF8-186832D00F5C}"/>
    <cellStyle name="SAPBEXstdItem 6 5" xfId="9679" xr:uid="{A633F323-8D00-4AFE-82B6-57C15A393E8A}"/>
    <cellStyle name="SAPBEXstdItem 6 6" xfId="9951" xr:uid="{2C40C3F8-37DD-4950-82FD-7F647F22B2F4}"/>
    <cellStyle name="SAPBEXstdItem 6 7" xfId="11464" xr:uid="{EC2966DF-AF34-4CC8-8206-79C4E7C8792D}"/>
    <cellStyle name="SAPBEXstdItem 7" xfId="9330" xr:uid="{6AA585FE-21CE-4966-8EA4-6DD061FAA97C}"/>
    <cellStyle name="SAPBEXstdItem 7 2" xfId="11183" xr:uid="{AE4265AC-8CA5-40DB-906F-3BA2078E53B9}"/>
    <cellStyle name="SAPBEXstdItem 7 3" xfId="9717" xr:uid="{706E31C2-D81C-44FB-ABD2-8587B654F45F}"/>
    <cellStyle name="SAPBEXstdItem 7 4" xfId="11337" xr:uid="{7FC77456-1C07-4332-B2EF-4F59DF1DDC9F}"/>
    <cellStyle name="SAPBEXstdItem 7 5" xfId="9678" xr:uid="{5906BFCC-9555-44A1-AB82-5D0C3B7F139C}"/>
    <cellStyle name="SAPBEXstdItem 7 6" xfId="9950" xr:uid="{5BAAC154-5CE0-46F9-8E8B-32E57C3E80CE}"/>
    <cellStyle name="SAPBEXstdItem 7 7" xfId="11307" xr:uid="{353C504B-90A7-4EBD-ADFE-511DD918B2C9}"/>
    <cellStyle name="SAPBEXstdItem 8" xfId="9331" xr:uid="{A363554C-DB75-4DE7-8F1C-B41473755D53}"/>
    <cellStyle name="SAPBEXstdItem 8 2" xfId="11184" xr:uid="{26D6EBCB-5E80-4753-BB90-338EC8DB858F}"/>
    <cellStyle name="SAPBEXstdItem 8 3" xfId="9716" xr:uid="{F8CCB58B-1258-4446-82F4-A579AEC348F7}"/>
    <cellStyle name="SAPBEXstdItem 8 4" xfId="11338" xr:uid="{7677DC75-CC03-44CD-95DD-CDEA310113E6}"/>
    <cellStyle name="SAPBEXstdItem 8 5" xfId="9677" xr:uid="{43A7C79D-0ED2-462A-901E-9747A50D4275}"/>
    <cellStyle name="SAPBEXstdItem 8 6" xfId="9949" xr:uid="{49D58C74-A0FF-4D40-8853-0E03D88A35B2}"/>
    <cellStyle name="SAPBEXstdItem 8 7" xfId="11310" xr:uid="{843C1E3F-7726-4B45-99C9-E5BE6CCFB945}"/>
    <cellStyle name="SAPBEXstdItem 9" xfId="11173" xr:uid="{6D6D8241-55B6-4B54-8CF9-5689A50DA069}"/>
    <cellStyle name="SAPBEXstdItemX" xfId="9332" xr:uid="{732CCF79-A5E8-4E75-869F-2ECBD64E280E}"/>
    <cellStyle name="SAPBEXstdItemX 10" xfId="9715" xr:uid="{462A4783-6FDE-4824-8E48-0FC92EC756B6}"/>
    <cellStyle name="SAPBEXstdItemX 11" xfId="11339" xr:uid="{83ED8569-147E-4BD8-842A-6A9FEA47934A}"/>
    <cellStyle name="SAPBEXstdItemX 12" xfId="9676" xr:uid="{AB145D45-0E2C-4A8F-9B3E-AF7C1ECD8316}"/>
    <cellStyle name="SAPBEXstdItemX 13" xfId="11243" xr:uid="{648AF8D8-D759-4C16-97A0-72A4973A5700}"/>
    <cellStyle name="SAPBEXstdItemX 14" xfId="11313" xr:uid="{E3A5FCD9-CA4F-45C2-803C-E695726D4971}"/>
    <cellStyle name="SAPBEXstdItemX 2" xfId="9333" xr:uid="{90020DBD-6C5C-4920-B4C3-3D4F640A2512}"/>
    <cellStyle name="SAPBEXstdItemX 2 2" xfId="9334" xr:uid="{5F044322-2C02-491B-B31A-EAB7E0670616}"/>
    <cellStyle name="SAPBEXstdItemX 2 2 2" xfId="9335" xr:uid="{2D2B9511-CE1B-463E-A212-E6F737117561}"/>
    <cellStyle name="SAPBEXstdItemX 2 2 3" xfId="11187" xr:uid="{AEF3D1D1-AA66-479B-9139-86DEA716D276}"/>
    <cellStyle name="SAPBEXstdItemX 2 2 4" xfId="9713" xr:uid="{7A696FD8-DE55-489A-B3AF-A8E9DDE9585F}"/>
    <cellStyle name="SAPBEXstdItemX 2 2 5" xfId="11341" xr:uid="{0327741A-A31B-420A-8BE6-47572FF37B5B}"/>
    <cellStyle name="SAPBEXstdItemX 2 2 6" xfId="9671" xr:uid="{E7788C69-F072-4187-A173-CCEA97FA3FB8}"/>
    <cellStyle name="SAPBEXstdItemX 2 2 7" xfId="11249" xr:uid="{42E44047-22DC-4E61-88E1-1B65695A0A2C}"/>
    <cellStyle name="SAPBEXstdItemX 2 2 8" xfId="11320" xr:uid="{36930775-40A8-49CE-A68D-1BB5FDC53FE2}"/>
    <cellStyle name="SAPBEXstdItemX 2 3" xfId="9336" xr:uid="{CE95E0E3-49AE-4584-BDE2-1ABFB5FD1426}"/>
    <cellStyle name="SAPBEXstdItemX 2 4" xfId="11186" xr:uid="{52E14C62-7C40-4614-AC5B-69DF3D59BA5B}"/>
    <cellStyle name="SAPBEXstdItemX 2 5" xfId="9714" xr:uid="{079A6447-0856-4C3D-AF9B-CF775561E209}"/>
    <cellStyle name="SAPBEXstdItemX 2 6" xfId="11340" xr:uid="{64BB1AF4-CBBD-4305-B62E-2706D305D8B7}"/>
    <cellStyle name="SAPBEXstdItemX 2 7" xfId="9674" xr:uid="{2D789376-9EAF-4E1B-A0C3-9EA2593C2BD6}"/>
    <cellStyle name="SAPBEXstdItemX 2 8" xfId="11250" xr:uid="{2DF3AE2A-6E42-4E4B-A3D9-1CA9FD27FFAB}"/>
    <cellStyle name="SAPBEXstdItemX 2 9" xfId="11316" xr:uid="{00310FAB-0A86-4C27-BD9C-B74BEFA2269A}"/>
    <cellStyle name="SAPBEXstdItemX 3" xfId="9337" xr:uid="{88D667BB-B5B5-4050-A1D8-B7072C24122B}"/>
    <cellStyle name="SAPBEXstdItemX 3 10" xfId="11327" xr:uid="{9897D40B-C14C-4428-B7A8-F201AA6AF410}"/>
    <cellStyle name="SAPBEXstdItemX 3 2" xfId="9338" xr:uid="{505E0FBC-9EDE-4C11-BBF8-37E60EA40CA1}"/>
    <cellStyle name="SAPBEXstdItemX 3 2 2" xfId="9339" xr:uid="{59D9F859-18DC-4E08-81BF-2DF3070D5845}"/>
    <cellStyle name="SAPBEXstdItemX 3 2 3" xfId="11189" xr:uid="{7394259E-DAA7-4EC1-8576-2FB4A204ED96}"/>
    <cellStyle name="SAPBEXstdItemX 3 2 4" xfId="9710" xr:uid="{15C7B191-C0B6-49DB-9062-CD558D979562}"/>
    <cellStyle name="SAPBEXstdItemX 3 2 5" xfId="11344" xr:uid="{4716DD62-FBE5-4123-8657-3CEA7DEA7C05}"/>
    <cellStyle name="SAPBEXstdItemX 3 2 6" xfId="9661" xr:uid="{EAA22456-A4DC-4788-9C0E-01E4F8ACDD95}"/>
    <cellStyle name="SAPBEXstdItemX 3 2 7" xfId="11070" xr:uid="{83640850-4412-4B45-958E-3C4E431519A0}"/>
    <cellStyle name="SAPBEXstdItemX 3 2 8" xfId="11330" xr:uid="{807B8DB4-2B85-4F58-A6FA-4E5633D67950}"/>
    <cellStyle name="SAPBEXstdItemX 3 3" xfId="9340" xr:uid="{4DE99D13-DCF1-4863-A1B7-5887795E6540}"/>
    <cellStyle name="SAPBEXstdItemX 3 3 2" xfId="9341" xr:uid="{1B72EA79-9F8E-4C59-8D4B-4FD297000962}"/>
    <cellStyle name="SAPBEXstdItemX 3 3 3" xfId="11190" xr:uid="{C269BA7B-B90E-46F4-B3BF-A975FA99811B}"/>
    <cellStyle name="SAPBEXstdItemX 3 3 4" xfId="9708" xr:uid="{88F5D22D-8AE6-4E5B-A28D-6C71E423C668}"/>
    <cellStyle name="SAPBEXstdItemX 3 3 5" xfId="11345" xr:uid="{1E9D1A02-6E4B-4195-9FC3-00BC52CE3541}"/>
    <cellStyle name="SAPBEXstdItemX 3 3 6" xfId="9657" xr:uid="{D95A142C-7498-47AE-B378-D06080ECD20E}"/>
    <cellStyle name="SAPBEXstdItemX 3 3 7" xfId="11270" xr:uid="{D3FF31F1-6090-4A72-9437-9A3FAA30F328}"/>
    <cellStyle name="SAPBEXstdItemX 3 3 8" xfId="11333" xr:uid="{CB6D98E6-124D-4DE7-B75D-929AE240B9FD}"/>
    <cellStyle name="SAPBEXstdItemX 3 4" xfId="9342" xr:uid="{36A27257-C4B9-45AA-8701-87C90A4CCCE3}"/>
    <cellStyle name="SAPBEXstdItemX 3 4 2" xfId="9343" xr:uid="{CFB4F6E8-617B-4779-A25F-29D0AE3A7FC8}"/>
    <cellStyle name="SAPBEXstdItemX 3 4 3" xfId="11191" xr:uid="{BFDC3885-5128-4B88-BA0C-4CAADC5CE39D}"/>
    <cellStyle name="SAPBEXstdItemX 3 4 4" xfId="9706" xr:uid="{F088BEE8-2B67-4A6A-B511-0A4967A07263}"/>
    <cellStyle name="SAPBEXstdItemX 3 4 5" xfId="11346" xr:uid="{001E3B7B-18F9-4A2C-8F47-ACCA6B874C55}"/>
    <cellStyle name="SAPBEXstdItemX 3 4 6" xfId="9654" xr:uid="{BB76BB13-E569-4AA4-9F54-FA3DF9E47919}"/>
    <cellStyle name="SAPBEXstdItemX 3 4 7" xfId="9948" xr:uid="{8B4F8248-8FD3-4FFE-91CA-074C54AA1FDE}"/>
    <cellStyle name="SAPBEXstdItemX 3 4 8" xfId="11335" xr:uid="{66E92479-5868-4170-BC90-EAF659B264AA}"/>
    <cellStyle name="SAPBEXstdItemX 3 5" xfId="11188" xr:uid="{25FD2924-1047-4099-8F72-2CAC5853B2F0}"/>
    <cellStyle name="SAPBEXstdItemX 3 6" xfId="9711" xr:uid="{98926DF5-6257-4E44-9C6B-95271ABEFE7E}"/>
    <cellStyle name="SAPBEXstdItemX 3 7" xfId="11343" xr:uid="{5BA61AAC-AE16-40B5-A3C4-AB49E6D11CF9}"/>
    <cellStyle name="SAPBEXstdItemX 3 8" xfId="9662" xr:uid="{6B40D704-1A5F-4B10-9128-B1EF8A084A6B}"/>
    <cellStyle name="SAPBEXstdItemX 3 9" xfId="11258" xr:uid="{1424455B-1D45-46D6-8739-577C0F61301D}"/>
    <cellStyle name="SAPBEXstdItemX 4" xfId="9344" xr:uid="{FEA75FD1-84AD-49D2-849D-49550AFB5B05}"/>
    <cellStyle name="SAPBEXstdItemX 4 2" xfId="9345" xr:uid="{7539A179-F13A-4C46-83DB-EA5182A14E97}"/>
    <cellStyle name="SAPBEXstdItemX 4 3" xfId="11192" xr:uid="{B0142DBA-8C42-48A9-AD11-635596E2E847}"/>
    <cellStyle name="SAPBEXstdItemX 4 4" xfId="9705" xr:uid="{C9DA1798-C43A-4F30-A960-83A4C7DF4DCF}"/>
    <cellStyle name="SAPBEXstdItemX 4 5" xfId="11348" xr:uid="{10886F83-6B09-4B52-B2E2-AF207EDB16CB}"/>
    <cellStyle name="SAPBEXstdItemX 4 6" xfId="9653" xr:uid="{FF28E58B-CF18-480B-A7A4-7B9DDB4D771B}"/>
    <cellStyle name="SAPBEXstdItemX 4 7" xfId="9947" xr:uid="{B4D4C3A3-1802-4070-9425-8741B5740328}"/>
    <cellStyle name="SAPBEXstdItemX 4 8" xfId="11342" xr:uid="{05E67D01-3B54-4A9E-8DB9-B4B2DE697547}"/>
    <cellStyle name="SAPBEXstdItemX 5" xfId="9346" xr:uid="{4208DC6C-8BB0-4323-9046-2E43B120F9DA}"/>
    <cellStyle name="SAPBEXstdItemX 6" xfId="9347" xr:uid="{21B378A3-3B39-4657-986E-F8404EF2180A}"/>
    <cellStyle name="SAPBEXstdItemX 6 2" xfId="11193" xr:uid="{A62FF73A-F979-491C-A8FC-561C498F7D1C}"/>
    <cellStyle name="SAPBEXstdItemX 6 3" xfId="9702" xr:uid="{0E64DAC5-5FA3-4A97-915C-40964802E99C}"/>
    <cellStyle name="SAPBEXstdItemX 6 4" xfId="11351" xr:uid="{E8C84B51-7471-49B5-A9E2-E5AF90C7F356}"/>
    <cellStyle name="SAPBEXstdItemX 6 5" xfId="9644" xr:uid="{D65581E3-2287-49A2-BA30-4779EA950DB6}"/>
    <cellStyle name="SAPBEXstdItemX 6 6" xfId="9946" xr:uid="{64E23BE8-7984-498B-8DB2-D0F2145A1A08}"/>
    <cellStyle name="SAPBEXstdItemX 6 7" xfId="11347" xr:uid="{E332155D-E927-4119-941C-322E1001DD1E}"/>
    <cellStyle name="SAPBEXstdItemX 7" xfId="9348" xr:uid="{45FBCB75-0F66-42E7-B651-704D2B62DA10}"/>
    <cellStyle name="SAPBEXstdItemX 7 2" xfId="11194" xr:uid="{089EEA20-21D5-4758-AC89-EE2D965D0B3F}"/>
    <cellStyle name="SAPBEXstdItemX 7 3" xfId="9701" xr:uid="{6244F50A-EF1C-424E-A6D6-99B61A9FA628}"/>
    <cellStyle name="SAPBEXstdItemX 7 4" xfId="11352" xr:uid="{98C38D26-BBE1-4BB7-BF2C-8F04B8E419AD}"/>
    <cellStyle name="SAPBEXstdItemX 7 5" xfId="9641" xr:uid="{7D50C242-CD2D-4D01-8956-7C675FEDB3C3}"/>
    <cellStyle name="SAPBEXstdItemX 7 6" xfId="9945" xr:uid="{1E1B7E58-422A-461B-9963-E03E1454443F}"/>
    <cellStyle name="SAPBEXstdItemX 7 7" xfId="11349" xr:uid="{612A01C7-27CB-41DF-A7AF-0784D40EC0B6}"/>
    <cellStyle name="SAPBEXstdItemX 8" xfId="9349" xr:uid="{C9F0DF99-A2F3-4EB5-962C-92DA0A3511A5}"/>
    <cellStyle name="SAPBEXstdItemX 8 2" xfId="11195" xr:uid="{40829A4C-A01E-4E3B-9077-9D867A7F4F90}"/>
    <cellStyle name="SAPBEXstdItemX 8 3" xfId="9700" xr:uid="{81F34769-584E-4E05-BC67-738F48F690F9}"/>
    <cellStyle name="SAPBEXstdItemX 8 4" xfId="11353" xr:uid="{B113FE7B-659B-4220-8D30-4BE1BE18CF14}"/>
    <cellStyle name="SAPBEXstdItemX 8 5" xfId="9638" xr:uid="{EEE27D60-D57B-4F96-9C43-3765E3365468}"/>
    <cellStyle name="SAPBEXstdItemX 8 6" xfId="9944" xr:uid="{C5B2CC4A-9928-4017-B6DA-F065706B3547}"/>
    <cellStyle name="SAPBEXstdItemX 8 7" xfId="11350" xr:uid="{7CEA80C1-20D9-470F-A866-0A99890D6990}"/>
    <cellStyle name="SAPBEXstdItemX 9" xfId="11185" xr:uid="{E6C687AF-3D39-4501-99DD-A1EF55B75A5A}"/>
    <cellStyle name="SAPBEXtitle" xfId="9350" xr:uid="{3416AF56-07ED-4B31-AFE6-2FDF7A0656C9}"/>
    <cellStyle name="SAPBEXtitle 2" xfId="9351" xr:uid="{AC061899-01DE-42B5-ADE0-D61FFD78E2F6}"/>
    <cellStyle name="SAPBEXtitle 3" xfId="9352" xr:uid="{03BEDF58-29F8-45AC-9B5F-69CADA8017D6}"/>
    <cellStyle name="SAPBEXunassignedItem" xfId="9353" xr:uid="{6C7A1511-25A0-4EA6-9FAE-E1D5B4B0986D}"/>
    <cellStyle name="SAPBEXunassignedItem 10" xfId="11181" xr:uid="{45360C85-4CB1-4FC0-8545-E7498F8F0E3F}"/>
    <cellStyle name="SAPBEXunassignedItem 2" xfId="9607" xr:uid="{A59019F8-9D2B-403E-AF8B-9D694051E1EA}"/>
    <cellStyle name="SAPBEXunassignedItem 3" xfId="10997" xr:uid="{4EEA80F7-AFEA-465A-807A-292AD4DC5787}"/>
    <cellStyle name="SAPBEXunassignedItem 4" xfId="11196" xr:uid="{B8A6B3B2-6BA1-42DE-B629-A5916DE971BD}"/>
    <cellStyle name="SAPBEXunassignedItem 5" xfId="9695" xr:uid="{7DF4ECD4-71E4-45E3-A046-64DC9F80E580}"/>
    <cellStyle name="SAPBEXunassignedItem 6" xfId="11357" xr:uid="{37B10E22-60F2-419D-9E8C-55C516CE1456}"/>
    <cellStyle name="SAPBEXunassignedItem 7" xfId="11222" xr:uid="{21580435-A9F2-4924-A160-236B18C86ED2}"/>
    <cellStyle name="SAPBEXunassignedItem 8" xfId="11113" xr:uid="{E6B06916-A69C-4AF4-98C6-70C814A0CFCD}"/>
    <cellStyle name="SAPBEXunassignedItem 9" xfId="9939" xr:uid="{3B3A3641-B8EB-4B24-B34A-4741A28EEABF}"/>
    <cellStyle name="SAPBEXundefined" xfId="9354" xr:uid="{FCC64E1A-5F0C-4429-A908-AA772F163015}"/>
    <cellStyle name="SAPBEXundefined 2" xfId="9355" xr:uid="{91C1723E-7E1F-4413-B46A-F1C29327921E}"/>
    <cellStyle name="SAPBEXundefined 3" xfId="9356" xr:uid="{59044654-9DE4-4569-981D-0D61DA4426F9}"/>
    <cellStyle name="SAPBEXundefined 3 2" xfId="11199" xr:uid="{D9E9DBB8-08B5-46EB-BF2F-2D8612CC85C8}"/>
    <cellStyle name="SAPBEXundefined 3 3" xfId="9690" xr:uid="{67938236-2B07-4122-9B01-9E34FD2BD135}"/>
    <cellStyle name="SAPBEXundefined 3 4" xfId="11362" xr:uid="{69833288-6D66-45A2-BCC0-AB0A9A40732E}"/>
    <cellStyle name="SAPBEXundefined 3 5" xfId="11123" xr:uid="{1340D516-9E1D-4B76-B0D4-B8B1AA3DB4FB}"/>
    <cellStyle name="SAPBEXundefined 3 6" xfId="9936" xr:uid="{E37EF67F-DAE5-4DD9-B585-C671A773199E}"/>
    <cellStyle name="SAPBEXundefined 3 7" xfId="11364" xr:uid="{360F8826-379B-4DFD-A80A-8FCB2BA8B6D1}"/>
    <cellStyle name="SAPBEXundefined 4" xfId="11197" xr:uid="{46801B65-D402-4800-95D1-3114FED77A77}"/>
    <cellStyle name="SAPBEXundefined 5" xfId="9693" xr:uid="{A076387E-2185-40DC-93F6-39216A7C882D}"/>
    <cellStyle name="SAPBEXundefined 6" xfId="11359" xr:uid="{66726B09-4758-45B7-95B9-53202AEFDEDA}"/>
    <cellStyle name="SAPBEXundefined 7" xfId="11117" xr:uid="{BD814983-ED45-45C0-A9B9-990B1B8B3B13}"/>
    <cellStyle name="SAPBEXundefined 8" xfId="9937" xr:uid="{851B2AC2-715C-472A-851F-AE5457005A2D}"/>
    <cellStyle name="SAPBEXundefined 9" xfId="11360" xr:uid="{9C6AA163-200F-4D1F-914C-68A964E82694}"/>
    <cellStyle name="shade" xfId="9357" xr:uid="{EC5244C2-4035-4A00-95BA-0B9E9419D84F}"/>
    <cellStyle name="shade 2" xfId="9358" xr:uid="{D5253B98-AF12-40F2-B23C-5DC832B8C457}"/>
    <cellStyle name="shade 2 2" xfId="9359" xr:uid="{F590BD4A-B260-4FAD-8996-CC9EA7DF8B00}"/>
    <cellStyle name="shade 2 2 2" xfId="9360" xr:uid="{F9607D28-BF68-4E26-8693-32BEA7E41647}"/>
    <cellStyle name="shade 2 3" xfId="9361" xr:uid="{54220A57-A2C8-4B50-8C7A-69BDC0682DAD}"/>
    <cellStyle name="shade 3" xfId="9362" xr:uid="{3247016F-35D6-4402-B0D8-6AEE13990676}"/>
    <cellStyle name="shade 3 2" xfId="9363" xr:uid="{17C1FCCC-A2CB-4FC4-9814-4AF3B8969B79}"/>
    <cellStyle name="shade 3 2 2" xfId="9364" xr:uid="{A80DECC1-9F0D-49D6-A235-A77292408F08}"/>
    <cellStyle name="shade 3 3" xfId="9365" xr:uid="{9C8BA49D-3D36-452D-A7EB-ABC9945F5BBF}"/>
    <cellStyle name="shade 3 3 2" xfId="9366" xr:uid="{A45234C9-2926-47FA-B6C0-9E93654B607D}"/>
    <cellStyle name="shade 3 4" xfId="9367" xr:uid="{668A8245-D3A7-4FEF-B3F9-CB5DDFAF40F0}"/>
    <cellStyle name="shade 3 4 2" xfId="9368" xr:uid="{F64282AB-0151-4EDB-A791-98B95982AC73}"/>
    <cellStyle name="shade 4" xfId="9369" xr:uid="{19675A06-4D20-4F71-9E7C-EA64548789D3}"/>
    <cellStyle name="shade 4 2" xfId="9370" xr:uid="{978FC924-51F3-4BB8-BB6B-E1621E59D1C3}"/>
    <cellStyle name="shade 5" xfId="9371" xr:uid="{2DC5D0D0-BD06-497D-A6AD-70C15A1E3313}"/>
    <cellStyle name="shade 6" xfId="9372" xr:uid="{F090C956-2498-4A06-8B93-68EB7BEE8879}"/>
    <cellStyle name="shade 7" xfId="9373" xr:uid="{5CB9BF75-E0F0-4BEE-9218-27F3081908CC}"/>
    <cellStyle name="shade_ACCOUNTS" xfId="9374" xr:uid="{70DDD6CE-C4F2-41EC-85DE-F66E450CB7AF}"/>
    <cellStyle name="Sheet Title" xfId="9375" xr:uid="{37C9E6CF-EC36-49E8-A0CE-E32BB79ED501}"/>
    <cellStyle name="StmtTtl1" xfId="9376" xr:uid="{8F67F6E2-DBBA-4BFD-9994-7F350BD79969}"/>
    <cellStyle name="StmtTtl1 2" xfId="9377" xr:uid="{879A7CED-98CF-4A74-9001-8EFDB6C7222A}"/>
    <cellStyle name="StmtTtl1 2 2" xfId="9378" xr:uid="{94119E36-2F33-488A-A29D-8EB14F84EF8B}"/>
    <cellStyle name="StmtTtl1 2 3" xfId="9379" xr:uid="{0D8D6652-5718-4F30-A57D-B3DFBD50F293}"/>
    <cellStyle name="StmtTtl1 2 4" xfId="9380" xr:uid="{57E206F7-3012-4F52-9EA4-D7A46453090D}"/>
    <cellStyle name="StmtTtl1 3" xfId="9381" xr:uid="{F926503E-2CF8-4B9A-B33A-ED21530600E2}"/>
    <cellStyle name="StmtTtl1 3 2" xfId="9382" xr:uid="{062B2D0E-38EA-4246-8508-E5FCD39DBF04}"/>
    <cellStyle name="StmtTtl1 3 3" xfId="9383" xr:uid="{252C1090-6E2C-49E3-BAAF-83A21A396E93}"/>
    <cellStyle name="StmtTtl1 3 4" xfId="9384" xr:uid="{78AAB599-9A5F-49D7-866F-6B9D2E1EC016}"/>
    <cellStyle name="StmtTtl1 4" xfId="9385" xr:uid="{265DED03-F0D6-41FE-B7C8-2BB7A4705325}"/>
    <cellStyle name="StmtTtl1 4 2" xfId="9386" xr:uid="{3A2C9103-356A-485E-A3FA-B888EFFA6B73}"/>
    <cellStyle name="StmtTtl1 4 3" xfId="9387" xr:uid="{E41DF79C-474F-4D62-B703-0B6592AEBE97}"/>
    <cellStyle name="StmtTtl1 4 4" xfId="9388" xr:uid="{A340FB98-DE65-48C7-8213-69954E386EFA}"/>
    <cellStyle name="StmtTtl1 5" xfId="9389" xr:uid="{B8B80A23-63EA-45F8-80E9-C0A2CD1248A7}"/>
    <cellStyle name="StmtTtl1 5 2" xfId="9390" xr:uid="{6D820B5C-909B-4A23-89F8-02C7714CF4E5}"/>
    <cellStyle name="StmtTtl1 6" xfId="9391" xr:uid="{CB757AD9-FD47-490F-ACA5-9BC86FE3317E}"/>
    <cellStyle name="StmtTtl1 6 2" xfId="9392" xr:uid="{FA94D9D3-F8A7-4B66-B79C-8BFFF63EC3EB}"/>
    <cellStyle name="StmtTtl1 7" xfId="9393" xr:uid="{6B638014-ADE7-43F8-AC68-1251E7553010}"/>
    <cellStyle name="StmtTtl1 8" xfId="9394" xr:uid="{87CD7E78-364E-4775-9811-27A98887BEE0}"/>
    <cellStyle name="StmtTtl1_(C) WHE Proforma with ITC cash grant 10 Yr Amort_for deferral_102809" xfId="9395" xr:uid="{7B8F7D99-D19B-4328-922F-28C5FDD9F40D}"/>
    <cellStyle name="StmtTtl2" xfId="9396" xr:uid="{3858373A-0203-4CE0-B20E-C86D6B501C38}"/>
    <cellStyle name="StmtTtl2 10" xfId="11210" xr:uid="{A27431E1-DABF-4391-B784-51A167CEB831}"/>
    <cellStyle name="StmtTtl2 11" xfId="9631" xr:uid="{B0F29263-3944-4C5D-90AC-8018545D82A0}"/>
    <cellStyle name="StmtTtl2 12" xfId="11415" xr:uid="{979E328E-38CF-460C-9764-461D8E369DAB}"/>
    <cellStyle name="StmtTtl2 13" xfId="11273" xr:uid="{1EEC5DA0-8D8E-417E-86BE-06961BD83E62}"/>
    <cellStyle name="StmtTtl2 14" xfId="9894" xr:uid="{396291EF-F470-4C46-91C6-66583E5BA00C}"/>
    <cellStyle name="StmtTtl2 15" xfId="11487" xr:uid="{EC8183E5-7C41-414F-ABC1-5E53B9FE883E}"/>
    <cellStyle name="StmtTtl2 2" xfId="9397" xr:uid="{4D71D136-D8C1-43D2-8498-42618665B5A6}"/>
    <cellStyle name="StmtTtl2 2 2" xfId="9398" xr:uid="{DA65BB57-3F15-4C2C-86CA-FC6313FB0967}"/>
    <cellStyle name="StmtTtl2 2 2 2" xfId="11212" xr:uid="{A018522F-0393-4636-8CA6-22467E71852E}"/>
    <cellStyle name="StmtTtl2 2 2 3" xfId="9625" xr:uid="{6E885D8A-9E75-4D8D-840C-92983ECDA7D0}"/>
    <cellStyle name="StmtTtl2 2 2 4" xfId="11417" xr:uid="{2357A26D-077E-45F6-A77E-70C6314C4D41}"/>
    <cellStyle name="StmtTtl2 2 2 5" xfId="11200" xr:uid="{3F00CC30-3A17-4E2F-B7B0-B5141528C95B}"/>
    <cellStyle name="StmtTtl2 2 2 6" xfId="9890" xr:uid="{3396706E-1704-42A7-8C63-C070653713DB}"/>
    <cellStyle name="StmtTtl2 2 2 7" xfId="11489" xr:uid="{81099B1D-C426-4ACE-86EA-58B1D67A1793}"/>
    <cellStyle name="StmtTtl2 2 3" xfId="11211" xr:uid="{3A68D9E6-3579-4A88-8707-A3B036C73BA7}"/>
    <cellStyle name="StmtTtl2 2 4" xfId="9628" xr:uid="{09AB7971-9A89-46EB-8B4A-BF20B6859494}"/>
    <cellStyle name="StmtTtl2 2 5" xfId="11416" xr:uid="{6AAAB125-7222-484D-B905-B21B70F08689}"/>
    <cellStyle name="StmtTtl2 2 6" xfId="11198" xr:uid="{AFFD935E-F96C-4646-A620-06996D04BC1B}"/>
    <cellStyle name="StmtTtl2 2 7" xfId="9891" xr:uid="{0E38F389-10C9-423A-A0BA-DA7E202D8C84}"/>
    <cellStyle name="StmtTtl2 2 8" xfId="11488" xr:uid="{943781B9-A4A1-4619-9DB3-DDEF33CBBEA5}"/>
    <cellStyle name="StmtTtl2 3" xfId="9399" xr:uid="{FD079969-0267-40A8-B634-09C6AA61E9C4}"/>
    <cellStyle name="StmtTtl2 3 2" xfId="9400" xr:uid="{57696C99-47EA-4D50-A3FD-8B208B33FCA4}"/>
    <cellStyle name="StmtTtl2 3 3" xfId="11213" xr:uid="{8F721D85-C905-4C5C-ABA3-B8E4CE0198EF}"/>
    <cellStyle name="StmtTtl2 3 4" xfId="9624" xr:uid="{7D9FD170-615B-4165-B884-911DE9E05E98}"/>
    <cellStyle name="StmtTtl2 3 5" xfId="11418" xr:uid="{D97F492E-D3E2-45C6-A5EE-BE27A9C4E45E}"/>
    <cellStyle name="StmtTtl2 3 6" xfId="11201" xr:uid="{FC4DE869-250B-4F4E-B077-1D1364C844BF}"/>
    <cellStyle name="StmtTtl2 3 7" xfId="9889" xr:uid="{31D20FCC-4F0F-4601-A232-2C55BAF08398}"/>
    <cellStyle name="StmtTtl2 3 8" xfId="11490" xr:uid="{0577137C-5671-42B3-84AD-261B2C351DC5}"/>
    <cellStyle name="StmtTtl2 4" xfId="9401" xr:uid="{A3FB7CA6-912D-4DC2-8733-F13BCA888B5E}"/>
    <cellStyle name="StmtTtl2 4 2" xfId="11215" xr:uid="{C6F7ABD3-D73F-4C10-9E71-4499EEC9E764}"/>
    <cellStyle name="StmtTtl2 4 3" xfId="11098" xr:uid="{BACBA9B0-BFD3-4DE5-BAD0-F1B876019EDE}"/>
    <cellStyle name="StmtTtl2 4 4" xfId="11419" xr:uid="{764D28E7-64C3-4CF2-86B1-B82AC30969F3}"/>
    <cellStyle name="StmtTtl2 4 5" xfId="11202" xr:uid="{8E447318-9661-4527-997C-B0F4B8B36957}"/>
    <cellStyle name="StmtTtl2 4 6" xfId="9888" xr:uid="{6F5012D6-C844-49DA-B082-96E1D3EF8CCD}"/>
    <cellStyle name="StmtTtl2 4 7" xfId="11491" xr:uid="{3B336865-8EB4-4E47-B106-61B7DE24840E}"/>
    <cellStyle name="StmtTtl2 5" xfId="9402" xr:uid="{2B1D948D-7441-410D-9E0D-8D26A17F7739}"/>
    <cellStyle name="StmtTtl2 5 2" xfId="11216" xr:uid="{500235C2-A2DD-4F40-BE1A-A6B454E280B0}"/>
    <cellStyle name="StmtTtl2 5 3" xfId="11099" xr:uid="{2912844D-46FD-4EF0-86ED-1FFE67FE7B73}"/>
    <cellStyle name="StmtTtl2 5 4" xfId="11420" xr:uid="{3F758212-1A7B-4B88-8F26-F816F848E9DC}"/>
    <cellStyle name="StmtTtl2 5 5" xfId="11203" xr:uid="{F62EFC30-EDD5-49D9-912B-C037FE91BD6C}"/>
    <cellStyle name="StmtTtl2 5 6" xfId="9887" xr:uid="{77F226C3-6FF1-47B9-9C5B-95F12D1ED78C}"/>
    <cellStyle name="StmtTtl2 5 7" xfId="11492" xr:uid="{02C42586-886E-4E1B-9942-D3D402BEC0ED}"/>
    <cellStyle name="StmtTtl2 6" xfId="9403" xr:uid="{B561BF7C-B210-45CF-8B89-BE527269A4C0}"/>
    <cellStyle name="StmtTtl2 6 2" xfId="11217" xr:uid="{E18BFA3C-65AC-462E-9D1C-466C61773375}"/>
    <cellStyle name="StmtTtl2 6 3" xfId="11100" xr:uid="{9AC644FE-882C-403B-AA2D-D38798EFA332}"/>
    <cellStyle name="StmtTtl2 6 4" xfId="11421" xr:uid="{B5B684F8-19DC-405A-9B5B-2E6E92940FD5}"/>
    <cellStyle name="StmtTtl2 6 5" xfId="11205" xr:uid="{B782C34C-6BBB-4342-94C4-9BE2D267899A}"/>
    <cellStyle name="StmtTtl2 6 6" xfId="9884" xr:uid="{160DF3C7-0342-43BD-AC74-0BC16C56387F}"/>
    <cellStyle name="StmtTtl2 6 7" xfId="11493" xr:uid="{A9A931BB-F63E-4BF5-B35A-3F0329622F07}"/>
    <cellStyle name="StmtTtl2 7" xfId="9404" xr:uid="{A87A0229-327D-4938-B368-F9C6219B8089}"/>
    <cellStyle name="StmtTtl2 7 2" xfId="11218" xr:uid="{3DFBAA0C-D424-44EB-A8C3-DCD8978CF8DB}"/>
    <cellStyle name="StmtTtl2 7 3" xfId="11101" xr:uid="{E49D2655-9D17-4697-99C8-516B282DAA42}"/>
    <cellStyle name="StmtTtl2 7 4" xfId="11422" xr:uid="{E9B8A6A3-799A-45FB-8C33-0E95DD5EC543}"/>
    <cellStyle name="StmtTtl2 7 5" xfId="11206" xr:uid="{D06F236C-1176-4611-B3D4-2A106C7A950F}"/>
    <cellStyle name="StmtTtl2 7 6" xfId="9879" xr:uid="{2B874D2F-A260-4941-86E0-E89114EA4945}"/>
    <cellStyle name="StmtTtl2 7 7" xfId="11494" xr:uid="{59C77F97-FAFB-4310-A5DD-8A39BB153D37}"/>
    <cellStyle name="StmtTtl2 8" xfId="9405" xr:uid="{195F1CE6-5BC5-446D-A6AB-7CCAAC803458}"/>
    <cellStyle name="StmtTtl2 8 2" xfId="11219" xr:uid="{66FFD9F0-BFCE-41B0-986F-75BB71948150}"/>
    <cellStyle name="StmtTtl2 8 3" xfId="11102" xr:uid="{56CC852A-E54A-4E41-8B64-17C29A56ACEB}"/>
    <cellStyle name="StmtTtl2 8 4" xfId="11423" xr:uid="{A795B74B-29E0-4341-9829-5543AF26FB8F}"/>
    <cellStyle name="StmtTtl2 8 5" xfId="11207" xr:uid="{C98BD14F-B4F6-4A2F-88C7-157F8266BB64}"/>
    <cellStyle name="StmtTtl2 8 6" xfId="9876" xr:uid="{5438D86D-A9E9-4C74-92BC-A3865349AE18}"/>
    <cellStyle name="StmtTtl2 8 7" xfId="11495" xr:uid="{2E3BCE49-032C-4105-B33F-42FAA46CFCFE}"/>
    <cellStyle name="StmtTtl2 9" xfId="9406" xr:uid="{0D5D0755-7221-416D-B0BA-FCFBB2DAC362}"/>
    <cellStyle name="StmtTtl2 9 2" xfId="11220" xr:uid="{F170A840-7576-4CFA-9CA0-C3A79187D984}"/>
    <cellStyle name="StmtTtl2 9 3" xfId="11105" xr:uid="{6BD88AC3-3A72-441C-A424-110E5BB5FB4B}"/>
    <cellStyle name="StmtTtl2 9 4" xfId="11424" xr:uid="{CC446D61-F780-4231-B280-F4036D1F1C9C}"/>
    <cellStyle name="StmtTtl2 9 5" xfId="11208" xr:uid="{6C4CED47-BAF7-4C5E-8CE9-C42A39462A51}"/>
    <cellStyle name="StmtTtl2 9 6" xfId="9870" xr:uid="{6068C7A0-D55D-4D0F-91AA-2EB5C9AC68FD}"/>
    <cellStyle name="StmtTtl2 9 7" xfId="11496" xr:uid="{969D32C5-592D-4EB3-84B9-A578CB0F5A44}"/>
    <cellStyle name="StmtTtl2_4.32E Depreciation Study Robs file" xfId="9407" xr:uid="{150E8B14-68FA-41AA-BF56-71E2B565373B}"/>
    <cellStyle name="STYL1 - Style1" xfId="9408" xr:uid="{287CFD8B-FD23-4147-BB67-AA23A4883933}"/>
    <cellStyle name="STYL1 - Style1 2" xfId="9409" xr:uid="{887125C4-03ED-470C-8558-4ED1DA9CD7E8}"/>
    <cellStyle name="Style 1" xfId="9410" xr:uid="{6E072F44-AD3F-4AB9-BA4E-A878D8E00864}"/>
    <cellStyle name="Style 1 10" xfId="9411" xr:uid="{0974D08D-71E8-490E-A9DA-C021FE3BFA68}"/>
    <cellStyle name="Style 1 11" xfId="9412" xr:uid="{1DCDE583-2D26-4AB6-9C61-59731F85CA82}"/>
    <cellStyle name="Style 1 2" xfId="9413" xr:uid="{B110E42D-7A19-4C51-B371-B26D2D8CDCB7}"/>
    <cellStyle name="Style 1 2 2" xfId="9414" xr:uid="{CB96D124-29F6-4A5F-9451-1C8AB62ACDCA}"/>
    <cellStyle name="Style 1 2 2 2" xfId="9415" xr:uid="{365702FF-8244-4071-B231-9683B4552E39}"/>
    <cellStyle name="Style 1 2 3" xfId="9416" xr:uid="{5A5DB9CE-3758-43D8-86E6-122BD25AF283}"/>
    <cellStyle name="Style 1 2 4" xfId="9417" xr:uid="{D48B8E89-802E-43B4-81D7-C3BCDB33F7E6}"/>
    <cellStyle name="Style 1 2 5" xfId="9418" xr:uid="{EDD5E9F5-9612-47D7-AB55-603B9746888F}"/>
    <cellStyle name="Style 1 2 6" xfId="9419" xr:uid="{69158730-1F08-4F6A-95EE-980F2F482996}"/>
    <cellStyle name="Style 1 2_Chelan PUD Power Costs (8-10)" xfId="9420" xr:uid="{B1CC403C-E093-4855-9FEA-22C7B666225A}"/>
    <cellStyle name="Style 1 3" xfId="9421" xr:uid="{BF796582-2109-4493-BBCA-A333F0F1B6B2}"/>
    <cellStyle name="Style 1 3 2" xfId="9422" xr:uid="{EFF454D0-69F2-42AF-8F39-9E478566E6D3}"/>
    <cellStyle name="Style 1 3 2 2" xfId="9423" xr:uid="{23CA4348-36ED-487F-A29D-8D9B7D864918}"/>
    <cellStyle name="Style 1 3 2 3" xfId="9424" xr:uid="{7D011C48-3B2B-4644-A0D5-CBC3857D2B63}"/>
    <cellStyle name="Style 1 3 3" xfId="9425" xr:uid="{4C79E900-31CA-458D-9641-E3464CDC90F5}"/>
    <cellStyle name="Style 1 3 3 2" xfId="9426" xr:uid="{08865879-EFEB-406E-B646-7A008A4E0002}"/>
    <cellStyle name="Style 1 3 4" xfId="9427" xr:uid="{98E4F18A-9915-4FA9-BD54-D5F0B7819F1E}"/>
    <cellStyle name="Style 1 3 5" xfId="9428" xr:uid="{99496257-7C3F-4605-A7F9-081530D5E4D4}"/>
    <cellStyle name="Style 1 4" xfId="9429" xr:uid="{547372D4-2FEB-470D-8CEC-F7E49E373102}"/>
    <cellStyle name="Style 1 4 2" xfId="9430" xr:uid="{86DA5CB3-30B0-4268-ACEE-421B0C5D272A}"/>
    <cellStyle name="Style 1 4 2 2" xfId="9431" xr:uid="{5931916B-A536-42FA-AB2C-89003B4ABD10}"/>
    <cellStyle name="Style 1 4 3" xfId="9432" xr:uid="{D3396942-918D-4CD5-B3AB-617DC3BBC076}"/>
    <cellStyle name="Style 1 4 4" xfId="9433" xr:uid="{638B78B1-B0F6-40FC-B333-62A9B4D77ACC}"/>
    <cellStyle name="Style 1 5" xfId="9434" xr:uid="{49224E7D-EA3B-44D6-A31B-E19ED6B852A5}"/>
    <cellStyle name="Style 1 5 2" xfId="9435" xr:uid="{F742951D-C335-4E45-A754-33234B321225}"/>
    <cellStyle name="Style 1 5 2 2" xfId="9436" xr:uid="{C2C9E140-4F7B-452B-9DB7-D3F50A6DE487}"/>
    <cellStyle name="Style 1 5 3" xfId="9437" xr:uid="{BBFA7E5F-BF06-417F-A0E8-B83398CBDB1D}"/>
    <cellStyle name="Style 1 5 4" xfId="9438" xr:uid="{6BE0A9A3-B596-495A-85A9-888F43A3FB3D}"/>
    <cellStyle name="Style 1 6" xfId="9439" xr:uid="{64838A98-307C-4E75-8A84-955C3E509F78}"/>
    <cellStyle name="Style 1 6 2" xfId="9440" xr:uid="{16168E3F-03C9-466C-A142-37A0E43E0E0F}"/>
    <cellStyle name="Style 1 6 2 2" xfId="9441" xr:uid="{D903014A-62FF-43C4-9C79-69A1B2D444DD}"/>
    <cellStyle name="Style 1 6 2 3" xfId="9442" xr:uid="{ACB32D2D-44D0-4821-97F3-BBD91AEF3D96}"/>
    <cellStyle name="Style 1 6 3" xfId="9443" xr:uid="{730B744C-CF22-4505-A413-D27D48F7442F}"/>
    <cellStyle name="Style 1 6 3 2" xfId="9444" xr:uid="{553CF346-492E-4A5B-B15A-13C3F099942A}"/>
    <cellStyle name="Style 1 6 4" xfId="9445" xr:uid="{A9E6CA6C-CA61-4E34-B785-3872B890F1C3}"/>
    <cellStyle name="Style 1 6 4 2" xfId="9446" xr:uid="{A5FAFD7D-C0D9-4524-AD4A-9E3608A23E8A}"/>
    <cellStyle name="Style 1 6 5" xfId="9447" xr:uid="{74AB27FA-F9DE-41F0-BF5A-2CE12ABEE3FD}"/>
    <cellStyle name="Style 1 6 5 2" xfId="9448" xr:uid="{113BEAE2-503F-4FDC-BAA5-F3C09D50A100}"/>
    <cellStyle name="Style 1 6 6" xfId="9449" xr:uid="{AA79BD05-57A7-4001-B091-DDC3181337C6}"/>
    <cellStyle name="Style 1 7" xfId="9450" xr:uid="{7CAFEACC-4699-4C3D-9E99-B23ABCA4BFF7}"/>
    <cellStyle name="Style 1 8" xfId="9451" xr:uid="{624837D4-C4AF-4A5A-B1CC-BDC4ED60FAB3}"/>
    <cellStyle name="Style 1 9" xfId="9452" xr:uid="{97E74EA4-9C57-4C09-97A5-7A636B223FEE}"/>
    <cellStyle name="Style 1_ Price Inputs" xfId="9453" xr:uid="{5ACFCB9C-BC41-4CB8-ADCD-786680EA202A}"/>
    <cellStyle name="STYLE1" xfId="9454" xr:uid="{2A17ED32-F44A-49FF-A56E-F7111FFCC22C}"/>
    <cellStyle name="STYLE2" xfId="9455" xr:uid="{C78E7E83-3FE2-4C1C-9D08-699C1D66CEC4}"/>
    <cellStyle name="STYLE3" xfId="9456" xr:uid="{D6D02C05-EABE-4C00-8CA9-FA0E980116E5}"/>
    <cellStyle name="sub-tl - Style3" xfId="9457" xr:uid="{3CD26CC7-E831-449A-B6F2-B3A303CB7292}"/>
    <cellStyle name="subtot - Style5" xfId="9458" xr:uid="{E625A13D-4C67-47BB-AEAA-7D29F8700225}"/>
    <cellStyle name="subtot - Style5 2" xfId="11230" xr:uid="{22C4476B-D8F6-485B-9CD4-13E59C6D014F}"/>
    <cellStyle name="subtot - Style5 3" xfId="11204" xr:uid="{F7987E35-3E35-4BCB-927C-5C500A0E0F0E}"/>
    <cellStyle name="subtot - Style5 4" xfId="11427" xr:uid="{75571FB3-1397-46D1-BF20-AD13077FD29A}"/>
    <cellStyle name="subtot - Style5 5" xfId="11534" xr:uid="{517D516F-5538-45CC-AD1E-7B5978C540A9}"/>
    <cellStyle name="Subtotal" xfId="9459" xr:uid="{F163BDB1-643C-41C4-A89D-1B99382FC7FA}"/>
    <cellStyle name="Sub-total" xfId="9460" xr:uid="{2F42DC79-289C-40DC-9211-E229CADD0ED3}"/>
    <cellStyle name="Subtotal 2" xfId="9461" xr:uid="{3F1A8CBE-DD6B-4654-BD63-C8D2BB82A1EB}"/>
    <cellStyle name="Sub-total 2" xfId="9462" xr:uid="{695D4DEB-53B2-441D-9009-D9EEFA2C97AE}"/>
    <cellStyle name="Subtotal 3" xfId="9463" xr:uid="{BC4B34B9-EB34-49EA-8A89-C430ED7B5D40}"/>
    <cellStyle name="Sub-total 3" xfId="9464" xr:uid="{224DB193-D2F9-426D-9FE0-268EE975F262}"/>
    <cellStyle name="taples Plaza" xfId="9465" xr:uid="{12032BBE-890C-4C77-93FD-9E8FC453D9D5}"/>
    <cellStyle name="Test" xfId="9466" xr:uid="{937A3A31-3426-42D6-804A-A42C2B8F1F29}"/>
    <cellStyle name="Tickmark" xfId="9467" xr:uid="{524351C9-8B6B-4D44-A4D2-519A0AE2807E}"/>
    <cellStyle name="Title 2" xfId="9468" xr:uid="{E392CC96-C5D9-456F-8704-97223A8A503A}"/>
    <cellStyle name="Title 2 2" xfId="9469" xr:uid="{95B827D8-88E6-463B-971E-A44A7422CFB4}"/>
    <cellStyle name="Title 2 2 2" xfId="9470" xr:uid="{F1B528C4-C29B-422F-AF9A-F6CF85DF3AB0}"/>
    <cellStyle name="Title 2 3" xfId="9471" xr:uid="{BC4708AF-292A-465D-9C3E-75A49E7D06B1}"/>
    <cellStyle name="Title 3" xfId="9472" xr:uid="{AC669398-1325-46BA-B6AA-7CD07B515CD7}"/>
    <cellStyle name="Title 3 2" xfId="9473" xr:uid="{3DE83BC8-DA68-4407-AFFB-F188FAD3DB65}"/>
    <cellStyle name="Title 3 3" xfId="9474" xr:uid="{7844950A-12DE-4ECE-A756-362E382F9603}"/>
    <cellStyle name="Title 3 4" xfId="9475" xr:uid="{D8C533EF-B827-4F89-9CFF-F3111D6B3152}"/>
    <cellStyle name="Title 4" xfId="9476" xr:uid="{EC457A3B-83EB-4E4E-93F9-197EB83C0F0B}"/>
    <cellStyle name="Title 5" xfId="9477" xr:uid="{DD9AFA4D-7946-4C4E-92E0-FD47B96D3E1B}"/>
    <cellStyle name="Title 6" xfId="9478" xr:uid="{90487EF8-575F-48C7-B883-81932C719FA3}"/>
    <cellStyle name="Title: - Style3" xfId="9479" xr:uid="{94977D29-0924-40F4-99EE-8D6F86D91AF1}"/>
    <cellStyle name="Title: - Style4" xfId="9480" xr:uid="{ADC284BD-3D75-49C2-937A-B83A16DA30BB}"/>
    <cellStyle name="Title: Major" xfId="9481" xr:uid="{32A150D6-FC02-4EB2-9F56-E95C3F0D2CA8}"/>
    <cellStyle name="Title: Major 2" xfId="9482" xr:uid="{C5B1B53B-97E0-4B62-B907-0085A442708E}"/>
    <cellStyle name="Title: Major 3" xfId="9483" xr:uid="{1C642624-A603-4C8E-880D-B1465A38B169}"/>
    <cellStyle name="Title: Minor" xfId="9484" xr:uid="{53CFA659-BF1F-4C63-88E3-88B130C5C3E0}"/>
    <cellStyle name="Title: Minor 2" xfId="9485" xr:uid="{88EE5FB2-DB63-4CE0-BE06-53F88E6D5FEA}"/>
    <cellStyle name="Title: Minor 3" xfId="9486" xr:uid="{9F381062-AC5F-4807-AAA7-43E41EB8D2F0}"/>
    <cellStyle name="Title: Minor_Electric Rev Req Model (2009 GRC) Rebuttal" xfId="9487" xr:uid="{404AD802-EAA1-4422-92E2-5E7B440FE09E}"/>
    <cellStyle name="Title: Worksheet" xfId="9488" xr:uid="{07749832-53C0-4DE0-B576-4F42FCD9CE07}"/>
    <cellStyle name="Title: Worksheet 2" xfId="9489" xr:uid="{01A8787B-6930-441D-ACFA-7FCA21384584}"/>
    <cellStyle name="Total 2" xfId="9490" xr:uid="{735A48C2-FFC8-4C36-9AB4-53C58ECBF53E}"/>
    <cellStyle name="Total 2 2" xfId="9491" xr:uid="{CA900D87-3874-47FA-86E0-8C8F7954E4B8}"/>
    <cellStyle name="Total 2 2 10" xfId="11535" xr:uid="{890C9666-45F9-432E-A259-0A3E01D1BB08}"/>
    <cellStyle name="Total 2 2 2" xfId="9492" xr:uid="{FD2C1ABD-1447-4AE0-8FE2-640755C425C6}"/>
    <cellStyle name="Total 2 2 2 2" xfId="11023" xr:uid="{E9C923DF-668F-4DF4-B781-5398BF5651C4}"/>
    <cellStyle name="Total 2 2 2 3" xfId="11355" xr:uid="{9877DEBD-4A27-487E-8804-7A88663BE400}"/>
    <cellStyle name="Total 2 2 2 4" xfId="11214" xr:uid="{38701C60-2F21-40BB-A501-382D15C29325}"/>
    <cellStyle name="Total 2 2 2 5" xfId="11437" xr:uid="{AC6E8C38-83ED-4C86-9392-20F8BE484E25}"/>
    <cellStyle name="Total 2 2 2 6" xfId="11410" xr:uid="{82377B3A-98D0-4BF4-B390-8459B7F38D66}"/>
    <cellStyle name="Total 2 2 2 7" xfId="11498" xr:uid="{1C41175B-C99E-4DE0-BABC-26330AE08A62}"/>
    <cellStyle name="Total 2 2 2 8" xfId="11536" xr:uid="{237D406B-AA78-42B5-BD03-FF9CFDA2FAC5}"/>
    <cellStyle name="Total 2 2 3" xfId="9493" xr:uid="{691C82E3-41F3-4DE6-AFCC-6C93A89E41AD}"/>
    <cellStyle name="Total 2 2 3 2" xfId="11024" xr:uid="{49548619-89E8-4D96-8DEB-1BA8687CB09D}"/>
    <cellStyle name="Total 2 2 3 3" xfId="11356" xr:uid="{2A1D7240-A9AA-4072-8076-5FDD79CF7B1E}"/>
    <cellStyle name="Total 2 2 3 4" xfId="11221" xr:uid="{C0363E70-65AF-4379-AC9B-CECEC21830F6}"/>
    <cellStyle name="Total 2 2 3 5" xfId="11438" xr:uid="{93A4774D-B554-4D9C-8AE1-F5275152014E}"/>
    <cellStyle name="Total 2 2 3 6" xfId="11411" xr:uid="{F4147EAE-F6F0-409C-B25B-79543AFA9175}"/>
    <cellStyle name="Total 2 2 3 7" xfId="11499" xr:uid="{3B22F757-FB99-4F4D-8A3F-B1F0F7035DD1}"/>
    <cellStyle name="Total 2 2 3 8" xfId="11537" xr:uid="{1BA7B7ED-6C2F-4EB9-BCEF-314BA893E7CA}"/>
    <cellStyle name="Total 2 2 4" xfId="11022" xr:uid="{F5BA983B-42CC-4E32-B27E-D872AD055559}"/>
    <cellStyle name="Total 2 2 5" xfId="11354" xr:uid="{C4E14E1F-3D58-419D-BC6B-4E832B94E60E}"/>
    <cellStyle name="Total 2 2 6" xfId="11209" xr:uid="{97B574F9-14FE-4787-9CB5-F4490365FC13}"/>
    <cellStyle name="Total 2 2 7" xfId="11436" xr:uid="{07709BA5-022B-449A-A88A-51EAC51CEEE4}"/>
    <cellStyle name="Total 2 2 8" xfId="11409" xr:uid="{D58B0A94-E6C9-4629-819C-69C6576CEC29}"/>
    <cellStyle name="Total 2 2 9" xfId="11497" xr:uid="{76A7545C-64DA-44C4-97F2-91DD5B19440F}"/>
    <cellStyle name="Total 2 3" xfId="9494" xr:uid="{8DF0B56A-F696-476C-8BD8-A2DD74B3E22F}"/>
    <cellStyle name="Total 2 3 2" xfId="9495" xr:uid="{F6F3E445-DE35-4795-9E8D-7D87728A71AA}"/>
    <cellStyle name="Total 2 3 2 2" xfId="11025" xr:uid="{C04666A1-FB4A-4940-B9D8-7AC4BE3BFA63}"/>
    <cellStyle name="Total 2 3 2 3" xfId="11358" xr:uid="{8599AE25-4369-4A59-8005-1BF333547A93}"/>
    <cellStyle name="Total 2 3 2 4" xfId="11223" xr:uid="{71CE58EF-FC10-4AAC-BDBF-8894DE578556}"/>
    <cellStyle name="Total 2 3 2 5" xfId="11439" xr:uid="{74F8A196-6F3F-4BD1-B3C1-42354F487B20}"/>
    <cellStyle name="Total 2 3 2 6" xfId="11412" xr:uid="{24433621-0BAC-4517-8720-6763FF99A682}"/>
    <cellStyle name="Total 2 3 2 7" xfId="11500" xr:uid="{3EDBFF76-0072-4119-8006-7D2C91A7D837}"/>
    <cellStyle name="Total 2 3 2 8" xfId="11538" xr:uid="{F0FB4947-A2AC-4D64-AC03-1431E245AAAA}"/>
    <cellStyle name="Total 2 3 3" xfId="9496" xr:uid="{A81C77FB-D60C-4E6C-8354-4C4DEAD2696C}"/>
    <cellStyle name="Total 2 3 4" xfId="9497" xr:uid="{609C4A2F-947B-4069-8D68-4AC779572E7B}"/>
    <cellStyle name="Total 2 4" xfId="9498" xr:uid="{95B9BE31-2297-40A4-9A4E-5CA4ED156944}"/>
    <cellStyle name="Total 2 4 2" xfId="11028" xr:uid="{63B2A6FA-8327-4E97-8118-40AF9D024E7D}"/>
    <cellStyle name="Total 2 4 3" xfId="11361" xr:uid="{F9DC9837-1DD1-4B7E-BDE1-E41A292E2B4C}"/>
    <cellStyle name="Total 2 4 4" xfId="11224" xr:uid="{74401742-50C5-4FA8-A6A1-074E70F45A70}"/>
    <cellStyle name="Total 2 4 5" xfId="11440" xr:uid="{FB9FE91D-335E-47E4-BA06-3C8D5A0CBAA6}"/>
    <cellStyle name="Total 2 4 6" xfId="11413" xr:uid="{0ED5FE68-3E8F-48CE-9ACC-CFBA9CA00CAF}"/>
    <cellStyle name="Total 2 4 7" xfId="11501" xr:uid="{F7C6FE68-06ED-4299-A790-30B2E8D7AD99}"/>
    <cellStyle name="Total 2 4 8" xfId="11539" xr:uid="{856C4B23-A351-42AC-B5CD-6405973FBDB9}"/>
    <cellStyle name="Total 3" xfId="9499" xr:uid="{16CED130-5009-4A53-9786-0A34CB65F343}"/>
    <cellStyle name="Total 3 2" xfId="9500" xr:uid="{B39C15ED-A460-460F-B020-D083BB423AE6}"/>
    <cellStyle name="Total 3 2 2" xfId="11030" xr:uid="{DD4981FF-8F71-4231-9D8E-CDCE7FB24363}"/>
    <cellStyle name="Total 3 2 3" xfId="11363" xr:uid="{B6EB80F5-E090-4B40-BE30-B5B8E22E7A98}"/>
    <cellStyle name="Total 3 2 4" xfId="11225" xr:uid="{243265EA-2092-4FE1-96B9-F8A92B3ADB88}"/>
    <cellStyle name="Total 3 2 5" xfId="11441" xr:uid="{61DCAE67-561C-4329-B873-EA6B7A1085C8}"/>
    <cellStyle name="Total 3 2 6" xfId="11414" xr:uid="{9435E53D-098D-4859-BFB3-B051B7FCBF1A}"/>
    <cellStyle name="Total 3 2 7" xfId="11502" xr:uid="{897BF1FA-7EE6-45CE-A874-3F0EEB90AFAC}"/>
    <cellStyle name="Total 3 2 8" xfId="11540" xr:uid="{9D63977D-2882-4E90-AB1B-1647485C303B}"/>
    <cellStyle name="Total 3 3" xfId="9501" xr:uid="{088554F8-0221-4CDD-99C5-F94522F2A78B}"/>
    <cellStyle name="Total 3 4" xfId="9502" xr:uid="{3A239B77-3201-4DBD-97C7-8EA62961CE60}"/>
    <cellStyle name="Total 4" xfId="9503" xr:uid="{8CE5BDF8-8C13-46CA-AC65-D7B4A88F5BB6}"/>
    <cellStyle name="Total 4 2" xfId="9504" xr:uid="{9E649A9B-15E3-47B1-8166-EC45D00EF1DD}"/>
    <cellStyle name="Total 5" xfId="9505" xr:uid="{8BA553AD-D4D6-4630-82C6-32077272C709}"/>
    <cellStyle name="Total 6" xfId="9506" xr:uid="{952C2D97-E7C8-4672-B989-E03D7BCFD06D}"/>
    <cellStyle name="Total 9" xfId="9507" xr:uid="{3386DEBF-6593-4F4F-8391-838BAFC61C2E}"/>
    <cellStyle name="Total 9 2" xfId="9508" xr:uid="{40264CAA-4EDB-496E-895B-648C75E957B4}"/>
    <cellStyle name="Total 9 3" xfId="11034" xr:uid="{7924FA09-53C7-4809-AFE1-2E8D4B657642}"/>
    <cellStyle name="Total 9 4" xfId="11365" xr:uid="{10A9A7F6-F9D4-4FED-8834-C06E063FC03E}"/>
    <cellStyle name="Total 9 5" xfId="11226" xr:uid="{1C61D1D1-D7BB-4C31-A516-69A56B5F7A3B}"/>
    <cellStyle name="Total 9 6" xfId="11444" xr:uid="{B07A2D92-C940-4C33-A859-83316112BE9B}"/>
    <cellStyle name="Total 9 7" xfId="11425" xr:uid="{231E8E01-3490-4152-9CA1-0D60A00401AF}"/>
    <cellStyle name="Total 9 8" xfId="11503" xr:uid="{9EA31C8C-DB4D-4C0E-B214-D202CEB693B2}"/>
    <cellStyle name="Total 9 9" xfId="11541" xr:uid="{CF6BF6BB-842C-4E52-AEC8-6512D32E39D4}"/>
    <cellStyle name="Total4 - Style4" xfId="9509" xr:uid="{3C4DCC78-3B83-47C0-A7B8-E7B0226B67B0}"/>
    <cellStyle name="Total4 - Style4 2" xfId="9510" xr:uid="{8DAD1BF6-7D3B-4179-BFDE-9EE15F700543}"/>
    <cellStyle name="Total4 - Style4 2 2" xfId="9511" xr:uid="{DB73ACED-81BF-4ECC-9806-D622EFCB9539}"/>
    <cellStyle name="Total4 - Style4 3" xfId="9512" xr:uid="{174DADBE-AE3B-4D0D-838E-A8D25DB28BB2}"/>
    <cellStyle name="Total4 - Style4_ACCOUNTS" xfId="9513" xr:uid="{B3BFEA0C-567B-4C11-81A7-6E5F19A88E6C}"/>
    <cellStyle name="Warning Text 2" xfId="9514" xr:uid="{A49DF96B-7729-4F62-A980-8594613ECDE9}"/>
    <cellStyle name="Warning Text 2 2" xfId="9515" xr:uid="{836FE60B-274B-4C77-8BF4-9AFED2746FFC}"/>
    <cellStyle name="Warning Text 2 2 2" xfId="9516" xr:uid="{DB05FC9B-50D3-4C9B-A8CA-75F250326B6F}"/>
    <cellStyle name="Warning Text 2 3" xfId="9517" xr:uid="{00562129-AA04-4881-A789-4FE09063D9BD}"/>
    <cellStyle name="Warning Text 3" xfId="9518" xr:uid="{91856025-C73F-4936-927F-8F73BD57C9A6}"/>
    <cellStyle name="Warning Text 4" xfId="9519" xr:uid="{E9701DBE-BD23-4C78-B70B-D5F0691FCBB1}"/>
    <cellStyle name="WM_STANDARD" xfId="9533" xr:uid="{CED919BC-8C2B-48F0-935E-45B47F5A4B90}"/>
    <cellStyle name="WMI_Standard" xfId="9532" xr:uid="{BE24CCEB-ED0B-4790-8628-36434D460F75}"/>
  </cellStyles>
  <dxfs count="2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</dxf>
  </dxfs>
  <tableStyles count="1" defaultTableStyle="TableStyleMedium9" defaultPivotStyle="PivotStyleLight16">
    <tableStyle name="Table Style 1" pivot="0" count="2" xr9:uid="{2301BC41-7C43-4BBC-B4A5-93FC93FEC2DE}">
      <tableStyleElement type="wholeTable" dxfId="1"/>
      <tableStyleElement type="headerRow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ance\Downloads\UE-22%20Base%20Case%20Electric%20COS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ance\Downloads\UE-200900%20Allowed%20Revenue%20Electric%20COS%20Mode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Uncollectible%20Expenses%20Transaction%20Amount%20-%20J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2%20ID%20DSM/2022.07.29%20ID%20DSM%20Schedule%2091%20(AVU-E-22-09)/For%20Filing/Avista%20Electric%20DSM%20Sch%2091%20Workpapers%20(July202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WP%20CBR\WWP%202016-12%20CBR\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-RR Cross-Reference "/>
      <sheetName val="B - COS Results"/>
      <sheetName val="C-COS Allocation Factors"/>
      <sheetName val="D-Summary of Adjustments"/>
      <sheetName val="E-Summary of Results"/>
      <sheetName val="E2-Summary of Avg Cust Unit"/>
      <sheetName val="Index"/>
      <sheetName val="Print"/>
      <sheetName val="Detail"/>
      <sheetName val="Summary"/>
      <sheetName val="Factors"/>
      <sheetName val="Allocators"/>
      <sheetName val="Consolidated Irrigation"/>
      <sheetName val="PROFORMA"/>
      <sheetName val="Rate Base Detail"/>
      <sheetName val="Labor Detail"/>
      <sheetName val="Pro Forma Revenue Summary"/>
      <sheetName val="WA Retail Load"/>
      <sheetName val="Demand Study Summary"/>
      <sheetName val="Line Transformer Cost"/>
      <sheetName val="Average Service Cost"/>
      <sheetName val="Average Meter Cost"/>
      <sheetName val="Renewable Future Peak Credit"/>
      <sheetName val="Primary-Secondary"/>
      <sheetName val="Substations "/>
      <sheetName val="DA Sch 25"/>
      <sheetName val="Area Lights"/>
      <sheetName val="902 and 903"/>
      <sheetName val="Intangible-1"/>
      <sheetName val="Intangible-2"/>
      <sheetName val="ADFIT "/>
      <sheetName val="928 Reg Fees"/>
      <sheetName val="A and G"/>
      <sheetName val="454 Revenue"/>
      <sheetName val="456 Revenue"/>
      <sheetName val="Tables for Testimon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1">
          <cell r="D111">
            <v>0.44346681679952721</v>
          </cell>
          <cell r="E111">
            <v>0.44502079821027724</v>
          </cell>
          <cell r="F111">
            <v>0</v>
          </cell>
          <cell r="G111">
            <v>0</v>
          </cell>
          <cell r="H111">
            <v>0</v>
          </cell>
          <cell r="I111">
            <v>0.51303926917699627</v>
          </cell>
          <cell r="J111">
            <v>0.49957229633396255</v>
          </cell>
          <cell r="K111">
            <v>0.59772729081116904</v>
          </cell>
          <cell r="L111">
            <v>0</v>
          </cell>
          <cell r="M111">
            <v>0</v>
          </cell>
          <cell r="N111">
            <v>0.56070966269042888</v>
          </cell>
          <cell r="O111">
            <v>0.57433912650722085</v>
          </cell>
          <cell r="P111">
            <v>0</v>
          </cell>
          <cell r="Q111">
            <v>0.61003164066352111</v>
          </cell>
          <cell r="R111">
            <v>0.48085023949988787</v>
          </cell>
          <cell r="S111">
            <v>0.48085023949988787</v>
          </cell>
          <cell r="T111">
            <v>0</v>
          </cell>
          <cell r="U111">
            <v>0</v>
          </cell>
          <cell r="V111">
            <v>0</v>
          </cell>
          <cell r="W111">
            <v>0.85312205119460227</v>
          </cell>
          <cell r="X111">
            <v>0.85487301643976765</v>
          </cell>
          <cell r="Y111">
            <v>0.83761693964620276</v>
          </cell>
          <cell r="Z111">
            <v>0.83062324998843307</v>
          </cell>
          <cell r="AA111">
            <v>0</v>
          </cell>
          <cell r="AB111">
            <v>0</v>
          </cell>
          <cell r="AC111">
            <v>1</v>
          </cell>
          <cell r="AD111">
            <v>0.85469318336837241</v>
          </cell>
          <cell r="AE111">
            <v>0</v>
          </cell>
          <cell r="AF111">
            <v>0</v>
          </cell>
          <cell r="AG111">
            <v>0.46035243090872102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</row>
        <row r="112">
          <cell r="D112">
            <v>0.11263258107067242</v>
          </cell>
          <cell r="E112">
            <v>0.11302726434932626</v>
          </cell>
          <cell r="F112">
            <v>0</v>
          </cell>
          <cell r="G112">
            <v>0</v>
          </cell>
          <cell r="H112">
            <v>0</v>
          </cell>
          <cell r="I112">
            <v>0.10923211125494485</v>
          </cell>
          <cell r="J112">
            <v>0.11303030415373641</v>
          </cell>
          <cell r="K112">
            <v>0.13725493863621901</v>
          </cell>
          <cell r="L112">
            <v>0</v>
          </cell>
          <cell r="M112">
            <v>0</v>
          </cell>
          <cell r="N112">
            <v>0.13870024205740578</v>
          </cell>
          <cell r="O112">
            <v>0.14207170157788387</v>
          </cell>
          <cell r="P112">
            <v>0</v>
          </cell>
          <cell r="Q112">
            <v>0.23801280307414305</v>
          </cell>
          <cell r="R112">
            <v>0.11894577363261558</v>
          </cell>
          <cell r="S112">
            <v>0.11894577363261556</v>
          </cell>
          <cell r="T112">
            <v>0</v>
          </cell>
          <cell r="U112">
            <v>0</v>
          </cell>
          <cell r="V112">
            <v>0</v>
          </cell>
          <cell r="W112">
            <v>0.12832532986852344</v>
          </cell>
          <cell r="X112">
            <v>0.12858870741498299</v>
          </cell>
          <cell r="Y112">
            <v>0.13649302662405011</v>
          </cell>
          <cell r="Z112">
            <v>0.14530601709903898</v>
          </cell>
          <cell r="AA112">
            <v>0</v>
          </cell>
          <cell r="AB112">
            <v>0</v>
          </cell>
          <cell r="AC112">
            <v>0</v>
          </cell>
          <cell r="AD112">
            <v>0.12856165719611251</v>
          </cell>
          <cell r="AE112">
            <v>0</v>
          </cell>
          <cell r="AF112">
            <v>0</v>
          </cell>
          <cell r="AG112">
            <v>0.14815574961494871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</row>
        <row r="113">
          <cell r="D113">
            <v>0.23072143567727649</v>
          </cell>
          <cell r="E113">
            <v>0.23126829205880595</v>
          </cell>
          <cell r="F113">
            <v>0</v>
          </cell>
          <cell r="G113">
            <v>0</v>
          </cell>
          <cell r="H113">
            <v>0</v>
          </cell>
          <cell r="I113">
            <v>0.21113155012561557</v>
          </cell>
          <cell r="J113">
            <v>0.21812934269320125</v>
          </cell>
          <cell r="K113">
            <v>0.24191866391447675</v>
          </cell>
          <cell r="L113">
            <v>0</v>
          </cell>
          <cell r="M113">
            <v>0</v>
          </cell>
          <cell r="N113">
            <v>0.26182727554038915</v>
          </cell>
          <cell r="O113">
            <v>0.24388412401649673</v>
          </cell>
          <cell r="P113">
            <v>0</v>
          </cell>
          <cell r="Q113">
            <v>0.1006610689139734</v>
          </cell>
          <cell r="R113">
            <v>0.22453636262856633</v>
          </cell>
          <cell r="S113">
            <v>0.2245363626285663</v>
          </cell>
          <cell r="T113">
            <v>0</v>
          </cell>
          <cell r="U113">
            <v>0</v>
          </cell>
          <cell r="V113">
            <v>0</v>
          </cell>
          <cell r="W113">
            <v>6.9807350546668354E-3</v>
          </cell>
          <cell r="X113">
            <v>6.8688185096582996E-3</v>
          </cell>
          <cell r="Y113">
            <v>1.7205322024688864E-2</v>
          </cell>
          <cell r="Z113">
            <v>1.0581218989816283E-2</v>
          </cell>
          <cell r="AA113">
            <v>0</v>
          </cell>
          <cell r="AB113">
            <v>0</v>
          </cell>
          <cell r="AC113">
            <v>0</v>
          </cell>
          <cell r="AD113">
            <v>6.9935909613048075E-3</v>
          </cell>
          <cell r="AE113">
            <v>0</v>
          </cell>
          <cell r="AF113">
            <v>0</v>
          </cell>
          <cell r="AG113">
            <v>0.2382105286100375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</row>
        <row r="114">
          <cell r="D114">
            <v>9.9624952261400432E-2</v>
          </cell>
          <cell r="E114">
            <v>9.8817527159852495E-2</v>
          </cell>
          <cell r="F114">
            <v>0</v>
          </cell>
          <cell r="G114">
            <v>0</v>
          </cell>
          <cell r="H114">
            <v>0</v>
          </cell>
          <cell r="I114">
            <v>8.1360390103073943E-2</v>
          </cell>
          <cell r="J114">
            <v>8.3029076539583538E-2</v>
          </cell>
          <cell r="K114">
            <v>0</v>
          </cell>
          <cell r="L114">
            <v>1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8.2213364415885407E-2</v>
          </cell>
          <cell r="S114">
            <v>8.2213364415885407E-2</v>
          </cell>
          <cell r="T114">
            <v>0</v>
          </cell>
          <cell r="U114">
            <v>0</v>
          </cell>
          <cell r="V114">
            <v>0</v>
          </cell>
          <cell r="W114">
            <v>8.0172510882145769E-5</v>
          </cell>
          <cell r="X114">
            <v>0</v>
          </cell>
          <cell r="Y114">
            <v>0</v>
          </cell>
          <cell r="Z114">
            <v>1.3336306310722805E-3</v>
          </cell>
          <cell r="AA114">
            <v>0</v>
          </cell>
          <cell r="AB114">
            <v>0.95454545454545459</v>
          </cell>
          <cell r="AC114">
            <v>0</v>
          </cell>
          <cell r="AD114">
            <v>8.0320158702434214E-5</v>
          </cell>
          <cell r="AE114">
            <v>0</v>
          </cell>
          <cell r="AF114">
            <v>0</v>
          </cell>
          <cell r="AG114">
            <v>7.4863415768213648E-2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</row>
        <row r="115">
          <cell r="D115">
            <v>2.8970598164564022E-2</v>
          </cell>
          <cell r="E115">
            <v>2.9072115954172154E-2</v>
          </cell>
          <cell r="F115">
            <v>0</v>
          </cell>
          <cell r="G115">
            <v>0</v>
          </cell>
          <cell r="H115">
            <v>0</v>
          </cell>
          <cell r="I115">
            <v>2.0878984727712609E-2</v>
          </cell>
          <cell r="J115">
            <v>2.2187217505674175E-2</v>
          </cell>
          <cell r="K115">
            <v>2.309910663813533E-2</v>
          </cell>
          <cell r="L115">
            <v>0</v>
          </cell>
          <cell r="M115">
            <v>0</v>
          </cell>
          <cell r="N115">
            <v>3.4078527356894275E-2</v>
          </cell>
          <cell r="O115">
            <v>3.4906891992723253E-2</v>
          </cell>
          <cell r="P115">
            <v>0</v>
          </cell>
          <cell r="Q115">
            <v>5.1294487348362602E-2</v>
          </cell>
          <cell r="R115">
            <v>2.922487185745766E-2</v>
          </cell>
          <cell r="S115">
            <v>2.9224871857457656E-2</v>
          </cell>
          <cell r="T115">
            <v>0</v>
          </cell>
          <cell r="U115">
            <v>0</v>
          </cell>
          <cell r="V115">
            <v>0</v>
          </cell>
          <cell r="W115">
            <v>9.6496524903427125E-3</v>
          </cell>
          <cell r="X115">
            <v>9.6694576355911034E-3</v>
          </cell>
          <cell r="Y115">
            <v>8.684711705058459E-3</v>
          </cell>
          <cell r="Z115">
            <v>1.2092377071112116E-2</v>
          </cell>
          <cell r="AA115">
            <v>0</v>
          </cell>
          <cell r="AB115">
            <v>0</v>
          </cell>
          <cell r="AC115">
            <v>0</v>
          </cell>
          <cell r="AD115">
            <v>9.6674235460457638E-3</v>
          </cell>
          <cell r="AE115">
            <v>0</v>
          </cell>
          <cell r="AF115">
            <v>0</v>
          </cell>
          <cell r="AG115">
            <v>2.6479541425706896E-2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</row>
        <row r="116">
          <cell r="D116">
            <v>3.0127093966263027E-3</v>
          </cell>
          <cell r="E116">
            <v>3.0232664309319053E-3</v>
          </cell>
          <cell r="F116">
            <v>0</v>
          </cell>
          <cell r="G116">
            <v>0</v>
          </cell>
          <cell r="H116">
            <v>0</v>
          </cell>
          <cell r="I116">
            <v>7.7069772602598725E-4</v>
          </cell>
          <cell r="J116">
            <v>3.8266680040099932E-4</v>
          </cell>
          <cell r="K116">
            <v>0</v>
          </cell>
          <cell r="L116">
            <v>0</v>
          </cell>
          <cell r="M116">
            <v>0</v>
          </cell>
          <cell r="N116">
            <v>4.6842923548817226E-3</v>
          </cell>
          <cell r="O116">
            <v>4.7981559056751825E-3</v>
          </cell>
          <cell r="P116">
            <v>1</v>
          </cell>
          <cell r="Q116">
            <v>0</v>
          </cell>
          <cell r="R116">
            <v>4.0171290965890791E-3</v>
          </cell>
          <cell r="S116">
            <v>4.0171290965890791E-3</v>
          </cell>
          <cell r="T116">
            <v>0</v>
          </cell>
          <cell r="U116">
            <v>0</v>
          </cell>
          <cell r="V116">
            <v>0</v>
          </cell>
          <cell r="W116">
            <v>1.8382411423691996E-3</v>
          </cell>
          <cell r="X116">
            <v>0</v>
          </cell>
          <cell r="Y116">
            <v>0</v>
          </cell>
          <cell r="Z116">
            <v>0</v>
          </cell>
          <cell r="AA116">
            <v>1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1.2392476243061811E-2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</row>
        <row r="117">
          <cell r="D117">
            <v>8.1570906629933063E-2</v>
          </cell>
          <cell r="E117">
            <v>7.9770735836633938E-2</v>
          </cell>
          <cell r="F117">
            <v>1</v>
          </cell>
          <cell r="G117">
            <v>0</v>
          </cell>
          <cell r="H117">
            <v>0</v>
          </cell>
          <cell r="I117">
            <v>6.3586996885630742E-2</v>
          </cell>
          <cell r="J117">
            <v>6.3669095973441073E-2</v>
          </cell>
          <cell r="K117">
            <v>0</v>
          </cell>
          <cell r="L117">
            <v>0</v>
          </cell>
          <cell r="M117">
            <v>1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6.0212258868998079E-2</v>
          </cell>
          <cell r="S117">
            <v>6.0212258868998079E-2</v>
          </cell>
          <cell r="T117">
            <v>0</v>
          </cell>
          <cell r="U117">
            <v>0</v>
          </cell>
          <cell r="V117">
            <v>0</v>
          </cell>
          <cell r="W117">
            <v>3.8177386134355131E-6</v>
          </cell>
          <cell r="X117">
            <v>0</v>
          </cell>
          <cell r="Y117">
            <v>0</v>
          </cell>
          <cell r="Z117">
            <v>6.350622052725146E-5</v>
          </cell>
          <cell r="AA117">
            <v>0</v>
          </cell>
          <cell r="AB117">
            <v>4.5454545454545456E-2</v>
          </cell>
          <cell r="AC117">
            <v>0</v>
          </cell>
          <cell r="AD117">
            <v>3.8247694620206767E-6</v>
          </cell>
          <cell r="AE117">
            <v>1</v>
          </cell>
          <cell r="AF117">
            <v>0</v>
          </cell>
          <cell r="AG117">
            <v>3.9545857429310396E-2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1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1</v>
          </cell>
          <cell r="U120">
            <v>1</v>
          </cell>
          <cell r="V120">
            <v>1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1</v>
          </cell>
          <cell r="AG120">
            <v>0</v>
          </cell>
          <cell r="AH120">
            <v>1</v>
          </cell>
          <cell r="AI120">
            <v>1</v>
          </cell>
          <cell r="AJ120">
            <v>1</v>
          </cell>
          <cell r="AK120">
            <v>1</v>
          </cell>
          <cell r="AL120">
            <v>1</v>
          </cell>
          <cell r="AM120">
            <v>1</v>
          </cell>
          <cell r="AN120">
            <v>1</v>
          </cell>
          <cell r="AO120">
            <v>1</v>
          </cell>
          <cell r="AP120">
            <v>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RR Cross-reference "/>
      <sheetName val="B - COS results"/>
      <sheetName val="C-COS allocation factors"/>
      <sheetName val="D-Summary of adjustments"/>
      <sheetName val="E-Summary of results"/>
      <sheetName val="Index"/>
      <sheetName val="Print"/>
      <sheetName val="Detail"/>
      <sheetName val="Summary"/>
      <sheetName val="Factors"/>
      <sheetName val="Allocators"/>
      <sheetName val="Avg Cust Unit Cost"/>
      <sheetName val="AMI Costs and Benefits"/>
      <sheetName val="Consolidated Irrigation"/>
      <sheetName val="PROFORMA"/>
      <sheetName val="Rate Base Detail"/>
      <sheetName val="Labor Detail"/>
      <sheetName val="Pro Forma Revenue Summary"/>
      <sheetName val="WA Retail Load"/>
      <sheetName val="Demand Study Summary"/>
      <sheetName val="Line Transformer Cost"/>
      <sheetName val="Average Service Cost"/>
      <sheetName val="Average Meter Cost"/>
      <sheetName val="Renewable Future Peak Credit"/>
      <sheetName val="Primary-Secondary"/>
      <sheetName val="DA Sch 25"/>
      <sheetName val="area lights"/>
      <sheetName val="Substations "/>
      <sheetName val="902 and 903"/>
      <sheetName val="Intangible-1"/>
      <sheetName val="Intangible-2"/>
      <sheetName val="ADFIT "/>
      <sheetName val="928 Reg Fees"/>
      <sheetName val="A and G"/>
      <sheetName val="454 Revenue"/>
      <sheetName val="456 Reven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30">
          <cell r="A730">
            <v>730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 Electric - Sched 91"/>
      <sheetName val="Revenue By Month"/>
      <sheetName val="DSM Balance"/>
      <sheetName val="Rev Conv Factor"/>
      <sheetName val="Billing Determinants"/>
      <sheetName val="Base Revenu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53"/>
  <sheetViews>
    <sheetView tabSelected="1" topLeftCell="A10" workbookViewId="0">
      <selection activeCell="E41" sqref="E41"/>
    </sheetView>
  </sheetViews>
  <sheetFormatPr defaultColWidth="9.1796875" defaultRowHeight="14.5"/>
  <cols>
    <col min="1" max="1" width="9.1796875" style="1"/>
    <col min="2" max="2" width="43.54296875" style="1" customWidth="1"/>
    <col min="3" max="3" width="17.81640625" style="1" customWidth="1"/>
    <col min="4" max="5" width="17" style="1" customWidth="1"/>
    <col min="6" max="6" width="15.81640625" style="1" bestFit="1" customWidth="1"/>
    <col min="7" max="8" width="17" style="1" customWidth="1"/>
    <col min="9" max="9" width="4.81640625" style="1" customWidth="1"/>
    <col min="10" max="11" width="9.1796875" style="1"/>
    <col min="12" max="12" width="10.54296875" style="1" customWidth="1"/>
    <col min="13" max="13" width="30" style="1" customWidth="1"/>
    <col min="14" max="14" width="15.54296875" style="1" customWidth="1"/>
    <col min="15" max="15" width="13.1796875" style="1" customWidth="1"/>
    <col min="16" max="16384" width="9.1796875" style="1"/>
  </cols>
  <sheetData>
    <row r="1" spans="1:11">
      <c r="C1" s="2" t="s">
        <v>95</v>
      </c>
      <c r="D1" s="2"/>
    </row>
    <row r="3" spans="1:11">
      <c r="A3" s="3"/>
      <c r="B3" s="4"/>
      <c r="C3" s="5"/>
      <c r="D3" s="5"/>
      <c r="E3" s="5"/>
      <c r="F3" s="5"/>
      <c r="G3" s="5"/>
      <c r="H3" s="5"/>
      <c r="I3" s="6"/>
    </row>
    <row r="4" spans="1:11">
      <c r="A4" s="7"/>
      <c r="B4" s="8"/>
      <c r="C4" s="9" t="s">
        <v>1</v>
      </c>
      <c r="D4" s="9" t="s">
        <v>2</v>
      </c>
      <c r="E4" s="9"/>
      <c r="F4" s="9"/>
      <c r="G4" s="9"/>
      <c r="H4" s="9"/>
      <c r="I4" s="11"/>
    </row>
    <row r="5" spans="1:11">
      <c r="A5" s="7"/>
      <c r="B5" s="12" t="s">
        <v>3</v>
      </c>
      <c r="C5" s="13" t="s">
        <v>4</v>
      </c>
      <c r="D5" s="13" t="s">
        <v>130</v>
      </c>
      <c r="E5" s="13" t="s">
        <v>137</v>
      </c>
      <c r="F5" s="13" t="s">
        <v>131</v>
      </c>
      <c r="G5" s="13" t="s">
        <v>132</v>
      </c>
      <c r="H5" s="13" t="s">
        <v>133</v>
      </c>
      <c r="I5" s="14"/>
    </row>
    <row r="6" spans="1:11">
      <c r="A6" s="15" t="s">
        <v>5</v>
      </c>
      <c r="B6" s="16" t="s">
        <v>6</v>
      </c>
      <c r="C6" s="17" t="s">
        <v>7</v>
      </c>
      <c r="D6" s="17" t="s">
        <v>8</v>
      </c>
      <c r="E6" s="17" t="s">
        <v>9</v>
      </c>
      <c r="F6" s="17" t="s">
        <v>10</v>
      </c>
      <c r="G6" s="17" t="s">
        <v>11</v>
      </c>
      <c r="H6" s="17" t="s">
        <v>12</v>
      </c>
      <c r="I6" s="18" t="s">
        <v>13</v>
      </c>
    </row>
    <row r="7" spans="1:11">
      <c r="A7" s="19">
        <v>1</v>
      </c>
      <c r="B7" s="20" t="s">
        <v>82</v>
      </c>
      <c r="C7" s="9"/>
      <c r="D7" s="9"/>
      <c r="E7" s="9"/>
      <c r="F7" s="9"/>
      <c r="G7" s="9"/>
      <c r="H7" s="9"/>
      <c r="I7" s="10"/>
    </row>
    <row r="8" spans="1:11" ht="15" thickBot="1">
      <c r="A8" s="133" t="s">
        <v>134</v>
      </c>
      <c r="B8" s="8" t="s">
        <v>109</v>
      </c>
      <c r="C8" s="21">
        <f>SUM(D8:H8)</f>
        <v>1</v>
      </c>
      <c r="D8" s="75">
        <f>D52/$C$52</f>
        <v>0.8075089750675718</v>
      </c>
      <c r="E8" s="75">
        <f>E52/$C$52</f>
        <v>0.13961507024090763</v>
      </c>
      <c r="F8" s="75">
        <f t="shared" ref="F8:G8" si="0">F52/$C$52</f>
        <v>1.8999897318886707E-3</v>
      </c>
      <c r="G8" s="75">
        <f t="shared" si="0"/>
        <v>5.0975964959631956E-2</v>
      </c>
      <c r="H8" s="75">
        <f>H52/$C$52</f>
        <v>0</v>
      </c>
      <c r="I8" s="22" t="s">
        <v>14</v>
      </c>
      <c r="J8" s="31">
        <v>1</v>
      </c>
      <c r="K8" s="134"/>
    </row>
    <row r="9" spans="1:11" ht="15" thickBot="1">
      <c r="A9" s="19">
        <v>3</v>
      </c>
      <c r="B9" s="8" t="s">
        <v>145</v>
      </c>
      <c r="C9" s="164">
        <v>-9875</v>
      </c>
      <c r="D9" s="45">
        <f t="shared" ref="D9:H9" si="1">$C$9*D8</f>
        <v>-7974.1511287922713</v>
      </c>
      <c r="E9" s="45">
        <f t="shared" si="1"/>
        <v>-1378.698818628963</v>
      </c>
      <c r="F9" s="45">
        <f t="shared" si="1"/>
        <v>-18.762398602400623</v>
      </c>
      <c r="G9" s="45">
        <f t="shared" si="1"/>
        <v>-503.38765397636558</v>
      </c>
      <c r="H9" s="45">
        <f t="shared" si="1"/>
        <v>0</v>
      </c>
      <c r="I9" s="11"/>
    </row>
    <row r="10" spans="1:11">
      <c r="A10" s="19">
        <v>5</v>
      </c>
      <c r="B10" s="8" t="s">
        <v>15</v>
      </c>
      <c r="C10" s="23">
        <f>SUM(D10:H10)</f>
        <v>279849929.77867186</v>
      </c>
      <c r="D10" s="23">
        <f>'Therm Forecast'!N7</f>
        <v>136079643.457452</v>
      </c>
      <c r="E10" s="23">
        <f>'Therm Forecast'!N8+'Therm Forecast'!N9</f>
        <v>61164730.745119214</v>
      </c>
      <c r="F10" s="23">
        <f>'Therm Forecast'!N10</f>
        <v>2519394.5761006647</v>
      </c>
      <c r="G10" s="23">
        <f>'Therm Forecast'!N11</f>
        <v>32071739</v>
      </c>
      <c r="H10" s="23">
        <f>'Therm Forecast'!N12</f>
        <v>48014422</v>
      </c>
      <c r="I10" s="22" t="s">
        <v>16</v>
      </c>
    </row>
    <row r="11" spans="1:11">
      <c r="A11" s="19">
        <v>6</v>
      </c>
      <c r="B11" s="8" t="s">
        <v>17</v>
      </c>
      <c r="C11" s="24"/>
      <c r="D11" s="68">
        <f t="shared" ref="D11:H11" si="2">D9/D10</f>
        <v>-5.859914772105901E-5</v>
      </c>
      <c r="E11" s="68">
        <f t="shared" si="2"/>
        <v>-2.2540748595365632E-5</v>
      </c>
      <c r="F11" s="68">
        <f t="shared" si="2"/>
        <v>-7.447185439066752E-6</v>
      </c>
      <c r="G11" s="68">
        <f t="shared" si="2"/>
        <v>-1.5695676931530454E-5</v>
      </c>
      <c r="H11" s="68">
        <f t="shared" si="2"/>
        <v>0</v>
      </c>
      <c r="I11" s="11"/>
    </row>
    <row r="12" spans="1:11">
      <c r="A12" s="19">
        <v>7</v>
      </c>
      <c r="B12" s="8" t="s">
        <v>18</v>
      </c>
      <c r="C12" s="25">
        <f>SUM(D12:H12)</f>
        <v>2133407.3268797132</v>
      </c>
      <c r="D12" s="25">
        <f>'Therm Forecast'!N19</f>
        <v>2092181.6761460332</v>
      </c>
      <c r="E12" s="25">
        <f>'Therm Forecast'!N20+'Therm Forecast'!N21</f>
        <v>40685.650733680159</v>
      </c>
      <c r="F12" s="25">
        <f>'Therm Forecast'!N22</f>
        <v>60</v>
      </c>
      <c r="G12" s="25">
        <f>'Therm Forecast'!N23</f>
        <v>420</v>
      </c>
      <c r="H12" s="25">
        <f>'Therm Forecast'!N24</f>
        <v>60</v>
      </c>
      <c r="I12" s="22"/>
    </row>
    <row r="13" spans="1:11">
      <c r="A13" s="19">
        <v>8</v>
      </c>
      <c r="B13" s="8" t="s">
        <v>58</v>
      </c>
      <c r="C13" s="24"/>
      <c r="D13" s="46">
        <f t="shared" ref="D13:G13" si="3">(D10/D12)*D11</f>
        <v>-3.8114047263243874E-3</v>
      </c>
      <c r="E13" s="46">
        <f t="shared" si="3"/>
        <v>-3.3886610973820723E-2</v>
      </c>
      <c r="F13" s="46">
        <f t="shared" si="3"/>
        <v>-0.3127066433733437</v>
      </c>
      <c r="G13" s="46">
        <f t="shared" si="3"/>
        <v>-1.1985420332770611</v>
      </c>
      <c r="H13" s="46">
        <f t="shared" ref="H13" si="4">(H10/H12)*H11</f>
        <v>0</v>
      </c>
      <c r="I13" s="11"/>
    </row>
    <row r="14" spans="1:11">
      <c r="A14" s="19">
        <v>9</v>
      </c>
      <c r="B14" s="8" t="s">
        <v>59</v>
      </c>
      <c r="C14" s="24"/>
      <c r="D14" s="46">
        <f t="shared" ref="D14:G14" si="5">(D10/(D12/12))*D11</f>
        <v>-4.573685671589265E-2</v>
      </c>
      <c r="E14" s="46">
        <f t="shared" si="5"/>
        <v>-0.40663933168584865</v>
      </c>
      <c r="F14" s="46">
        <f t="shared" si="5"/>
        <v>-3.7524797204801241</v>
      </c>
      <c r="G14" s="46">
        <f t="shared" si="5"/>
        <v>-14.382504399324732</v>
      </c>
      <c r="H14" s="46">
        <f t="shared" ref="H14" si="6">(H10/(H12/12))*H11</f>
        <v>0</v>
      </c>
      <c r="I14" s="11"/>
    </row>
    <row r="15" spans="1:11">
      <c r="A15" s="19">
        <v>10</v>
      </c>
      <c r="B15" s="8"/>
      <c r="C15" s="7"/>
      <c r="D15" s="24"/>
      <c r="E15" s="24"/>
      <c r="F15" s="24"/>
      <c r="G15" s="24"/>
      <c r="H15" s="24"/>
      <c r="I15" s="24"/>
    </row>
    <row r="16" spans="1:11">
      <c r="A16" s="19">
        <v>11</v>
      </c>
      <c r="B16" s="8" t="s">
        <v>19</v>
      </c>
      <c r="C16" s="7"/>
      <c r="D16" s="26">
        <f>D11</f>
        <v>-5.859914772105901E-5</v>
      </c>
      <c r="E16" s="26">
        <f t="shared" ref="E16:H16" si="7">E11</f>
        <v>-2.2540748595365632E-5</v>
      </c>
      <c r="F16" s="26">
        <f t="shared" ref="F16" si="8">F11</f>
        <v>-7.447185439066752E-6</v>
      </c>
      <c r="G16" s="26">
        <f t="shared" si="7"/>
        <v>-1.5695676931530454E-5</v>
      </c>
      <c r="H16" s="26">
        <f t="shared" si="7"/>
        <v>0</v>
      </c>
      <c r="I16" s="24"/>
    </row>
    <row r="17" spans="1:12">
      <c r="A17" s="19">
        <v>12</v>
      </c>
      <c r="B17" s="8" t="s">
        <v>20</v>
      </c>
      <c r="C17" s="7"/>
      <c r="D17" s="170">
        <v>0</v>
      </c>
      <c r="E17" s="147">
        <v>0</v>
      </c>
      <c r="F17" s="147">
        <v>0</v>
      </c>
      <c r="G17" s="147">
        <v>0</v>
      </c>
      <c r="H17" s="147">
        <v>0</v>
      </c>
      <c r="I17" s="24"/>
    </row>
    <row r="18" spans="1:12">
      <c r="A18" s="19">
        <v>13</v>
      </c>
      <c r="B18" s="8" t="s">
        <v>21</v>
      </c>
      <c r="C18" s="7"/>
      <c r="D18" s="26">
        <f t="shared" ref="D18:H18" si="9">D16-D17</f>
        <v>-5.859914772105901E-5</v>
      </c>
      <c r="E18" s="26">
        <f t="shared" si="9"/>
        <v>-2.2540748595365632E-5</v>
      </c>
      <c r="F18" s="26">
        <f t="shared" ref="F18" si="10">F16-F17</f>
        <v>-7.447185439066752E-6</v>
      </c>
      <c r="G18" s="26">
        <f t="shared" si="9"/>
        <v>-1.5695676931530454E-5</v>
      </c>
      <c r="H18" s="26">
        <f t="shared" si="9"/>
        <v>0</v>
      </c>
      <c r="I18" s="24"/>
      <c r="L18" s="31"/>
    </row>
    <row r="19" spans="1:12">
      <c r="A19" s="43">
        <f t="shared" ref="A19" si="11">A18+1</f>
        <v>14</v>
      </c>
      <c r="B19" s="44" t="s">
        <v>84</v>
      </c>
      <c r="C19" s="27">
        <f>SUM(D19:H19)</f>
        <v>-9875.0000000000018</v>
      </c>
      <c r="D19" s="28">
        <f>D18*D10</f>
        <v>-7974.1511287922713</v>
      </c>
      <c r="E19" s="28">
        <f t="shared" ref="E19:H19" si="12">E18*E10</f>
        <v>-1378.698818628963</v>
      </c>
      <c r="F19" s="28">
        <f t="shared" ref="F19" si="13">F18*F10</f>
        <v>-18.762398602400623</v>
      </c>
      <c r="G19" s="28">
        <f t="shared" si="12"/>
        <v>-503.38765397636558</v>
      </c>
      <c r="H19" s="28">
        <f t="shared" si="12"/>
        <v>0</v>
      </c>
      <c r="I19" s="29"/>
    </row>
    <row r="20" spans="1:12">
      <c r="A20" s="19"/>
      <c r="B20" s="8"/>
      <c r="C20" s="8"/>
      <c r="D20" s="8"/>
      <c r="E20" s="8"/>
      <c r="F20" s="8"/>
      <c r="G20" s="8"/>
      <c r="H20" s="8"/>
      <c r="I20" s="8"/>
    </row>
    <row r="21" spans="1:12">
      <c r="A21" s="30"/>
      <c r="B21" s="8"/>
      <c r="C21" s="8"/>
      <c r="D21" s="8"/>
      <c r="E21" s="8"/>
      <c r="F21" s="8"/>
      <c r="G21" s="8"/>
      <c r="H21" s="8"/>
      <c r="I21" s="8"/>
    </row>
    <row r="22" spans="1:12">
      <c r="B22" s="8" t="s">
        <v>28</v>
      </c>
      <c r="C22" s="171">
        <f>SUM(D22:H22)</f>
        <v>274078000</v>
      </c>
      <c r="D22" s="171">
        <v>208751000</v>
      </c>
      <c r="E22" s="171">
        <v>59624000</v>
      </c>
      <c r="F22" s="171">
        <v>863000</v>
      </c>
      <c r="G22" s="171">
        <v>3490000</v>
      </c>
      <c r="H22" s="171">
        <v>1350000</v>
      </c>
      <c r="I22" s="8"/>
    </row>
    <row r="23" spans="1:12">
      <c r="B23" s="8" t="s">
        <v>29</v>
      </c>
      <c r="C23" s="175">
        <f t="shared" ref="C23:H23" si="14">C19/C22</f>
        <v>-3.602988930158569E-5</v>
      </c>
      <c r="D23" s="175">
        <f>D19/D22</f>
        <v>-3.8199343374605494E-5</v>
      </c>
      <c r="E23" s="175">
        <f t="shared" si="14"/>
        <v>-2.312321915049247E-5</v>
      </c>
      <c r="F23" s="175">
        <f t="shared" si="14"/>
        <v>-2.1740902204403967E-5</v>
      </c>
      <c r="G23" s="175">
        <f t="shared" si="14"/>
        <v>-1.4423715013649443E-4</v>
      </c>
      <c r="H23" s="175">
        <f t="shared" si="14"/>
        <v>0</v>
      </c>
    </row>
    <row r="25" spans="1:12">
      <c r="B25" s="165" t="s">
        <v>135</v>
      </c>
      <c r="C25" s="166"/>
      <c r="D25" s="167">
        <f>D16*64</f>
        <v>-3.7503454541477767E-3</v>
      </c>
    </row>
    <row r="26" spans="1:12">
      <c r="B26" s="1" t="s">
        <v>30</v>
      </c>
      <c r="D26" s="176">
        <f>D25/C42</f>
        <v>-3.8749811219504139E-5</v>
      </c>
    </row>
    <row r="27" spans="1:12">
      <c r="D27" s="177"/>
    </row>
    <row r="28" spans="1:12">
      <c r="D28" s="88"/>
    </row>
    <row r="30" spans="1:12">
      <c r="B30" s="152" t="s">
        <v>96</v>
      </c>
      <c r="C30" s="40">
        <f>'Deferral Balance'!G10</f>
        <v>-9443.1019142521545</v>
      </c>
      <c r="F30" s="58"/>
    </row>
    <row r="31" spans="1:12">
      <c r="B31" s="152" t="s">
        <v>104</v>
      </c>
      <c r="C31" s="40">
        <f>'Deferral Schedule'!R7</f>
        <v>0</v>
      </c>
      <c r="D31" s="33"/>
      <c r="F31" s="58"/>
    </row>
    <row r="32" spans="1:12">
      <c r="B32" s="152" t="s">
        <v>105</v>
      </c>
      <c r="C32" s="40">
        <f>SUM(C30:C31)</f>
        <v>-9443.1019142521545</v>
      </c>
      <c r="F32" s="58"/>
    </row>
    <row r="33" spans="1:21">
      <c r="B33" s="103" t="s">
        <v>56</v>
      </c>
      <c r="C33" s="38">
        <f>'CF WA Gas'!E21</f>
        <v>0.95628199999999997</v>
      </c>
    </row>
    <row r="34" spans="1:21" ht="15" thickBot="1">
      <c r="B34" s="152" t="s">
        <v>106</v>
      </c>
      <c r="C34" s="104">
        <f>(C32)/C33</f>
        <v>-9874.8088056160777</v>
      </c>
      <c r="D34" s="41"/>
      <c r="E34" s="103" t="s">
        <v>57</v>
      </c>
      <c r="F34" s="32"/>
    </row>
    <row r="35" spans="1:21" ht="15" thickTop="1">
      <c r="B35" s="103"/>
      <c r="C35" s="110"/>
      <c r="E35" s="103"/>
      <c r="F35" s="32"/>
    </row>
    <row r="36" spans="1:21">
      <c r="B36" s="103"/>
      <c r="C36" s="110"/>
      <c r="E36" s="103"/>
      <c r="F36" s="32"/>
    </row>
    <row r="37" spans="1:21">
      <c r="B37" s="103"/>
      <c r="C37" s="110"/>
      <c r="E37" s="103"/>
      <c r="F37" s="32"/>
    </row>
    <row r="39" spans="1:21">
      <c r="B39" s="60" t="s">
        <v>34</v>
      </c>
      <c r="L39" s="70"/>
      <c r="M39" s="71"/>
      <c r="N39" s="71"/>
      <c r="O39" s="70"/>
    </row>
    <row r="40" spans="1:21">
      <c r="B40" s="1" t="s">
        <v>35</v>
      </c>
      <c r="C40" s="148">
        <v>9.5</v>
      </c>
      <c r="L40" s="72"/>
      <c r="M40" s="73"/>
      <c r="N40" s="73"/>
      <c r="O40" s="73"/>
    </row>
    <row r="41" spans="1:21">
      <c r="B41" s="187" t="s">
        <v>146</v>
      </c>
      <c r="C41" s="149">
        <v>1.30274</v>
      </c>
      <c r="F41" s="8"/>
      <c r="G41" s="8"/>
      <c r="H41" s="8"/>
      <c r="I41" s="8"/>
      <c r="J41" s="8"/>
      <c r="K41" s="8"/>
      <c r="L41" s="8"/>
      <c r="M41" s="59"/>
      <c r="N41" s="59"/>
      <c r="O41" s="59"/>
      <c r="P41" s="8"/>
      <c r="Q41" s="8"/>
      <c r="R41" s="8"/>
      <c r="S41" s="8"/>
      <c r="T41" s="8"/>
      <c r="U41" s="8"/>
    </row>
    <row r="42" spans="1:21">
      <c r="B42" s="168" t="s">
        <v>136</v>
      </c>
      <c r="C42" s="32">
        <f>C40+(C41*67)</f>
        <v>96.783580000000001</v>
      </c>
      <c r="F42" s="8"/>
      <c r="G42" s="8"/>
      <c r="H42" s="8"/>
      <c r="I42" s="8"/>
      <c r="J42" s="8"/>
      <c r="K42" s="8"/>
      <c r="L42" s="8"/>
      <c r="M42" s="59"/>
      <c r="N42" s="59"/>
      <c r="O42" s="59"/>
      <c r="P42" s="8"/>
      <c r="Q42" s="8"/>
      <c r="R42" s="8"/>
      <c r="S42" s="8"/>
      <c r="T42" s="8"/>
      <c r="U42" s="8"/>
    </row>
    <row r="43" spans="1:21"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>
      <c r="B44" s="87" t="s">
        <v>54</v>
      </c>
      <c r="C44" s="88">
        <f>D25</f>
        <v>-3.7503454541477767E-3</v>
      </c>
      <c r="D44" s="175">
        <f>C44/C42</f>
        <v>-3.8749811219504139E-5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1">
      <c r="F45" s="8"/>
      <c r="G45" s="8"/>
      <c r="H45" s="8"/>
      <c r="I45" s="8"/>
      <c r="J45" s="8"/>
      <c r="K45" s="8"/>
      <c r="L45" s="92"/>
      <c r="M45" s="93"/>
      <c r="N45" s="92"/>
      <c r="O45" s="8"/>
      <c r="P45" s="8"/>
      <c r="Q45" s="8"/>
      <c r="R45" s="8"/>
      <c r="S45" s="8"/>
      <c r="T45" s="8"/>
      <c r="U45" s="8"/>
    </row>
    <row r="46" spans="1:21">
      <c r="B46" s="1" t="s">
        <v>45</v>
      </c>
      <c r="C46" s="33">
        <f>SUM(C42:C45)</f>
        <v>96.77982965454585</v>
      </c>
      <c r="F46" s="8"/>
      <c r="G46" s="8"/>
      <c r="H46" s="8"/>
      <c r="I46" s="8"/>
      <c r="J46" s="8"/>
      <c r="K46" s="8"/>
      <c r="L46" s="94"/>
      <c r="M46" s="8"/>
      <c r="N46" s="95"/>
      <c r="O46" s="8"/>
      <c r="P46" s="8"/>
      <c r="Q46" s="8"/>
      <c r="R46" s="8"/>
      <c r="S46" s="8"/>
      <c r="T46" s="8"/>
      <c r="U46" s="8"/>
    </row>
    <row r="47" spans="1:21">
      <c r="F47" s="8"/>
      <c r="G47" s="8"/>
      <c r="H47" s="8"/>
      <c r="I47" s="8"/>
      <c r="J47" s="8"/>
      <c r="K47" s="8"/>
      <c r="L47" s="96"/>
      <c r="M47" s="8"/>
      <c r="N47" s="95"/>
      <c r="O47" s="8"/>
      <c r="P47" s="8"/>
      <c r="Q47" s="8"/>
      <c r="R47" s="8"/>
      <c r="S47" s="8"/>
      <c r="T47" s="8"/>
      <c r="U47" s="8"/>
    </row>
    <row r="48" spans="1:21">
      <c r="A48" s="172" t="s">
        <v>140</v>
      </c>
      <c r="F48" s="8"/>
      <c r="G48" s="8"/>
      <c r="H48" s="8"/>
      <c r="I48" s="8"/>
      <c r="J48" s="8"/>
      <c r="K48" s="8"/>
      <c r="L48" s="96"/>
      <c r="M48" s="8"/>
      <c r="N48" s="95"/>
      <c r="O48" s="8"/>
      <c r="P48" s="8"/>
      <c r="Q48" s="8"/>
      <c r="R48" s="8"/>
      <c r="S48" s="8"/>
      <c r="T48" s="8"/>
      <c r="U48" s="8"/>
    </row>
    <row r="49" spans="1:21">
      <c r="A49" s="137" t="s">
        <v>83</v>
      </c>
      <c r="F49" s="8"/>
      <c r="G49" s="8"/>
      <c r="H49" s="8"/>
      <c r="I49" s="8"/>
      <c r="J49" s="8"/>
      <c r="K49" s="8"/>
      <c r="L49" s="96"/>
      <c r="M49" s="8"/>
      <c r="N49" s="95"/>
      <c r="O49" s="8"/>
      <c r="P49" s="8"/>
      <c r="Q49" s="8"/>
      <c r="R49" s="8"/>
      <c r="S49" s="8"/>
      <c r="T49" s="8"/>
      <c r="U49" s="8"/>
    </row>
    <row r="50" spans="1:21">
      <c r="A50" s="136"/>
      <c r="C50" s="173" t="s">
        <v>0</v>
      </c>
      <c r="D50" s="173" t="s">
        <v>130</v>
      </c>
      <c r="E50" s="174" t="s">
        <v>137</v>
      </c>
      <c r="F50" s="30" t="s">
        <v>131</v>
      </c>
      <c r="G50" s="30" t="s">
        <v>132</v>
      </c>
      <c r="H50" s="30" t="s">
        <v>133</v>
      </c>
      <c r="I50" s="8"/>
      <c r="J50" s="8"/>
      <c r="K50" s="8"/>
      <c r="L50" s="96"/>
      <c r="M50" s="8"/>
      <c r="N50" s="95"/>
      <c r="O50" s="8"/>
      <c r="P50" s="8"/>
      <c r="Q50" s="8"/>
      <c r="R50" s="8"/>
      <c r="S50" s="8"/>
      <c r="T50" s="8"/>
      <c r="U50" s="8"/>
    </row>
    <row r="51" spans="1:21">
      <c r="A51" s="136"/>
      <c r="F51" s="8"/>
      <c r="G51" s="8"/>
      <c r="H51" s="8"/>
      <c r="I51" s="8"/>
      <c r="J51" s="8"/>
      <c r="K51" s="8"/>
      <c r="L51" s="96"/>
      <c r="M51" s="8"/>
      <c r="N51" s="95"/>
      <c r="O51" s="8"/>
      <c r="P51" s="8"/>
      <c r="Q51" s="8"/>
      <c r="R51" s="8"/>
      <c r="S51" s="8"/>
      <c r="T51" s="8"/>
      <c r="U51" s="8"/>
    </row>
    <row r="52" spans="1:21">
      <c r="A52" s="136">
        <v>91</v>
      </c>
      <c r="B52" s="172" t="s">
        <v>139</v>
      </c>
      <c r="C52" s="40">
        <f>SUM(D52:H52)</f>
        <v>840999.99999999988</v>
      </c>
      <c r="D52" s="40">
        <v>679115.04803182778</v>
      </c>
      <c r="E52" s="40">
        <v>117416.27407260329</v>
      </c>
      <c r="F52" s="138">
        <v>1597.8913645183718</v>
      </c>
      <c r="G52" s="138">
        <v>42870.786531050471</v>
      </c>
      <c r="H52" s="138">
        <v>0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1"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</sheetData>
  <phoneticPr fontId="48" type="noConversion"/>
  <pageMargins left="0.7" right="0.7" top="0.75" bottom="0.75" header="0.3" footer="0.3"/>
  <pageSetup scale="65" orientation="landscape" r:id="rId1"/>
  <headerFooter>
    <oddHeader>&amp;C&amp;"Arial,Bold"&amp;12CONFIDENTIAL per WAC 480-07-160</oddHeader>
    <oddFooter>&amp;L&amp;F&amp;RPage: &amp;P of &amp;N</oddFooter>
  </headerFooter>
  <customProperties>
    <customPr name="xxe4aP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43"/>
  <sheetViews>
    <sheetView workbookViewId="0">
      <selection activeCell="G13" sqref="G13"/>
    </sheetView>
  </sheetViews>
  <sheetFormatPr defaultColWidth="8.7265625" defaultRowHeight="12.5"/>
  <cols>
    <col min="1" max="1" width="8.7265625" style="150"/>
    <col min="2" max="2" width="18.453125" style="150" customWidth="1"/>
    <col min="3" max="4" width="18" style="150" customWidth="1"/>
    <col min="5" max="5" width="23.453125" style="150" customWidth="1"/>
    <col min="6" max="7" width="18.54296875" style="150" customWidth="1"/>
    <col min="8" max="8" width="11.26953125" style="150" bestFit="1" customWidth="1"/>
    <col min="9" max="9" width="25" style="150" bestFit="1" customWidth="1"/>
    <col min="10" max="10" width="39.54296875" style="150" customWidth="1"/>
    <col min="11" max="16384" width="8.7265625" style="150"/>
  </cols>
  <sheetData>
    <row r="1" spans="1:11" ht="14.5">
      <c r="C1" s="153" t="s">
        <v>97</v>
      </c>
      <c r="D1" s="153" t="s">
        <v>98</v>
      </c>
      <c r="E1" s="153" t="s">
        <v>110</v>
      </c>
    </row>
    <row r="2" spans="1:11" ht="29">
      <c r="B2" s="105" t="s">
        <v>111</v>
      </c>
      <c r="C2" s="105" t="s">
        <v>112</v>
      </c>
      <c r="D2" s="105" t="s">
        <v>113</v>
      </c>
      <c r="E2" s="105" t="s">
        <v>114</v>
      </c>
      <c r="F2" s="105" t="s">
        <v>115</v>
      </c>
      <c r="G2" s="105" t="s">
        <v>116</v>
      </c>
    </row>
    <row r="4" spans="1:11" ht="14.5">
      <c r="A4" s="106">
        <v>44927</v>
      </c>
      <c r="B4" s="107">
        <f t="shared" ref="B4:B15" si="0">$B$16/12</f>
        <v>145497.25</v>
      </c>
      <c r="C4" s="154">
        <v>964891.24000000011</v>
      </c>
      <c r="D4" s="154">
        <v>0</v>
      </c>
      <c r="E4" s="135">
        <v>145599.7651403397</v>
      </c>
      <c r="F4" s="108">
        <v>102.51514033970307</v>
      </c>
      <c r="G4" s="108">
        <f>F4</f>
        <v>102.51514033970307</v>
      </c>
      <c r="J4" s="2" t="s">
        <v>117</v>
      </c>
      <c r="K4" s="156"/>
    </row>
    <row r="5" spans="1:11" ht="14.5">
      <c r="A5" s="106">
        <v>44958</v>
      </c>
      <c r="B5" s="107">
        <f t="shared" si="0"/>
        <v>145497.25</v>
      </c>
      <c r="C5" s="154">
        <v>964891.24000000011</v>
      </c>
      <c r="D5" s="154">
        <v>0</v>
      </c>
      <c r="E5" s="135">
        <v>145599.7651403397</v>
      </c>
      <c r="F5" s="108">
        <v>102.51514033970307</v>
      </c>
      <c r="G5" s="108">
        <f>G4+F5</f>
        <v>205.03028067940613</v>
      </c>
      <c r="J5" s="150">
        <v>0.20707999999999999</v>
      </c>
      <c r="K5" s="155" t="s">
        <v>99</v>
      </c>
    </row>
    <row r="6" spans="1:11" ht="14.5">
      <c r="A6" s="106">
        <v>44986</v>
      </c>
      <c r="B6" s="107">
        <f t="shared" si="0"/>
        <v>145497.25</v>
      </c>
      <c r="C6" s="154">
        <v>964891.17000000016</v>
      </c>
      <c r="D6" s="154">
        <v>0</v>
      </c>
      <c r="E6" s="135">
        <v>145599.75457750823</v>
      </c>
      <c r="F6" s="108">
        <v>102.50457750822534</v>
      </c>
      <c r="G6" s="108">
        <f>G5+F6</f>
        <v>307.53485818763147</v>
      </c>
      <c r="J6" s="161">
        <v>0.71745999999999999</v>
      </c>
      <c r="K6" s="155" t="s">
        <v>100</v>
      </c>
    </row>
    <row r="7" spans="1:11" ht="14.5">
      <c r="A7" s="106">
        <v>45017</v>
      </c>
      <c r="B7" s="107">
        <f t="shared" si="0"/>
        <v>145497.25</v>
      </c>
      <c r="C7" s="154">
        <v>964818.71</v>
      </c>
      <c r="D7" s="154">
        <v>0</v>
      </c>
      <c r="E7" s="135">
        <v>145588.82053795567</v>
      </c>
      <c r="F7" s="108">
        <v>91.570537955674808</v>
      </c>
      <c r="G7" s="108">
        <f>G6+F7</f>
        <v>399.10539614330628</v>
      </c>
    </row>
    <row r="8" spans="1:11" ht="14.5">
      <c r="A8" s="106">
        <v>45047</v>
      </c>
      <c r="B8" s="107">
        <f t="shared" si="0"/>
        <v>145497.25</v>
      </c>
      <c r="C8" s="154">
        <v>987237.11</v>
      </c>
      <c r="D8" s="154">
        <v>24989.97</v>
      </c>
      <c r="E8" s="135">
        <v>152742.6294353049</v>
      </c>
      <c r="F8" s="108">
        <v>7245.3794353049016</v>
      </c>
      <c r="G8" s="108">
        <f t="shared" ref="G8" si="1">G7+F8</f>
        <v>7644.4848314482078</v>
      </c>
    </row>
    <row r="9" spans="1:11" ht="14.5">
      <c r="A9" s="106">
        <v>45078</v>
      </c>
      <c r="B9" s="107">
        <f t="shared" si="0"/>
        <v>145497.25</v>
      </c>
      <c r="C9" s="154">
        <v>969302.32</v>
      </c>
      <c r="D9" s="154">
        <v>0</v>
      </c>
      <c r="E9" s="135">
        <v>146265.38649266458</v>
      </c>
      <c r="F9" s="108">
        <v>768.13649266457651</v>
      </c>
      <c r="G9" s="108">
        <f>G8+F9</f>
        <v>8412.6213241127844</v>
      </c>
      <c r="H9" s="162">
        <v>-13586.074676931312</v>
      </c>
      <c r="I9" s="108" t="s">
        <v>101</v>
      </c>
    </row>
    <row r="10" spans="1:11" ht="14.5">
      <c r="A10" s="106">
        <v>45108</v>
      </c>
      <c r="B10" s="107">
        <f t="shared" si="0"/>
        <v>145497.25</v>
      </c>
      <c r="C10" s="154">
        <v>950569.19</v>
      </c>
      <c r="D10" s="154">
        <v>0</v>
      </c>
      <c r="E10" s="135">
        <v>141227.60143856637</v>
      </c>
      <c r="F10" s="108">
        <v>-4269.648561433627</v>
      </c>
      <c r="G10" s="160">
        <f>G9+F10+H9</f>
        <v>-9443.1019142521545</v>
      </c>
    </row>
    <row r="11" spans="1:11" ht="14.5">
      <c r="A11" s="106">
        <v>45139</v>
      </c>
      <c r="B11" s="107">
        <f t="shared" si="0"/>
        <v>145497.25</v>
      </c>
      <c r="G11" s="108"/>
    </row>
    <row r="12" spans="1:11" ht="14.5">
      <c r="A12" s="106">
        <v>45170</v>
      </c>
      <c r="B12" s="107">
        <f t="shared" si="0"/>
        <v>145497.25</v>
      </c>
      <c r="G12" s="108"/>
    </row>
    <row r="13" spans="1:11" ht="14.5">
      <c r="A13" s="106">
        <v>45200</v>
      </c>
      <c r="B13" s="107">
        <f t="shared" si="0"/>
        <v>145497.25</v>
      </c>
      <c r="G13" s="108"/>
    </row>
    <row r="14" spans="1:11" ht="14.5">
      <c r="A14" s="106">
        <v>45231</v>
      </c>
      <c r="B14" s="107">
        <f t="shared" si="0"/>
        <v>145497.25</v>
      </c>
      <c r="G14" s="108"/>
    </row>
    <row r="15" spans="1:11" ht="14.5">
      <c r="A15" s="106">
        <v>45261</v>
      </c>
      <c r="B15" s="107">
        <f t="shared" si="0"/>
        <v>145497.25</v>
      </c>
      <c r="G15" s="108"/>
    </row>
    <row r="16" spans="1:11" ht="15" thickBot="1">
      <c r="A16" s="109" t="s">
        <v>0</v>
      </c>
      <c r="B16" s="157">
        <v>1745967</v>
      </c>
    </row>
    <row r="17" spans="1:8" ht="13" thickTop="1"/>
    <row r="19" spans="1:8" ht="14.5" customHeight="1">
      <c r="A19" s="158" t="s">
        <v>91</v>
      </c>
      <c r="B19" s="180" t="s">
        <v>102</v>
      </c>
      <c r="C19" s="180"/>
      <c r="D19" s="180"/>
      <c r="E19" s="180"/>
      <c r="F19" s="180"/>
      <c r="G19" s="151"/>
    </row>
    <row r="20" spans="1:8" ht="14.5" customHeight="1">
      <c r="A20" s="159" t="s">
        <v>92</v>
      </c>
      <c r="B20" s="181" t="s">
        <v>103</v>
      </c>
      <c r="C20" s="181"/>
      <c r="D20" s="181"/>
      <c r="E20" s="181"/>
      <c r="F20" s="181"/>
      <c r="G20" s="181"/>
      <c r="H20" s="181"/>
    </row>
    <row r="21" spans="1:8" ht="14.5" customHeight="1">
      <c r="A21" s="159" t="s">
        <v>93</v>
      </c>
      <c r="B21" s="182" t="s">
        <v>118</v>
      </c>
      <c r="C21" s="182"/>
      <c r="D21" s="182"/>
      <c r="E21" s="182"/>
      <c r="F21" s="182"/>
      <c r="G21" s="163"/>
    </row>
    <row r="22" spans="1:8">
      <c r="A22" s="150" t="s">
        <v>119</v>
      </c>
    </row>
    <row r="39" s="150" customFormat="1" ht="14.5" customHeight="1"/>
    <row r="43" s="150" customFormat="1" ht="14.5" customHeight="1"/>
  </sheetData>
  <mergeCells count="3">
    <mergeCell ref="B19:F19"/>
    <mergeCell ref="B20:H20"/>
    <mergeCell ref="B21:F21"/>
  </mergeCells>
  <pageMargins left="0.7" right="0.7" top="0.75" bottom="0.75" header="0.3" footer="0.3"/>
  <pageSetup orientation="landscape" r:id="rId1"/>
  <headerFooter>
    <oddHeader>&amp;C&amp;"Arial,Bold"&amp;12CONFIDENTIAL per WAC 480-07-160</oddHeader>
    <oddFooter>&amp;L&amp;F&amp;RPage: &amp;P of &amp;N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CDC8C-1084-4AD5-984B-39301C4BDA47}">
  <dimension ref="B4:R46"/>
  <sheetViews>
    <sheetView zoomScale="85" zoomScaleNormal="85" workbookViewId="0">
      <selection activeCell="J33" sqref="J33"/>
    </sheetView>
  </sheetViews>
  <sheetFormatPr defaultColWidth="9.1796875" defaultRowHeight="15.5"/>
  <cols>
    <col min="1" max="1" width="9.1796875" style="112"/>
    <col min="2" max="2" width="41.26953125" style="112" bestFit="1" customWidth="1"/>
    <col min="3" max="3" width="10.54296875" style="112" bestFit="1" customWidth="1"/>
    <col min="4" max="4" width="14.1796875" style="112" bestFit="1" customWidth="1"/>
    <col min="5" max="5" width="10.453125" style="112" bestFit="1" customWidth="1"/>
    <col min="6" max="6" width="15.54296875" style="112" bestFit="1" customWidth="1"/>
    <col min="7" max="7" width="15.453125" style="112" bestFit="1" customWidth="1"/>
    <col min="8" max="8" width="14.1796875" style="112" bestFit="1" customWidth="1"/>
    <col min="9" max="9" width="14.26953125" style="112" bestFit="1" customWidth="1"/>
    <col min="10" max="14" width="13.7265625" style="112" bestFit="1" customWidth="1"/>
    <col min="15" max="15" width="13.1796875" style="112" bestFit="1" customWidth="1"/>
    <col min="16" max="16" width="15" style="112" bestFit="1" customWidth="1"/>
    <col min="17" max="17" width="14.1796875" style="112" bestFit="1" customWidth="1"/>
    <col min="18" max="18" width="13.7265625" style="112" bestFit="1" customWidth="1"/>
    <col min="19" max="16384" width="9.1796875" style="112"/>
  </cols>
  <sheetData>
    <row r="4" spans="2:18">
      <c r="D4" s="112">
        <v>2023</v>
      </c>
      <c r="H4" s="112">
        <v>2024</v>
      </c>
    </row>
    <row r="5" spans="2:18">
      <c r="B5" s="113"/>
      <c r="C5" s="113"/>
      <c r="D5" s="113" t="s">
        <v>66</v>
      </c>
      <c r="F5" s="113" t="s">
        <v>70</v>
      </c>
      <c r="G5" s="113" t="s">
        <v>71</v>
      </c>
      <c r="H5" s="113" t="s">
        <v>60</v>
      </c>
      <c r="I5" s="113" t="s">
        <v>61</v>
      </c>
      <c r="J5" s="113" t="s">
        <v>62</v>
      </c>
      <c r="K5" s="113" t="s">
        <v>63</v>
      </c>
      <c r="L5" s="113" t="s">
        <v>64</v>
      </c>
      <c r="M5" s="113" t="s">
        <v>65</v>
      </c>
      <c r="N5" s="113" t="s">
        <v>66</v>
      </c>
      <c r="O5" s="113" t="s">
        <v>67</v>
      </c>
      <c r="P5" s="113" t="s">
        <v>68</v>
      </c>
      <c r="Q5" s="113" t="s">
        <v>69</v>
      </c>
      <c r="R5" s="112" t="s">
        <v>0</v>
      </c>
    </row>
    <row r="6" spans="2:18">
      <c r="B6" s="112" t="s">
        <v>107</v>
      </c>
      <c r="C6" s="114"/>
      <c r="D6" s="117">
        <f>-'[4]Revenue By Month'!H44</f>
        <v>0</v>
      </c>
      <c r="E6" s="115"/>
      <c r="F6" s="114">
        <f>'Forecasted Revenue'!H35</f>
        <v>-1157.1733037003992</v>
      </c>
      <c r="G6" s="114">
        <f>'Forecasted Revenue'!I35</f>
        <v>-1680.3352866767875</v>
      </c>
      <c r="H6" s="114">
        <f>'Forecasted Revenue'!J35</f>
        <v>-1531.5055205676729</v>
      </c>
      <c r="I6" s="114">
        <f>'Forecasted Revenue'!K35</f>
        <v>-1350.7209370028625</v>
      </c>
      <c r="J6" s="114">
        <f>'Forecasted Revenue'!L35</f>
        <v>-1052.0906516823284</v>
      </c>
      <c r="K6" s="114">
        <f>'Forecasted Revenue'!M35</f>
        <v>-684.46179444723589</v>
      </c>
      <c r="L6" s="114">
        <f>'Forecasted Revenue'!N35</f>
        <v>-388.73893705736441</v>
      </c>
      <c r="M6" s="114">
        <f>'Forecasted Revenue'!O35</f>
        <v>-262.45145718714554</v>
      </c>
      <c r="N6" s="114">
        <f>'Forecasted Revenue'!P35</f>
        <v>-201.91708176405115</v>
      </c>
      <c r="O6" s="114">
        <f>'Forecasted Revenue'!Q35</f>
        <v>-209.89420860247529</v>
      </c>
      <c r="P6" s="114">
        <f>'Forecasted Revenue'!R35</f>
        <v>-281.49476049984628</v>
      </c>
      <c r="Q6" s="114">
        <f>'Forecasted Revenue'!S35</f>
        <v>-642.50081081182975</v>
      </c>
      <c r="R6" s="116">
        <f>SUM(F6:Q6)</f>
        <v>-9443.2847499999971</v>
      </c>
    </row>
    <row r="7" spans="2:18">
      <c r="B7" s="112" t="s">
        <v>108</v>
      </c>
      <c r="C7" s="117"/>
      <c r="D7" s="117"/>
      <c r="E7" s="118"/>
      <c r="F7" s="118">
        <f>(D9-(0.5*F6))*$F$16</f>
        <v>0</v>
      </c>
      <c r="G7" s="118">
        <f>(F9-(0.5*G6))*$F$16</f>
        <v>0</v>
      </c>
      <c r="H7" s="118">
        <f t="shared" ref="H7:Q7" si="0">(G9-(0.5*H6))*$F$16</f>
        <v>0</v>
      </c>
      <c r="I7" s="118">
        <f t="shared" si="0"/>
        <v>0</v>
      </c>
      <c r="J7" s="118">
        <f t="shared" si="0"/>
        <v>0</v>
      </c>
      <c r="K7" s="118">
        <f t="shared" si="0"/>
        <v>0</v>
      </c>
      <c r="L7" s="118">
        <f t="shared" si="0"/>
        <v>0</v>
      </c>
      <c r="M7" s="118">
        <f t="shared" si="0"/>
        <v>0</v>
      </c>
      <c r="N7" s="118">
        <f t="shared" si="0"/>
        <v>0</v>
      </c>
      <c r="O7" s="118">
        <f t="shared" si="0"/>
        <v>0</v>
      </c>
      <c r="P7" s="118">
        <f>(O9-(0.5*P6))*$F$16</f>
        <v>0</v>
      </c>
      <c r="Q7" s="118">
        <f t="shared" si="0"/>
        <v>0</v>
      </c>
      <c r="R7" s="116">
        <f>SUM(F7:Q7)</f>
        <v>0</v>
      </c>
    </row>
    <row r="8" spans="2:18">
      <c r="B8" s="112" t="s">
        <v>72</v>
      </c>
      <c r="C8" s="117"/>
      <c r="D8" s="117">
        <f>D6+D7</f>
        <v>0</v>
      </c>
      <c r="E8" s="118"/>
      <c r="F8" s="117">
        <f>F6-F7</f>
        <v>-1157.1733037003992</v>
      </c>
      <c r="G8" s="117">
        <f t="shared" ref="G8:Q8" si="1">G6-G7</f>
        <v>-1680.3352866767875</v>
      </c>
      <c r="H8" s="117">
        <f t="shared" si="1"/>
        <v>-1531.5055205676729</v>
      </c>
      <c r="I8" s="117">
        <f t="shared" si="1"/>
        <v>-1350.7209370028625</v>
      </c>
      <c r="J8" s="117">
        <f t="shared" si="1"/>
        <v>-1052.0906516823284</v>
      </c>
      <c r="K8" s="117">
        <f t="shared" si="1"/>
        <v>-684.46179444723589</v>
      </c>
      <c r="L8" s="117">
        <f t="shared" si="1"/>
        <v>-388.73893705736441</v>
      </c>
      <c r="M8" s="117">
        <f t="shared" si="1"/>
        <v>-262.45145718714554</v>
      </c>
      <c r="N8" s="117">
        <f t="shared" si="1"/>
        <v>-201.91708176405115</v>
      </c>
      <c r="O8" s="117">
        <f t="shared" si="1"/>
        <v>-209.89420860247529</v>
      </c>
      <c r="P8" s="117">
        <f t="shared" si="1"/>
        <v>-281.49476049984628</v>
      </c>
      <c r="Q8" s="117">
        <f t="shared" si="1"/>
        <v>-642.50081081182975</v>
      </c>
    </row>
    <row r="9" spans="2:18">
      <c r="B9" s="112" t="s">
        <v>120</v>
      </c>
      <c r="C9" s="119"/>
      <c r="D9" s="119">
        <f>'Deferral Balance'!G10</f>
        <v>-9443.1019142521545</v>
      </c>
      <c r="E9" s="115"/>
      <c r="F9" s="114">
        <f>D9-F8</f>
        <v>-8285.9286105517549</v>
      </c>
      <c r="G9" s="114">
        <f t="shared" ref="G9:Q9" si="2">F9-G8</f>
        <v>-6605.5933238749676</v>
      </c>
      <c r="H9" s="114">
        <f t="shared" si="2"/>
        <v>-5074.087803307295</v>
      </c>
      <c r="I9" s="114">
        <f t="shared" si="2"/>
        <v>-3723.3668663044327</v>
      </c>
      <c r="J9" s="114">
        <f t="shared" si="2"/>
        <v>-2671.2762146221044</v>
      </c>
      <c r="K9" s="114">
        <f t="shared" si="2"/>
        <v>-1986.8144201748685</v>
      </c>
      <c r="L9" s="114">
        <f t="shared" si="2"/>
        <v>-1598.0754831175041</v>
      </c>
      <c r="M9" s="114">
        <f t="shared" si="2"/>
        <v>-1335.6240259303586</v>
      </c>
      <c r="N9" s="114">
        <f t="shared" si="2"/>
        <v>-1133.7069441663075</v>
      </c>
      <c r="O9" s="114">
        <f t="shared" si="2"/>
        <v>-923.81273556383223</v>
      </c>
      <c r="P9" s="114">
        <f t="shared" si="2"/>
        <v>-642.31797506398595</v>
      </c>
      <c r="Q9" s="114">
        <f t="shared" si="2"/>
        <v>0.18283574784379653</v>
      </c>
    </row>
    <row r="15" spans="2:18" ht="26">
      <c r="C15" s="141" t="s">
        <v>86</v>
      </c>
      <c r="D15" s="141" t="s">
        <v>73</v>
      </c>
      <c r="E15" s="141" t="s">
        <v>87</v>
      </c>
      <c r="F15" s="141" t="s">
        <v>88</v>
      </c>
    </row>
    <row r="16" spans="2:18">
      <c r="B16" s="112" t="s">
        <v>85</v>
      </c>
      <c r="C16" s="143">
        <v>0</v>
      </c>
      <c r="D16" s="144">
        <f>C16/12</f>
        <v>0</v>
      </c>
      <c r="E16" s="142">
        <v>0.21</v>
      </c>
      <c r="F16" s="140">
        <f>D16*(1-E16)</f>
        <v>0</v>
      </c>
      <c r="G16" s="112" t="s">
        <v>94</v>
      </c>
      <c r="R16" s="139"/>
    </row>
    <row r="17" spans="3:10">
      <c r="C17" s="120"/>
      <c r="D17" s="121"/>
    </row>
    <row r="19" spans="3:10">
      <c r="F19" s="112" t="s">
        <v>77</v>
      </c>
      <c r="G19" s="117">
        <f>D9</f>
        <v>-9443.1019142521545</v>
      </c>
    </row>
    <row r="20" spans="3:10">
      <c r="F20" s="112" t="s">
        <v>33</v>
      </c>
      <c r="G20" s="122">
        <f>SUM(F7:Q7)</f>
        <v>0</v>
      </c>
    </row>
    <row r="21" spans="3:10">
      <c r="F21" s="112" t="s">
        <v>75</v>
      </c>
      <c r="G21" s="117">
        <f>SUM(G19:G20)</f>
        <v>-9443.1019142521545</v>
      </c>
    </row>
    <row r="22" spans="3:10">
      <c r="G22" s="117"/>
    </row>
    <row r="23" spans="3:10">
      <c r="F23" s="112" t="s">
        <v>74</v>
      </c>
      <c r="G23" s="123">
        <f>'CF WA Gas'!E21</f>
        <v>0.95628199999999997</v>
      </c>
    </row>
    <row r="24" spans="3:10">
      <c r="F24" s="112" t="s">
        <v>76</v>
      </c>
      <c r="G24" s="117">
        <f>G21/G23</f>
        <v>-9874.8088056160777</v>
      </c>
    </row>
    <row r="30" spans="3:10" ht="31">
      <c r="F30" s="124" t="s">
        <v>5</v>
      </c>
      <c r="G30" s="124" t="s">
        <v>78</v>
      </c>
      <c r="H30" s="124" t="s">
        <v>79</v>
      </c>
      <c r="I30" s="124" t="s">
        <v>80</v>
      </c>
      <c r="J30" s="124" t="s">
        <v>55</v>
      </c>
    </row>
    <row r="31" spans="3:10">
      <c r="F31" s="125">
        <v>1</v>
      </c>
      <c r="G31" s="124"/>
      <c r="H31" s="126"/>
      <c r="I31" s="127">
        <f>C16*(1-E16)</f>
        <v>0</v>
      </c>
      <c r="J31" s="124"/>
    </row>
    <row r="32" spans="3:10">
      <c r="F32" s="125">
        <v>2</v>
      </c>
      <c r="G32" s="128"/>
      <c r="H32" s="169">
        <f>D9</f>
        <v>-9443.1019142521545</v>
      </c>
      <c r="I32" s="129"/>
    </row>
    <row r="33" spans="6:10">
      <c r="F33" s="125">
        <v>3</v>
      </c>
      <c r="G33" s="130">
        <v>45231</v>
      </c>
      <c r="H33" s="129">
        <f>H32+I33-J33</f>
        <v>-8285.9286105517549</v>
      </c>
      <c r="I33" s="129">
        <f>(H32-(J33*0.5))*($I$31/12)</f>
        <v>0</v>
      </c>
      <c r="J33" s="131">
        <f>'Forecasted Revenue'!H35</f>
        <v>-1157.1733037003992</v>
      </c>
    </row>
    <row r="34" spans="6:10">
      <c r="F34" s="125">
        <v>4</v>
      </c>
      <c r="G34" s="130">
        <f t="shared" ref="G34:G44" si="3">G33+31</f>
        <v>45262</v>
      </c>
      <c r="H34" s="129">
        <f t="shared" ref="H34:H44" si="4">H33+I34-J34</f>
        <v>-6605.5933238749676</v>
      </c>
      <c r="I34" s="129">
        <f t="shared" ref="I34:I44" si="5">(H33-J34*0.5)*($I$31/12)</f>
        <v>0</v>
      </c>
      <c r="J34" s="131">
        <f>'Forecasted Revenue'!I35</f>
        <v>-1680.3352866767875</v>
      </c>
    </row>
    <row r="35" spans="6:10">
      <c r="F35" s="125">
        <v>5</v>
      </c>
      <c r="G35" s="130">
        <f t="shared" si="3"/>
        <v>45293</v>
      </c>
      <c r="H35" s="129">
        <f t="shared" si="4"/>
        <v>-5074.087803307295</v>
      </c>
      <c r="I35" s="129">
        <f t="shared" si="5"/>
        <v>0</v>
      </c>
      <c r="J35" s="131">
        <f>'Forecasted Revenue'!J35</f>
        <v>-1531.5055205676729</v>
      </c>
    </row>
    <row r="36" spans="6:10">
      <c r="F36" s="125">
        <v>6</v>
      </c>
      <c r="G36" s="130">
        <f t="shared" si="3"/>
        <v>45324</v>
      </c>
      <c r="H36" s="129">
        <f t="shared" si="4"/>
        <v>-3723.3668663044327</v>
      </c>
      <c r="I36" s="129">
        <f t="shared" si="5"/>
        <v>0</v>
      </c>
      <c r="J36" s="131">
        <f>'Forecasted Revenue'!K35</f>
        <v>-1350.7209370028625</v>
      </c>
    </row>
    <row r="37" spans="6:10">
      <c r="F37" s="125">
        <v>7</v>
      </c>
      <c r="G37" s="130">
        <f t="shared" si="3"/>
        <v>45355</v>
      </c>
      <c r="H37" s="129">
        <f t="shared" si="4"/>
        <v>-2671.2762146221044</v>
      </c>
      <c r="I37" s="129">
        <f t="shared" si="5"/>
        <v>0</v>
      </c>
      <c r="J37" s="131">
        <f>'Forecasted Revenue'!L35</f>
        <v>-1052.0906516823284</v>
      </c>
    </row>
    <row r="38" spans="6:10">
      <c r="F38" s="125">
        <v>8</v>
      </c>
      <c r="G38" s="130">
        <f t="shared" si="3"/>
        <v>45386</v>
      </c>
      <c r="H38" s="129">
        <f t="shared" si="4"/>
        <v>-1986.8144201748685</v>
      </c>
      <c r="I38" s="129">
        <f t="shared" si="5"/>
        <v>0</v>
      </c>
      <c r="J38" s="131">
        <f>'Forecasted Revenue'!M35</f>
        <v>-684.46179444723589</v>
      </c>
    </row>
    <row r="39" spans="6:10">
      <c r="F39" s="125">
        <v>9</v>
      </c>
      <c r="G39" s="130">
        <f t="shared" si="3"/>
        <v>45417</v>
      </c>
      <c r="H39" s="129">
        <f t="shared" si="4"/>
        <v>-1598.0754831175041</v>
      </c>
      <c r="I39" s="129">
        <f t="shared" si="5"/>
        <v>0</v>
      </c>
      <c r="J39" s="131">
        <f>'Forecasted Revenue'!N35</f>
        <v>-388.73893705736441</v>
      </c>
    </row>
    <row r="40" spans="6:10">
      <c r="F40" s="125">
        <v>10</v>
      </c>
      <c r="G40" s="130">
        <f t="shared" si="3"/>
        <v>45448</v>
      </c>
      <c r="H40" s="129">
        <f t="shared" si="4"/>
        <v>-1335.6240259303586</v>
      </c>
      <c r="I40" s="129">
        <f t="shared" si="5"/>
        <v>0</v>
      </c>
      <c r="J40" s="131">
        <f>'Forecasted Revenue'!O35</f>
        <v>-262.45145718714554</v>
      </c>
    </row>
    <row r="41" spans="6:10">
      <c r="F41" s="125">
        <v>11</v>
      </c>
      <c r="G41" s="130">
        <f t="shared" si="3"/>
        <v>45479</v>
      </c>
      <c r="H41" s="129">
        <f t="shared" si="4"/>
        <v>-1133.7069441663075</v>
      </c>
      <c r="I41" s="129">
        <f t="shared" si="5"/>
        <v>0</v>
      </c>
      <c r="J41" s="131">
        <f>'Forecasted Revenue'!P35</f>
        <v>-201.91708176405115</v>
      </c>
    </row>
    <row r="42" spans="6:10">
      <c r="F42" s="125">
        <v>12</v>
      </c>
      <c r="G42" s="130">
        <f t="shared" si="3"/>
        <v>45510</v>
      </c>
      <c r="H42" s="129">
        <f t="shared" si="4"/>
        <v>-923.81273556383223</v>
      </c>
      <c r="I42" s="129">
        <f t="shared" si="5"/>
        <v>0</v>
      </c>
      <c r="J42" s="131">
        <f>'Forecasted Revenue'!Q35</f>
        <v>-209.89420860247529</v>
      </c>
    </row>
    <row r="43" spans="6:10">
      <c r="F43" s="125">
        <v>13</v>
      </c>
      <c r="G43" s="130">
        <f t="shared" si="3"/>
        <v>45541</v>
      </c>
      <c r="H43" s="129">
        <f>H42+I43-J43</f>
        <v>-642.31797506398595</v>
      </c>
      <c r="I43" s="129">
        <f t="shared" si="5"/>
        <v>0</v>
      </c>
      <c r="J43" s="131">
        <f>'Forecasted Revenue'!R35</f>
        <v>-281.49476049984628</v>
      </c>
    </row>
    <row r="44" spans="6:10">
      <c r="F44" s="125">
        <v>14</v>
      </c>
      <c r="G44" s="130">
        <f t="shared" si="3"/>
        <v>45572</v>
      </c>
      <c r="H44" s="129">
        <f t="shared" si="4"/>
        <v>0.18283574784379653</v>
      </c>
      <c r="I44" s="129">
        <f t="shared" si="5"/>
        <v>0</v>
      </c>
      <c r="J44" s="131">
        <f>'Forecasted Revenue'!S35</f>
        <v>-642.50081081182975</v>
      </c>
    </row>
    <row r="46" spans="6:10">
      <c r="F46" s="125">
        <v>15</v>
      </c>
      <c r="G46" s="112" t="s">
        <v>81</v>
      </c>
      <c r="I46" s="129">
        <f>SUM(I33:I45)</f>
        <v>0</v>
      </c>
      <c r="J46" s="132">
        <f>SUM(J33:J45)</f>
        <v>-9443.2847499999971</v>
      </c>
    </row>
  </sheetData>
  <pageMargins left="0.7" right="0.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U39"/>
  <sheetViews>
    <sheetView workbookViewId="0">
      <selection activeCell="F15" sqref="F15"/>
    </sheetView>
  </sheetViews>
  <sheetFormatPr defaultColWidth="9.1796875" defaultRowHeight="14.5"/>
  <cols>
    <col min="1" max="1" width="8.26953125" style="1" customWidth="1"/>
    <col min="2" max="2" width="28" style="1" customWidth="1"/>
    <col min="3" max="3" width="8.54296875" style="1" bestFit="1" customWidth="1"/>
    <col min="4" max="7" width="13.453125" style="1" bestFit="1" customWidth="1"/>
    <col min="8" max="8" width="14.26953125" style="1" bestFit="1" customWidth="1"/>
    <col min="9" max="19" width="13.453125" style="1" bestFit="1" customWidth="1"/>
    <col min="20" max="20" width="14.26953125" style="1" bestFit="1" customWidth="1"/>
    <col min="21" max="21" width="12.54296875" style="1" bestFit="1" customWidth="1"/>
    <col min="22" max="16384" width="9.1796875" style="1"/>
  </cols>
  <sheetData>
    <row r="1" spans="1:20">
      <c r="A1" s="34" t="s">
        <v>38</v>
      </c>
      <c r="B1" s="34"/>
    </row>
    <row r="4" spans="1:20">
      <c r="A4" s="1" t="s">
        <v>31</v>
      </c>
      <c r="D4" s="35">
        <v>44743</v>
      </c>
      <c r="E4" s="35">
        <v>44774</v>
      </c>
      <c r="F4" s="35">
        <v>44805</v>
      </c>
      <c r="G4" s="35">
        <v>44835</v>
      </c>
      <c r="H4" s="35">
        <v>45231</v>
      </c>
      <c r="I4" s="35">
        <v>45261</v>
      </c>
      <c r="J4" s="35">
        <v>45292</v>
      </c>
      <c r="K4" s="35">
        <v>45323</v>
      </c>
      <c r="L4" s="35">
        <v>45352</v>
      </c>
      <c r="M4" s="35">
        <v>45383</v>
      </c>
      <c r="N4" s="35">
        <v>45413</v>
      </c>
      <c r="O4" s="35">
        <v>45444</v>
      </c>
      <c r="P4" s="35">
        <v>45474</v>
      </c>
      <c r="Q4" s="35">
        <v>45505</v>
      </c>
      <c r="R4" s="35">
        <v>45536</v>
      </c>
      <c r="S4" s="35">
        <v>45566</v>
      </c>
    </row>
    <row r="5" spans="1:20">
      <c r="B5" s="1" t="s">
        <v>121</v>
      </c>
      <c r="D5" s="36"/>
      <c r="E5" s="36"/>
      <c r="F5" s="36"/>
      <c r="G5" s="36"/>
      <c r="H5" s="36">
        <f>'Therm Forecast'!B7</f>
        <v>16896724.585724</v>
      </c>
      <c r="I5" s="36">
        <f>'Therm Forecast'!C7</f>
        <v>25318761.379441429</v>
      </c>
      <c r="J5" s="36">
        <f>'Therm Forecast'!D7</f>
        <v>22936252.243829809</v>
      </c>
      <c r="K5" s="36">
        <f>'Therm Forecast'!E7</f>
        <v>20105498.728020974</v>
      </c>
      <c r="L5" s="36">
        <f>'Therm Forecast'!F7</f>
        <v>15455535.198045896</v>
      </c>
      <c r="M5" s="36">
        <f>'Therm Forecast'!G7</f>
        <v>9694274.395910874</v>
      </c>
      <c r="N5" s="36">
        <f>'Therm Forecast'!H7</f>
        <v>5183904.46824532</v>
      </c>
      <c r="O5" s="36">
        <f>'Therm Forecast'!I7</f>
        <v>3240671.9152343152</v>
      </c>
      <c r="P5" s="36">
        <f>'Therm Forecast'!J7</f>
        <v>2340441.1111559412</v>
      </c>
      <c r="Q5" s="36">
        <f>'Therm Forecast'!K7</f>
        <v>2489737.256021257</v>
      </c>
      <c r="R5" s="36">
        <f>'Therm Forecast'!L7</f>
        <v>3519545.2521682116</v>
      </c>
      <c r="S5" s="36">
        <f>'Therm Forecast'!M7</f>
        <v>8898296.9236539602</v>
      </c>
      <c r="T5" s="36">
        <f>SUM(D5:S5)</f>
        <v>136079643.457452</v>
      </c>
    </row>
    <row r="6" spans="1:20">
      <c r="B6" s="168" t="s">
        <v>138</v>
      </c>
      <c r="D6" s="36"/>
      <c r="E6" s="36"/>
      <c r="F6" s="36"/>
      <c r="G6" s="36"/>
      <c r="H6" s="36">
        <f>'Therm Forecast'!B8+'Therm Forecast'!B9</f>
        <v>7774200.7307153111</v>
      </c>
      <c r="I6" s="36">
        <f>'Therm Forecast'!C8+'Therm Forecast'!C9</f>
        <v>9866698.7152098306</v>
      </c>
      <c r="J6" s="36">
        <f>'Therm Forecast'!D8+'Therm Forecast'!D9</f>
        <v>9002635.065499058</v>
      </c>
      <c r="K6" s="36">
        <f>'Therm Forecast'!E8+'Therm Forecast'!E9</f>
        <v>7900560.0242170924</v>
      </c>
      <c r="L6" s="36">
        <f>'Therm Forecast'!F8+'Therm Forecast'!F9</f>
        <v>6407192.0206340617</v>
      </c>
      <c r="M6" s="36">
        <f>'Therm Forecast'!G8+'Therm Forecast'!G9</f>
        <v>4392730.3326240024</v>
      </c>
      <c r="N6" s="36">
        <f>'Therm Forecast'!H8+'Therm Forecast'!H9</f>
        <v>2692002.0779268248</v>
      </c>
      <c r="O6" s="36">
        <f>'Therm Forecast'!I8+'Therm Forecast'!I9</f>
        <v>2078905.0362181957</v>
      </c>
      <c r="P6" s="36">
        <f>'Therm Forecast'!J8+'Therm Forecast'!J9</f>
        <v>1745092.4506622497</v>
      </c>
      <c r="Q6" s="36">
        <f>'Therm Forecast'!K8+'Therm Forecast'!K9</f>
        <v>1807011.0882689361</v>
      </c>
      <c r="R6" s="36">
        <f>'Therm Forecast'!L8+'Therm Forecast'!L9</f>
        <v>2398983.7055906351</v>
      </c>
      <c r="S6" s="36">
        <f>'Therm Forecast'!M8+'Therm Forecast'!M9</f>
        <v>5098719.4975530114</v>
      </c>
      <c r="T6" s="36">
        <f t="shared" ref="T6:T9" si="0">SUM(D6:S6)</f>
        <v>61164730.745119207</v>
      </c>
    </row>
    <row r="7" spans="1:20">
      <c r="B7" s="111" t="s">
        <v>124</v>
      </c>
      <c r="D7" s="36"/>
      <c r="E7" s="36"/>
      <c r="F7" s="36"/>
      <c r="G7" s="36"/>
      <c r="H7" s="36">
        <f>'Therm Forecast'!B10</f>
        <v>347671.43138689199</v>
      </c>
      <c r="I7" s="36">
        <f>'Therm Forecast'!C10</f>
        <v>347632.58956974506</v>
      </c>
      <c r="J7" s="36">
        <f>'Therm Forecast'!D10</f>
        <v>329887.84254494117</v>
      </c>
      <c r="K7" s="36">
        <f>'Therm Forecast'!E10</f>
        <v>276791.75253276987</v>
      </c>
      <c r="L7" s="36">
        <f>'Therm Forecast'!F10</f>
        <v>239018.49667086484</v>
      </c>
      <c r="M7" s="36">
        <f>'Therm Forecast'!G10</f>
        <v>179545.24880668859</v>
      </c>
      <c r="N7" s="36">
        <f>'Therm Forecast'!H10</f>
        <v>120676.27091623716</v>
      </c>
      <c r="O7" s="36">
        <f>'Therm Forecast'!I10</f>
        <v>105778.55520706638</v>
      </c>
      <c r="P7" s="36">
        <f>'Therm Forecast'!J10</f>
        <v>101513.6591716637</v>
      </c>
      <c r="Q7" s="36">
        <f>'Therm Forecast'!K10</f>
        <v>99031.206036056785</v>
      </c>
      <c r="R7" s="36">
        <f>'Therm Forecast'!L10</f>
        <v>120809.83696400616</v>
      </c>
      <c r="S7" s="36">
        <f>'Therm Forecast'!M10</f>
        <v>251037.68629373278</v>
      </c>
      <c r="T7" s="36">
        <f t="shared" si="0"/>
        <v>2519394.5761006647</v>
      </c>
    </row>
    <row r="8" spans="1:20">
      <c r="B8" s="1" t="s">
        <v>125</v>
      </c>
      <c r="D8" s="36"/>
      <c r="E8" s="36"/>
      <c r="F8" s="36"/>
      <c r="G8" s="36"/>
      <c r="H8" s="36">
        <f>'Therm Forecast'!B11</f>
        <v>2683302</v>
      </c>
      <c r="I8" s="36">
        <f>'Therm Forecast'!C11</f>
        <v>3090346</v>
      </c>
      <c r="J8" s="36">
        <f>'Therm Forecast'!D11</f>
        <v>3318946</v>
      </c>
      <c r="K8" s="36">
        <f>'Therm Forecast'!E11</f>
        <v>3450658</v>
      </c>
      <c r="L8" s="36">
        <f>'Therm Forecast'!F11</f>
        <v>3077573</v>
      </c>
      <c r="M8" s="36">
        <f>'Therm Forecast'!G11</f>
        <v>3015119</v>
      </c>
      <c r="N8" s="36">
        <f>'Therm Forecast'!H11</f>
        <v>2622375</v>
      </c>
      <c r="O8" s="36">
        <f>'Therm Forecast'!I11</f>
        <v>2351056</v>
      </c>
      <c r="P8" s="36">
        <f>'Therm Forecast'!J11</f>
        <v>2160373</v>
      </c>
      <c r="Q8" s="36">
        <f>'Therm Forecast'!K11</f>
        <v>2046710</v>
      </c>
      <c r="R8" s="36">
        <f>'Therm Forecast'!L11</f>
        <v>2111844</v>
      </c>
      <c r="S8" s="36">
        <f>'Therm Forecast'!M11</f>
        <v>2143437</v>
      </c>
      <c r="T8" s="36">
        <f t="shared" si="0"/>
        <v>32071739</v>
      </c>
    </row>
    <row r="9" spans="1:20">
      <c r="B9" s="1" t="s">
        <v>126</v>
      </c>
      <c r="D9" s="36"/>
      <c r="E9" s="36"/>
      <c r="F9" s="36"/>
      <c r="G9" s="36"/>
      <c r="H9" s="36">
        <f>'Therm Forecast'!B12</f>
        <v>4012777</v>
      </c>
      <c r="I9" s="36">
        <f>'Therm Forecast'!C12</f>
        <v>4389174</v>
      </c>
      <c r="J9" s="36">
        <f>'Therm Forecast'!D12</f>
        <v>4792623</v>
      </c>
      <c r="K9" s="36">
        <f>'Therm Forecast'!E12</f>
        <v>4825009</v>
      </c>
      <c r="L9" s="36">
        <f>'Therm Forecast'!F12</f>
        <v>4352849</v>
      </c>
      <c r="M9" s="36">
        <f>'Therm Forecast'!G12</f>
        <v>4317680</v>
      </c>
      <c r="N9" s="36">
        <f>'Therm Forecast'!H12</f>
        <v>3939169</v>
      </c>
      <c r="O9" s="36">
        <f>'Therm Forecast'!I12</f>
        <v>3656651</v>
      </c>
      <c r="P9" s="36">
        <f>'Therm Forecast'!J12</f>
        <v>3480246</v>
      </c>
      <c r="Q9" s="36">
        <f>'Therm Forecast'!K12</f>
        <v>3310149</v>
      </c>
      <c r="R9" s="36">
        <f>'Therm Forecast'!L12</f>
        <v>3431054</v>
      </c>
      <c r="S9" s="36">
        <f>'Therm Forecast'!M12</f>
        <v>3507041</v>
      </c>
      <c r="T9" s="36">
        <f t="shared" si="0"/>
        <v>48014422</v>
      </c>
    </row>
    <row r="10" spans="1:20">
      <c r="A10" s="1" t="s">
        <v>32</v>
      </c>
      <c r="D10" s="37">
        <f t="shared" ref="D10:T10" si="1">SUM(D5:D9)</f>
        <v>0</v>
      </c>
      <c r="E10" s="37">
        <f t="shared" si="1"/>
        <v>0</v>
      </c>
      <c r="F10" s="37">
        <f t="shared" si="1"/>
        <v>0</v>
      </c>
      <c r="G10" s="37">
        <f t="shared" si="1"/>
        <v>0</v>
      </c>
      <c r="H10" s="37">
        <f t="shared" si="1"/>
        <v>31714675.747826204</v>
      </c>
      <c r="I10" s="37">
        <f t="shared" si="1"/>
        <v>43012612.684221007</v>
      </c>
      <c r="J10" s="37">
        <f t="shared" si="1"/>
        <v>40380344.151873812</v>
      </c>
      <c r="K10" s="37">
        <f t="shared" si="1"/>
        <v>36558517.50477083</v>
      </c>
      <c r="L10" s="37">
        <f t="shared" si="1"/>
        <v>29532167.715350822</v>
      </c>
      <c r="M10" s="37">
        <f t="shared" si="1"/>
        <v>21599348.977341566</v>
      </c>
      <c r="N10" s="37">
        <f t="shared" si="1"/>
        <v>14558126.817088382</v>
      </c>
      <c r="O10" s="37">
        <f t="shared" si="1"/>
        <v>11433062.506659577</v>
      </c>
      <c r="P10" s="37">
        <f t="shared" si="1"/>
        <v>9827666.220989855</v>
      </c>
      <c r="Q10" s="37">
        <f t="shared" si="1"/>
        <v>9752638.5503262505</v>
      </c>
      <c r="R10" s="37">
        <f t="shared" si="1"/>
        <v>11582236.794722853</v>
      </c>
      <c r="S10" s="37">
        <f t="shared" si="1"/>
        <v>19898532.107500702</v>
      </c>
      <c r="T10" s="36">
        <f t="shared" si="1"/>
        <v>279849929.77867186</v>
      </c>
    </row>
    <row r="11" spans="1:20">
      <c r="D11" s="36"/>
      <c r="E11" s="36"/>
      <c r="F11" s="36"/>
      <c r="G11" s="36"/>
      <c r="H11" s="36">
        <f>H10-'Therm Forecast'!B13</f>
        <v>0</v>
      </c>
      <c r="I11" s="36">
        <f>I10-'Therm Forecast'!C13</f>
        <v>0</v>
      </c>
      <c r="J11" s="36">
        <f>J10-'Therm Forecast'!D13</f>
        <v>0</v>
      </c>
      <c r="K11" s="36">
        <f>K10-'Therm Forecast'!E13</f>
        <v>0</v>
      </c>
      <c r="L11" s="36">
        <f>L10-'Therm Forecast'!F13</f>
        <v>0</v>
      </c>
      <c r="M11" s="36">
        <f>M10-'Therm Forecast'!G13</f>
        <v>0</v>
      </c>
      <c r="N11" s="36">
        <f>N10-'Therm Forecast'!H13</f>
        <v>0</v>
      </c>
      <c r="O11" s="36">
        <f>O10-'Therm Forecast'!I13</f>
        <v>0</v>
      </c>
      <c r="P11" s="36">
        <f>P10-'Therm Forecast'!J13</f>
        <v>0</v>
      </c>
      <c r="Q11" s="36">
        <f>Q10-'Therm Forecast'!K13</f>
        <v>0</v>
      </c>
      <c r="R11" s="36">
        <f>R10-'Therm Forecast'!L13</f>
        <v>0</v>
      </c>
      <c r="S11" s="36">
        <f>S10-'Therm Forecast'!M13</f>
        <v>0</v>
      </c>
    </row>
    <row r="12" spans="1:20"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</row>
    <row r="13" spans="1:20">
      <c r="A13" s="152" t="s">
        <v>127</v>
      </c>
      <c r="D13" s="183" t="s">
        <v>51</v>
      </c>
      <c r="E13" s="184"/>
      <c r="F13" s="184"/>
      <c r="G13" s="185"/>
      <c r="H13" s="183" t="s">
        <v>52</v>
      </c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5"/>
    </row>
    <row r="14" spans="1:20">
      <c r="B14" s="1" t="s">
        <v>121</v>
      </c>
      <c r="D14" s="38">
        <f>'Rate Design'!$D$17</f>
        <v>0</v>
      </c>
      <c r="E14" s="38">
        <f>'Rate Design'!$D$17</f>
        <v>0</v>
      </c>
      <c r="F14" s="38">
        <f>'Rate Design'!$D$17</f>
        <v>0</v>
      </c>
      <c r="G14" s="38">
        <f>'Rate Design'!$D$17</f>
        <v>0</v>
      </c>
      <c r="H14" s="38">
        <f>'Rate Design'!$D$16</f>
        <v>-5.859914772105901E-5</v>
      </c>
      <c r="I14" s="38">
        <f>'Rate Design'!$D$16</f>
        <v>-5.859914772105901E-5</v>
      </c>
      <c r="J14" s="38">
        <f>'Rate Design'!$D$16</f>
        <v>-5.859914772105901E-5</v>
      </c>
      <c r="K14" s="38">
        <f>'Rate Design'!$D$16</f>
        <v>-5.859914772105901E-5</v>
      </c>
      <c r="L14" s="38">
        <f>'Rate Design'!$D$16</f>
        <v>-5.859914772105901E-5</v>
      </c>
      <c r="M14" s="38">
        <f>'Rate Design'!$D$16</f>
        <v>-5.859914772105901E-5</v>
      </c>
      <c r="N14" s="38">
        <f>'Rate Design'!$D$16</f>
        <v>-5.859914772105901E-5</v>
      </c>
      <c r="O14" s="38">
        <f>'Rate Design'!$D$16</f>
        <v>-5.859914772105901E-5</v>
      </c>
      <c r="P14" s="38">
        <f>'Rate Design'!$D$16</f>
        <v>-5.859914772105901E-5</v>
      </c>
      <c r="Q14" s="38">
        <f>'Rate Design'!$D$16</f>
        <v>-5.859914772105901E-5</v>
      </c>
      <c r="R14" s="38">
        <f>'Rate Design'!$D$16</f>
        <v>-5.859914772105901E-5</v>
      </c>
      <c r="S14" s="38">
        <f>'Rate Design'!$D$16</f>
        <v>-5.859914772105901E-5</v>
      </c>
    </row>
    <row r="15" spans="1:20">
      <c r="B15" s="168" t="s">
        <v>138</v>
      </c>
      <c r="D15" s="38">
        <f>'Rate Design'!$E$17</f>
        <v>0</v>
      </c>
      <c r="E15" s="38">
        <f>'Rate Design'!$E$17</f>
        <v>0</v>
      </c>
      <c r="F15" s="38">
        <f>'Rate Design'!$E$17</f>
        <v>0</v>
      </c>
      <c r="G15" s="38">
        <f>'Rate Design'!$E$17</f>
        <v>0</v>
      </c>
      <c r="H15" s="38">
        <f>'Rate Design'!$E$16</f>
        <v>-2.2540748595365632E-5</v>
      </c>
      <c r="I15" s="38">
        <f>'Rate Design'!$E$16</f>
        <v>-2.2540748595365632E-5</v>
      </c>
      <c r="J15" s="38">
        <f>'Rate Design'!$E$16</f>
        <v>-2.2540748595365632E-5</v>
      </c>
      <c r="K15" s="38">
        <f>'Rate Design'!$E$16</f>
        <v>-2.2540748595365632E-5</v>
      </c>
      <c r="L15" s="38">
        <f>'Rate Design'!$E$16</f>
        <v>-2.2540748595365632E-5</v>
      </c>
      <c r="M15" s="38">
        <f>'Rate Design'!$E$16</f>
        <v>-2.2540748595365632E-5</v>
      </c>
      <c r="N15" s="38">
        <f>'Rate Design'!$E$16</f>
        <v>-2.2540748595365632E-5</v>
      </c>
      <c r="O15" s="38">
        <f>'Rate Design'!$E$16</f>
        <v>-2.2540748595365632E-5</v>
      </c>
      <c r="P15" s="38">
        <f>'Rate Design'!$E$16</f>
        <v>-2.2540748595365632E-5</v>
      </c>
      <c r="Q15" s="38">
        <f>'Rate Design'!$E$16</f>
        <v>-2.2540748595365632E-5</v>
      </c>
      <c r="R15" s="38">
        <f>'Rate Design'!$E$16</f>
        <v>-2.2540748595365632E-5</v>
      </c>
      <c r="S15" s="38">
        <f>'Rate Design'!$E$16</f>
        <v>-2.2540748595365632E-5</v>
      </c>
    </row>
    <row r="16" spans="1:20">
      <c r="B16" s="111" t="s">
        <v>124</v>
      </c>
      <c r="D16" s="38">
        <f>'Rate Design'!$F$17</f>
        <v>0</v>
      </c>
      <c r="E16" s="38">
        <f>'Rate Design'!$F$17</f>
        <v>0</v>
      </c>
      <c r="F16" s="38">
        <f>'Rate Design'!$F$17</f>
        <v>0</v>
      </c>
      <c r="G16" s="38">
        <f>'Rate Design'!$F$17</f>
        <v>0</v>
      </c>
      <c r="H16" s="38">
        <f>'Rate Design'!$F$11</f>
        <v>-7.447185439066752E-6</v>
      </c>
      <c r="I16" s="38">
        <f>'Rate Design'!$F$11</f>
        <v>-7.447185439066752E-6</v>
      </c>
      <c r="J16" s="38">
        <f>'Rate Design'!$F$11</f>
        <v>-7.447185439066752E-6</v>
      </c>
      <c r="K16" s="38">
        <f>'Rate Design'!$F$11</f>
        <v>-7.447185439066752E-6</v>
      </c>
      <c r="L16" s="38">
        <f>'Rate Design'!$F$11</f>
        <v>-7.447185439066752E-6</v>
      </c>
      <c r="M16" s="38">
        <f>'Rate Design'!$F$11</f>
        <v>-7.447185439066752E-6</v>
      </c>
      <c r="N16" s="38">
        <f>'Rate Design'!$F$11</f>
        <v>-7.447185439066752E-6</v>
      </c>
      <c r="O16" s="38">
        <f>'Rate Design'!$F$11</f>
        <v>-7.447185439066752E-6</v>
      </c>
      <c r="P16" s="38">
        <f>'Rate Design'!$F$11</f>
        <v>-7.447185439066752E-6</v>
      </c>
      <c r="Q16" s="38">
        <f>'Rate Design'!$F$11</f>
        <v>-7.447185439066752E-6</v>
      </c>
      <c r="R16" s="38">
        <f>'Rate Design'!$F$11</f>
        <v>-7.447185439066752E-6</v>
      </c>
      <c r="S16" s="38">
        <f>'Rate Design'!$F$11</f>
        <v>-7.447185439066752E-6</v>
      </c>
    </row>
    <row r="17" spans="1:21">
      <c r="B17" s="1" t="s">
        <v>125</v>
      </c>
      <c r="D17" s="38">
        <f>'Rate Design'!$G$17</f>
        <v>0</v>
      </c>
      <c r="E17" s="38">
        <f>'Rate Design'!$G$17</f>
        <v>0</v>
      </c>
      <c r="F17" s="38">
        <f>'Rate Design'!$G$17</f>
        <v>0</v>
      </c>
      <c r="G17" s="38">
        <f>'Rate Design'!$G$17</f>
        <v>0</v>
      </c>
      <c r="H17" s="38">
        <f>'Rate Design'!$G$16</f>
        <v>-1.5695676931530454E-5</v>
      </c>
      <c r="I17" s="38">
        <f>'Rate Design'!$G$16</f>
        <v>-1.5695676931530454E-5</v>
      </c>
      <c r="J17" s="38">
        <f>'Rate Design'!$G$16</f>
        <v>-1.5695676931530454E-5</v>
      </c>
      <c r="K17" s="38">
        <f>'Rate Design'!$G$16</f>
        <v>-1.5695676931530454E-5</v>
      </c>
      <c r="L17" s="38">
        <f>'Rate Design'!$G$16</f>
        <v>-1.5695676931530454E-5</v>
      </c>
      <c r="M17" s="38">
        <f>'Rate Design'!$G$16</f>
        <v>-1.5695676931530454E-5</v>
      </c>
      <c r="N17" s="38">
        <f>'Rate Design'!$G$16</f>
        <v>-1.5695676931530454E-5</v>
      </c>
      <c r="O17" s="38">
        <f>'Rate Design'!$G$16</f>
        <v>-1.5695676931530454E-5</v>
      </c>
      <c r="P17" s="38">
        <f>'Rate Design'!$G$16</f>
        <v>-1.5695676931530454E-5</v>
      </c>
      <c r="Q17" s="38">
        <f>'Rate Design'!$G$16</f>
        <v>-1.5695676931530454E-5</v>
      </c>
      <c r="R17" s="38">
        <f>'Rate Design'!$G$16</f>
        <v>-1.5695676931530454E-5</v>
      </c>
      <c r="S17" s="38">
        <f>'Rate Design'!$G$16</f>
        <v>-1.5695676931530454E-5</v>
      </c>
    </row>
    <row r="18" spans="1:21">
      <c r="B18" s="1" t="s">
        <v>126</v>
      </c>
      <c r="D18" s="38">
        <f>'Rate Design'!$H$17</f>
        <v>0</v>
      </c>
      <c r="E18" s="38">
        <f>'Rate Design'!$H$17</f>
        <v>0</v>
      </c>
      <c r="F18" s="38">
        <f>'Rate Design'!$H$17</f>
        <v>0</v>
      </c>
      <c r="G18" s="38">
        <f>'Rate Design'!$H$17</f>
        <v>0</v>
      </c>
      <c r="H18" s="38">
        <f>'Rate Design'!$H$16</f>
        <v>0</v>
      </c>
      <c r="I18" s="38">
        <f>'Rate Design'!$H$16</f>
        <v>0</v>
      </c>
      <c r="J18" s="38">
        <f>'Rate Design'!$H$16</f>
        <v>0</v>
      </c>
      <c r="K18" s="38">
        <f>'Rate Design'!$H$16</f>
        <v>0</v>
      </c>
      <c r="L18" s="38">
        <f>'Rate Design'!$H$16</f>
        <v>0</v>
      </c>
      <c r="M18" s="38">
        <f>'Rate Design'!$H$16</f>
        <v>0</v>
      </c>
      <c r="N18" s="38">
        <f>'Rate Design'!$H$16</f>
        <v>0</v>
      </c>
      <c r="O18" s="38">
        <f>'Rate Design'!$H$16</f>
        <v>0</v>
      </c>
      <c r="P18" s="38">
        <f>'Rate Design'!$H$16</f>
        <v>0</v>
      </c>
      <c r="Q18" s="38">
        <f>'Rate Design'!$H$16</f>
        <v>0</v>
      </c>
      <c r="R18" s="38">
        <f>'Rate Design'!$H$16</f>
        <v>0</v>
      </c>
      <c r="S18" s="38">
        <f>'Rate Design'!$H$16</f>
        <v>0</v>
      </c>
    </row>
    <row r="19" spans="1:21"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</row>
    <row r="21" spans="1:21">
      <c r="A21" s="152" t="s">
        <v>128</v>
      </c>
      <c r="D21" s="35">
        <f t="shared" ref="D21:S21" si="2">D4</f>
        <v>44743</v>
      </c>
      <c r="E21" s="35">
        <f t="shared" si="2"/>
        <v>44774</v>
      </c>
      <c r="F21" s="35">
        <f t="shared" si="2"/>
        <v>44805</v>
      </c>
      <c r="G21" s="35">
        <f t="shared" si="2"/>
        <v>44835</v>
      </c>
      <c r="H21" s="35">
        <f t="shared" si="2"/>
        <v>45231</v>
      </c>
      <c r="I21" s="35">
        <f t="shared" si="2"/>
        <v>45261</v>
      </c>
      <c r="J21" s="35">
        <f t="shared" si="2"/>
        <v>45292</v>
      </c>
      <c r="K21" s="35">
        <f t="shared" si="2"/>
        <v>45323</v>
      </c>
      <c r="L21" s="35">
        <f t="shared" si="2"/>
        <v>45352</v>
      </c>
      <c r="M21" s="35">
        <f t="shared" si="2"/>
        <v>45383</v>
      </c>
      <c r="N21" s="35">
        <f t="shared" si="2"/>
        <v>45413</v>
      </c>
      <c r="O21" s="35">
        <f t="shared" si="2"/>
        <v>45444</v>
      </c>
      <c r="P21" s="35">
        <f t="shared" si="2"/>
        <v>45474</v>
      </c>
      <c r="Q21" s="35">
        <f t="shared" si="2"/>
        <v>45505</v>
      </c>
      <c r="R21" s="35">
        <f t="shared" si="2"/>
        <v>45536</v>
      </c>
      <c r="S21" s="35">
        <f t="shared" si="2"/>
        <v>45566</v>
      </c>
    </row>
    <row r="22" spans="1:21">
      <c r="B22" s="1" t="s">
        <v>121</v>
      </c>
      <c r="D22" s="40">
        <f t="shared" ref="D22:S22" si="3">D5*D14</f>
        <v>0</v>
      </c>
      <c r="E22" s="40">
        <f t="shared" si="3"/>
        <v>0</v>
      </c>
      <c r="F22" s="40">
        <f t="shared" si="3"/>
        <v>0</v>
      </c>
      <c r="G22" s="40">
        <f t="shared" si="3"/>
        <v>0</v>
      </c>
      <c r="H22" s="40">
        <f t="shared" si="3"/>
        <v>-990.13366000089025</v>
      </c>
      <c r="I22" s="40">
        <f t="shared" si="3"/>
        <v>-1483.657838188132</v>
      </c>
      <c r="J22" s="40">
        <f t="shared" si="3"/>
        <v>-1344.0448334036541</v>
      </c>
      <c r="K22" s="40">
        <f t="shared" si="3"/>
        <v>-1178.165089968865</v>
      </c>
      <c r="L22" s="40">
        <f t="shared" si="3"/>
        <v>-905.6811901783185</v>
      </c>
      <c r="M22" s="40">
        <f t="shared" si="3"/>
        <v>-568.07621737446141</v>
      </c>
      <c r="N22" s="40">
        <f t="shared" si="3"/>
        <v>-303.77238370656539</v>
      </c>
      <c r="O22" s="40">
        <f t="shared" si="3"/>
        <v>-189.90061227630287</v>
      </c>
      <c r="P22" s="40">
        <f t="shared" si="3"/>
        <v>-137.14785440506648</v>
      </c>
      <c r="Q22" s="40">
        <f t="shared" si="3"/>
        <v>-145.89648125221376</v>
      </c>
      <c r="R22" s="40">
        <f t="shared" si="3"/>
        <v>-206.24235214275691</v>
      </c>
      <c r="S22" s="40">
        <f t="shared" si="3"/>
        <v>-521.43261589504334</v>
      </c>
    </row>
    <row r="23" spans="1:21">
      <c r="B23" s="168" t="s">
        <v>138</v>
      </c>
      <c r="D23" s="40">
        <f t="shared" ref="D23:S23" si="4">D6*D15</f>
        <v>0</v>
      </c>
      <c r="E23" s="40">
        <f t="shared" si="4"/>
        <v>0</v>
      </c>
      <c r="F23" s="40">
        <f t="shared" si="4"/>
        <v>0</v>
      </c>
      <c r="G23" s="40">
        <f t="shared" si="4"/>
        <v>0</v>
      </c>
      <c r="H23" s="40">
        <f t="shared" si="4"/>
        <v>-175.23630420096163</v>
      </c>
      <c r="I23" s="40">
        <f t="shared" si="4"/>
        <v>-222.40277520576188</v>
      </c>
      <c r="J23" s="40">
        <f t="shared" si="4"/>
        <v>-202.92613370723728</v>
      </c>
      <c r="K23" s="40">
        <f t="shared" si="4"/>
        <v>-178.0845372684733</v>
      </c>
      <c r="L23" s="40">
        <f t="shared" si="4"/>
        <v>-144.42290453934513</v>
      </c>
      <c r="M23" s="40">
        <f t="shared" si="4"/>
        <v>-99.015430074914491</v>
      </c>
      <c r="N23" s="40">
        <f t="shared" si="4"/>
        <v>-60.679742056750442</v>
      </c>
      <c r="O23" s="40">
        <f t="shared" si="4"/>
        <v>-46.860075775033835</v>
      </c>
      <c r="P23" s="40">
        <f t="shared" si="4"/>
        <v>-39.335690206048277</v>
      </c>
      <c r="Q23" s="40">
        <f t="shared" si="4"/>
        <v>-40.731382649708145</v>
      </c>
      <c r="R23" s="40">
        <f t="shared" si="4"/>
        <v>-54.074888592097146</v>
      </c>
      <c r="S23" s="40">
        <f t="shared" si="4"/>
        <v>-114.92895435263141</v>
      </c>
    </row>
    <row r="24" spans="1:21">
      <c r="B24" s="111" t="s">
        <v>124</v>
      </c>
      <c r="D24" s="40">
        <f t="shared" ref="D24:S24" si="5">D7*D16</f>
        <v>0</v>
      </c>
      <c r="E24" s="40">
        <f t="shared" si="5"/>
        <v>0</v>
      </c>
      <c r="F24" s="40">
        <f t="shared" si="5"/>
        <v>0</v>
      </c>
      <c r="G24" s="40">
        <f t="shared" si="5"/>
        <v>0</v>
      </c>
      <c r="H24" s="40">
        <f t="shared" si="5"/>
        <v>-2.5891736214039573</v>
      </c>
      <c r="I24" s="40">
        <f t="shared" si="5"/>
        <v>-2.5888843591888739</v>
      </c>
      <c r="J24" s="40">
        <f t="shared" si="5"/>
        <v>-2.4567359375258313</v>
      </c>
      <c r="K24" s="40">
        <f t="shared" si="5"/>
        <v>-2.0613195091158114</v>
      </c>
      <c r="L24" s="40">
        <f t="shared" si="5"/>
        <v>-1.7800150680748896</v>
      </c>
      <c r="M24" s="40">
        <f t="shared" si="5"/>
        <v>-1.3371067625667883</v>
      </c>
      <c r="N24" s="40">
        <f t="shared" si="5"/>
        <v>-0.89869856760827593</v>
      </c>
      <c r="O24" s="40">
        <f t="shared" si="5"/>
        <v>-0.78775251610358332</v>
      </c>
      <c r="P24" s="40">
        <f t="shared" si="5"/>
        <v>-0.75599104444959897</v>
      </c>
      <c r="Q24" s="40">
        <f t="shared" si="5"/>
        <v>-0.73750375560494152</v>
      </c>
      <c r="R24" s="40">
        <f t="shared" si="5"/>
        <v>-0.89969325873437489</v>
      </c>
      <c r="S24" s="40">
        <f t="shared" si="5"/>
        <v>-1.869524202023694</v>
      </c>
    </row>
    <row r="25" spans="1:21">
      <c r="B25" s="1" t="s">
        <v>125</v>
      </c>
      <c r="D25" s="40">
        <f t="shared" ref="D25:S25" si="6">D8*D17</f>
        <v>0</v>
      </c>
      <c r="E25" s="40">
        <f t="shared" si="6"/>
        <v>0</v>
      </c>
      <c r="F25" s="40">
        <f t="shared" si="6"/>
        <v>0</v>
      </c>
      <c r="G25" s="40">
        <f t="shared" si="6"/>
        <v>0</v>
      </c>
      <c r="H25" s="40">
        <f t="shared" si="6"/>
        <v>-42.116241301729531</v>
      </c>
      <c r="I25" s="40">
        <f t="shared" si="6"/>
        <v>-48.505072422647416</v>
      </c>
      <c r="J25" s="40">
        <f t="shared" si="6"/>
        <v>-52.093104169195271</v>
      </c>
      <c r="K25" s="40">
        <f t="shared" si="6"/>
        <v>-54.160413169201014</v>
      </c>
      <c r="L25" s="40">
        <f t="shared" si="6"/>
        <v>-48.304591541200978</v>
      </c>
      <c r="M25" s="40">
        <f t="shared" si="6"/>
        <v>-47.324333734119172</v>
      </c>
      <c r="N25" s="40">
        <f t="shared" si="6"/>
        <v>-41.159950793322174</v>
      </c>
      <c r="O25" s="40">
        <f t="shared" si="6"/>
        <v>-36.901415423936264</v>
      </c>
      <c r="P25" s="40">
        <f t="shared" si="6"/>
        <v>-33.90851665960124</v>
      </c>
      <c r="Q25" s="40">
        <f t="shared" si="6"/>
        <v>-32.124498932532696</v>
      </c>
      <c r="R25" s="40">
        <f t="shared" si="6"/>
        <v>-33.146821153791002</v>
      </c>
      <c r="S25" s="40">
        <f t="shared" si="6"/>
        <v>-33.64269467508884</v>
      </c>
    </row>
    <row r="26" spans="1:21">
      <c r="B26" s="1" t="s">
        <v>126</v>
      </c>
      <c r="D26" s="40">
        <f t="shared" ref="D26:S26" si="7">D9*D18</f>
        <v>0</v>
      </c>
      <c r="E26" s="40">
        <f t="shared" si="7"/>
        <v>0</v>
      </c>
      <c r="F26" s="40">
        <f t="shared" si="7"/>
        <v>0</v>
      </c>
      <c r="G26" s="40">
        <f t="shared" si="7"/>
        <v>0</v>
      </c>
      <c r="H26" s="40">
        <f t="shared" si="7"/>
        <v>0</v>
      </c>
      <c r="I26" s="40">
        <f t="shared" si="7"/>
        <v>0</v>
      </c>
      <c r="J26" s="40">
        <f t="shared" si="7"/>
        <v>0</v>
      </c>
      <c r="K26" s="40">
        <f t="shared" si="7"/>
        <v>0</v>
      </c>
      <c r="L26" s="40">
        <f t="shared" si="7"/>
        <v>0</v>
      </c>
      <c r="M26" s="40">
        <f t="shared" si="7"/>
        <v>0</v>
      </c>
      <c r="N26" s="40">
        <f t="shared" si="7"/>
        <v>0</v>
      </c>
      <c r="O26" s="40">
        <f t="shared" si="7"/>
        <v>0</v>
      </c>
      <c r="P26" s="40">
        <f t="shared" si="7"/>
        <v>0</v>
      </c>
      <c r="Q26" s="40">
        <f t="shared" si="7"/>
        <v>0</v>
      </c>
      <c r="R26" s="40">
        <f t="shared" si="7"/>
        <v>0</v>
      </c>
      <c r="S26" s="40">
        <f t="shared" si="7"/>
        <v>0</v>
      </c>
    </row>
    <row r="27" spans="1:21">
      <c r="B27" s="1" t="s">
        <v>0</v>
      </c>
      <c r="D27" s="40">
        <f t="shared" ref="D27:S27" si="8">SUM(D22:D26)</f>
        <v>0</v>
      </c>
      <c r="E27" s="40">
        <f t="shared" si="8"/>
        <v>0</v>
      </c>
      <c r="F27" s="40">
        <f t="shared" si="8"/>
        <v>0</v>
      </c>
      <c r="G27" s="40">
        <f t="shared" si="8"/>
        <v>0</v>
      </c>
      <c r="H27" s="40">
        <f t="shared" si="8"/>
        <v>-1210.0753791249854</v>
      </c>
      <c r="I27" s="40">
        <f t="shared" si="8"/>
        <v>-1757.15457017573</v>
      </c>
      <c r="J27" s="40">
        <f t="shared" si="8"/>
        <v>-1601.5208072176124</v>
      </c>
      <c r="K27" s="40">
        <f t="shared" si="8"/>
        <v>-1412.4713599156551</v>
      </c>
      <c r="L27" s="40">
        <f t="shared" si="8"/>
        <v>-1100.1887013269395</v>
      </c>
      <c r="M27" s="40">
        <f t="shared" si="8"/>
        <v>-715.75308794606178</v>
      </c>
      <c r="N27" s="40">
        <f t="shared" si="8"/>
        <v>-406.51077512424632</v>
      </c>
      <c r="O27" s="40">
        <f t="shared" si="8"/>
        <v>-274.44985599137652</v>
      </c>
      <c r="P27" s="40">
        <f t="shared" si="8"/>
        <v>-211.14805231516559</v>
      </c>
      <c r="Q27" s="40">
        <f t="shared" si="8"/>
        <v>-219.48986659005953</v>
      </c>
      <c r="R27" s="40">
        <f t="shared" si="8"/>
        <v>-294.36375514737944</v>
      </c>
      <c r="S27" s="40">
        <f t="shared" si="8"/>
        <v>-671.87378912478732</v>
      </c>
      <c r="U27" s="41">
        <f>SUM(H27:S27)</f>
        <v>-9875.0000000000018</v>
      </c>
    </row>
    <row r="28" spans="1:21">
      <c r="B28" s="85"/>
      <c r="C28" s="78"/>
      <c r="D28" s="85"/>
    </row>
    <row r="29" spans="1:21" ht="36" customHeight="1">
      <c r="A29" s="152" t="s">
        <v>129</v>
      </c>
      <c r="B29" s="69"/>
      <c r="C29" s="78">
        <f>'CF WA Gas'!E21</f>
        <v>0.95628199999999997</v>
      </c>
      <c r="D29" s="35">
        <f t="shared" ref="D29:S29" si="9">D4</f>
        <v>44743</v>
      </c>
      <c r="E29" s="35">
        <f t="shared" si="9"/>
        <v>44774</v>
      </c>
      <c r="F29" s="35">
        <f t="shared" si="9"/>
        <v>44805</v>
      </c>
      <c r="G29" s="35">
        <f t="shared" si="9"/>
        <v>44835</v>
      </c>
      <c r="H29" s="35">
        <f t="shared" si="9"/>
        <v>45231</v>
      </c>
      <c r="I29" s="35">
        <f t="shared" si="9"/>
        <v>45261</v>
      </c>
      <c r="J29" s="35">
        <f t="shared" si="9"/>
        <v>45292</v>
      </c>
      <c r="K29" s="35">
        <f t="shared" si="9"/>
        <v>45323</v>
      </c>
      <c r="L29" s="35">
        <f t="shared" si="9"/>
        <v>45352</v>
      </c>
      <c r="M29" s="35">
        <f t="shared" si="9"/>
        <v>45383</v>
      </c>
      <c r="N29" s="35">
        <f t="shared" si="9"/>
        <v>45413</v>
      </c>
      <c r="O29" s="35">
        <f t="shared" si="9"/>
        <v>45444</v>
      </c>
      <c r="P29" s="35">
        <f t="shared" si="9"/>
        <v>45474</v>
      </c>
      <c r="Q29" s="35">
        <f t="shared" si="9"/>
        <v>45505</v>
      </c>
      <c r="R29" s="35">
        <f t="shared" si="9"/>
        <v>45536</v>
      </c>
      <c r="S29" s="35">
        <f t="shared" si="9"/>
        <v>45566</v>
      </c>
    </row>
    <row r="30" spans="1:21">
      <c r="B30" s="1" t="s">
        <v>121</v>
      </c>
      <c r="D30" s="40">
        <f t="shared" ref="D30:S30" si="10">D22*$C$29</f>
        <v>0</v>
      </c>
      <c r="E30" s="40">
        <f t="shared" si="10"/>
        <v>0</v>
      </c>
      <c r="F30" s="40">
        <f t="shared" si="10"/>
        <v>0</v>
      </c>
      <c r="G30" s="40">
        <f t="shared" si="10"/>
        <v>0</v>
      </c>
      <c r="H30" s="40">
        <f t="shared" si="10"/>
        <v>-946.84699665297126</v>
      </c>
      <c r="I30" s="40">
        <f t="shared" si="10"/>
        <v>-1418.7952848182233</v>
      </c>
      <c r="J30" s="40">
        <f t="shared" si="10"/>
        <v>-1285.285881376913</v>
      </c>
      <c r="K30" s="40">
        <f t="shared" si="10"/>
        <v>-1126.6580685656061</v>
      </c>
      <c r="L30" s="40">
        <f t="shared" si="10"/>
        <v>-866.08661990610278</v>
      </c>
      <c r="M30" s="40">
        <f t="shared" si="10"/>
        <v>-543.24106130328471</v>
      </c>
      <c r="N30" s="40">
        <f t="shared" si="10"/>
        <v>-290.49206263568175</v>
      </c>
      <c r="O30" s="40">
        <f t="shared" si="10"/>
        <v>-181.59853730880744</v>
      </c>
      <c r="P30" s="40">
        <f t="shared" si="10"/>
        <v>-131.15202450618577</v>
      </c>
      <c r="Q30" s="40">
        <f t="shared" si="10"/>
        <v>-139.51817888482947</v>
      </c>
      <c r="R30" s="40">
        <f t="shared" si="10"/>
        <v>-197.22584899177986</v>
      </c>
      <c r="S30" s="40">
        <f t="shared" si="10"/>
        <v>-498.6366247933438</v>
      </c>
    </row>
    <row r="31" spans="1:21">
      <c r="B31" s="168" t="s">
        <v>138</v>
      </c>
      <c r="D31" s="40">
        <f t="shared" ref="D31:S31" si="11">D23*$C$29</f>
        <v>0</v>
      </c>
      <c r="E31" s="40">
        <f t="shared" si="11"/>
        <v>0</v>
      </c>
      <c r="F31" s="40">
        <f t="shared" si="11"/>
        <v>0</v>
      </c>
      <c r="G31" s="40">
        <f t="shared" si="11"/>
        <v>0</v>
      </c>
      <c r="H31" s="40">
        <f t="shared" si="11"/>
        <v>-167.57532345390399</v>
      </c>
      <c r="I31" s="40">
        <f t="shared" si="11"/>
        <v>-212.67977067931639</v>
      </c>
      <c r="J31" s="40">
        <f t="shared" si="11"/>
        <v>-194.05460899382427</v>
      </c>
      <c r="K31" s="40">
        <f t="shared" si="11"/>
        <v>-170.29903746817018</v>
      </c>
      <c r="L31" s="40">
        <f t="shared" si="11"/>
        <v>-138.10902399869403</v>
      </c>
      <c r="M31" s="40">
        <f t="shared" si="11"/>
        <v>-94.686673502899382</v>
      </c>
      <c r="N31" s="40">
        <f t="shared" si="11"/>
        <v>-58.026945093513426</v>
      </c>
      <c r="O31" s="40">
        <f t="shared" si="11"/>
        <v>-44.8114469823009</v>
      </c>
      <c r="P31" s="40">
        <f t="shared" si="11"/>
        <v>-37.616012501620254</v>
      </c>
      <c r="Q31" s="40">
        <f t="shared" si="11"/>
        <v>-38.950688063028203</v>
      </c>
      <c r="R31" s="40">
        <f t="shared" si="11"/>
        <v>-51.710842612627843</v>
      </c>
      <c r="S31" s="40">
        <f t="shared" si="11"/>
        <v>-109.90449032624306</v>
      </c>
    </row>
    <row r="32" spans="1:21">
      <c r="B32" s="111" t="s">
        <v>124</v>
      </c>
      <c r="D32" s="40"/>
      <c r="E32" s="40"/>
      <c r="F32" s="40"/>
      <c r="G32" s="40"/>
      <c r="H32" s="40">
        <f t="shared" ref="H32:S32" si="12">H24*$C$29</f>
        <v>-2.4759801290234189</v>
      </c>
      <c r="I32" s="40">
        <f t="shared" si="12"/>
        <v>-2.4757035127738547</v>
      </c>
      <c r="J32" s="40">
        <f t="shared" si="12"/>
        <v>-2.3493323558090768</v>
      </c>
      <c r="K32" s="40">
        <f t="shared" si="12"/>
        <v>-1.9712027428162864</v>
      </c>
      <c r="L32" s="40">
        <f t="shared" si="12"/>
        <v>-1.7021963693287916</v>
      </c>
      <c r="M32" s="40">
        <f t="shared" si="12"/>
        <v>-1.2786511291208933</v>
      </c>
      <c r="N32" s="40">
        <f t="shared" si="12"/>
        <v>-0.85940926362957726</v>
      </c>
      <c r="O32" s="40">
        <f t="shared" si="12"/>
        <v>-0.75331355160456681</v>
      </c>
      <c r="P32" s="40">
        <f t="shared" si="12"/>
        <v>-0.72294062796835135</v>
      </c>
      <c r="Q32" s="40">
        <f t="shared" si="12"/>
        <v>-0.70526156641740467</v>
      </c>
      <c r="R32" s="40">
        <f t="shared" si="12"/>
        <v>-0.86036046884902551</v>
      </c>
      <c r="S32" s="40">
        <f t="shared" si="12"/>
        <v>-1.7877923429596221</v>
      </c>
    </row>
    <row r="33" spans="2:21">
      <c r="B33" s="1" t="s">
        <v>125</v>
      </c>
      <c r="D33" s="40">
        <f t="shared" ref="D33:G34" si="13">D25*$C$29</f>
        <v>0</v>
      </c>
      <c r="E33" s="40">
        <f t="shared" si="13"/>
        <v>0</v>
      </c>
      <c r="F33" s="40">
        <f t="shared" si="13"/>
        <v>0</v>
      </c>
      <c r="G33" s="40">
        <f t="shared" si="13"/>
        <v>0</v>
      </c>
      <c r="H33" s="40">
        <f t="shared" ref="H33:S33" si="14">H25*$C$29</f>
        <v>-40.275003464500514</v>
      </c>
      <c r="I33" s="40">
        <f t="shared" si="14"/>
        <v>-46.384527666474114</v>
      </c>
      <c r="J33" s="40">
        <f t="shared" si="14"/>
        <v>-49.815697841126394</v>
      </c>
      <c r="K33" s="40">
        <f t="shared" si="14"/>
        <v>-51.792628226269883</v>
      </c>
      <c r="L33" s="40">
        <f t="shared" si="14"/>
        <v>-46.192811408202751</v>
      </c>
      <c r="M33" s="40">
        <f t="shared" si="14"/>
        <v>-45.255408511930945</v>
      </c>
      <c r="N33" s="40">
        <f t="shared" si="14"/>
        <v>-39.360520064539713</v>
      </c>
      <c r="O33" s="40">
        <f t="shared" si="14"/>
        <v>-35.288159344432614</v>
      </c>
      <c r="P33" s="40">
        <f t="shared" si="14"/>
        <v>-32.426104128276791</v>
      </c>
      <c r="Q33" s="40">
        <f t="shared" si="14"/>
        <v>-30.720080088200231</v>
      </c>
      <c r="R33" s="40">
        <f t="shared" si="14"/>
        <v>-31.697708426589568</v>
      </c>
      <c r="S33" s="40">
        <f t="shared" si="14"/>
        <v>-32.171903349283305</v>
      </c>
    </row>
    <row r="34" spans="2:21">
      <c r="B34" s="1" t="s">
        <v>126</v>
      </c>
      <c r="D34" s="42">
        <f t="shared" si="13"/>
        <v>0</v>
      </c>
      <c r="E34" s="42">
        <f t="shared" si="13"/>
        <v>0</v>
      </c>
      <c r="F34" s="42">
        <f t="shared" si="13"/>
        <v>0</v>
      </c>
      <c r="G34" s="42">
        <f t="shared" si="13"/>
        <v>0</v>
      </c>
      <c r="H34" s="42">
        <f t="shared" ref="H34:S34" si="15">H26*$C$29</f>
        <v>0</v>
      </c>
      <c r="I34" s="42">
        <f t="shared" si="15"/>
        <v>0</v>
      </c>
      <c r="J34" s="42">
        <f t="shared" si="15"/>
        <v>0</v>
      </c>
      <c r="K34" s="42">
        <f t="shared" si="15"/>
        <v>0</v>
      </c>
      <c r="L34" s="42">
        <f t="shared" si="15"/>
        <v>0</v>
      </c>
      <c r="M34" s="42">
        <f t="shared" si="15"/>
        <v>0</v>
      </c>
      <c r="N34" s="42">
        <f t="shared" si="15"/>
        <v>0</v>
      </c>
      <c r="O34" s="42">
        <f t="shared" si="15"/>
        <v>0</v>
      </c>
      <c r="P34" s="42">
        <f t="shared" si="15"/>
        <v>0</v>
      </c>
      <c r="Q34" s="42">
        <f t="shared" si="15"/>
        <v>0</v>
      </c>
      <c r="R34" s="42">
        <f t="shared" si="15"/>
        <v>0</v>
      </c>
      <c r="S34" s="42">
        <f t="shared" si="15"/>
        <v>0</v>
      </c>
    </row>
    <row r="35" spans="2:21">
      <c r="B35" s="1" t="s">
        <v>0</v>
      </c>
      <c r="C35" s="32"/>
      <c r="D35" s="41">
        <f>SUM(D30:D34)</f>
        <v>0</v>
      </c>
      <c r="E35" s="41">
        <f>SUM(E30:E34)</f>
        <v>0</v>
      </c>
      <c r="F35" s="41">
        <f>SUM(F30:F34)</f>
        <v>0</v>
      </c>
      <c r="G35" s="41">
        <f t="shared" ref="G35:S35" si="16">SUM(G30:G34)</f>
        <v>0</v>
      </c>
      <c r="H35" s="41">
        <f>SUM(H30:H34)</f>
        <v>-1157.1733037003992</v>
      </c>
      <c r="I35" s="41">
        <f t="shared" si="16"/>
        <v>-1680.3352866767875</v>
      </c>
      <c r="J35" s="41">
        <f t="shared" si="16"/>
        <v>-1531.5055205676729</v>
      </c>
      <c r="K35" s="41">
        <f t="shared" si="16"/>
        <v>-1350.7209370028625</v>
      </c>
      <c r="L35" s="41">
        <f t="shared" si="16"/>
        <v>-1052.0906516823284</v>
      </c>
      <c r="M35" s="41">
        <f t="shared" si="16"/>
        <v>-684.46179444723589</v>
      </c>
      <c r="N35" s="41">
        <f t="shared" si="16"/>
        <v>-388.73893705736441</v>
      </c>
      <c r="O35" s="41">
        <f t="shared" si="16"/>
        <v>-262.45145718714554</v>
      </c>
      <c r="P35" s="41">
        <f t="shared" si="16"/>
        <v>-201.91708176405115</v>
      </c>
      <c r="Q35" s="41">
        <f t="shared" si="16"/>
        <v>-209.89420860247529</v>
      </c>
      <c r="R35" s="41">
        <f t="shared" si="16"/>
        <v>-281.49476049984628</v>
      </c>
      <c r="S35" s="41">
        <f t="shared" si="16"/>
        <v>-642.50081081182975</v>
      </c>
      <c r="U35" s="41">
        <f>SUM(H35:S35)</f>
        <v>-9443.2847499999971</v>
      </c>
    </row>
    <row r="36" spans="2:21">
      <c r="C36" s="58"/>
    </row>
    <row r="37" spans="2:21">
      <c r="C37" s="58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U37" s="41">
        <f>U27-U35</f>
        <v>-431.71525000000474</v>
      </c>
    </row>
    <row r="39" spans="2:21"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</row>
  </sheetData>
  <mergeCells count="2">
    <mergeCell ref="D13:G13"/>
    <mergeCell ref="H13:S13"/>
  </mergeCells>
  <phoneticPr fontId="48" type="noConversion"/>
  <pageMargins left="0.7" right="0.7" top="0.75" bottom="0.75" header="0.3" footer="0.3"/>
  <pageSetup scale="48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Q72"/>
  <sheetViews>
    <sheetView workbookViewId="0">
      <selection activeCell="K30" sqref="K30"/>
    </sheetView>
  </sheetViews>
  <sheetFormatPr defaultColWidth="9.1796875" defaultRowHeight="14.5"/>
  <cols>
    <col min="1" max="1" width="16.54296875" style="47" customWidth="1"/>
    <col min="2" max="9" width="11.54296875" style="47" bestFit="1" customWidth="1"/>
    <col min="10" max="11" width="10.54296875" style="47" bestFit="1" customWidth="1"/>
    <col min="12" max="13" width="11.54296875" style="47" bestFit="1" customWidth="1"/>
    <col min="14" max="14" width="15.54296875" style="47" customWidth="1"/>
    <col min="15" max="15" width="9.26953125" style="47" bestFit="1" customWidth="1"/>
    <col min="16" max="16" width="14.54296875" style="47" customWidth="1"/>
    <col min="17" max="16384" width="9.1796875" style="47"/>
  </cols>
  <sheetData>
    <row r="1" spans="1:16">
      <c r="A1" s="146" t="s">
        <v>90</v>
      </c>
    </row>
    <row r="3" spans="1:16">
      <c r="A3" s="2" t="s">
        <v>22</v>
      </c>
    </row>
    <row r="4" spans="1:16">
      <c r="A4" s="47" t="s">
        <v>36</v>
      </c>
    </row>
    <row r="6" spans="1:16">
      <c r="B6" s="48">
        <v>45231</v>
      </c>
      <c r="C6" s="48">
        <v>45261</v>
      </c>
      <c r="D6" s="48">
        <v>45292</v>
      </c>
      <c r="E6" s="48">
        <v>45323</v>
      </c>
      <c r="F6" s="48">
        <v>45352</v>
      </c>
      <c r="G6" s="48">
        <v>45383</v>
      </c>
      <c r="H6" s="48">
        <v>45413</v>
      </c>
      <c r="I6" s="48">
        <v>45444</v>
      </c>
      <c r="J6" s="48">
        <v>45474</v>
      </c>
      <c r="K6" s="48">
        <v>45505</v>
      </c>
      <c r="L6" s="48">
        <v>45536</v>
      </c>
      <c r="M6" s="48">
        <v>45566</v>
      </c>
      <c r="N6" s="49" t="s">
        <v>0</v>
      </c>
    </row>
    <row r="7" spans="1:16">
      <c r="A7" s="50" t="s">
        <v>121</v>
      </c>
      <c r="B7" s="145">
        <v>16896724.585724</v>
      </c>
      <c r="C7" s="145">
        <v>25318761.379441429</v>
      </c>
      <c r="D7" s="145">
        <v>22936252.243829809</v>
      </c>
      <c r="E7" s="145">
        <v>20105498.728020974</v>
      </c>
      <c r="F7" s="145">
        <v>15455535.198045896</v>
      </c>
      <c r="G7" s="145">
        <v>9694274.395910874</v>
      </c>
      <c r="H7" s="145">
        <v>5183904.46824532</v>
      </c>
      <c r="I7" s="145">
        <v>3240671.9152343152</v>
      </c>
      <c r="J7" s="145">
        <v>2340441.1111559412</v>
      </c>
      <c r="K7" s="145">
        <v>2489737.256021257</v>
      </c>
      <c r="L7" s="145">
        <v>3519545.2521682116</v>
      </c>
      <c r="M7" s="145">
        <v>8898296.9236539602</v>
      </c>
      <c r="N7" s="52">
        <f>SUM(B7:M7)</f>
        <v>136079643.457452</v>
      </c>
      <c r="P7" s="64"/>
    </row>
    <row r="8" spans="1:16">
      <c r="A8" s="50" t="s">
        <v>122</v>
      </c>
      <c r="B8" s="145">
        <v>7705945.5661882907</v>
      </c>
      <c r="C8" s="145">
        <v>9797127.9517010469</v>
      </c>
      <c r="D8" s="145">
        <v>8938966.3986753449</v>
      </c>
      <c r="E8" s="145">
        <v>7838869.9781867638</v>
      </c>
      <c r="F8" s="145">
        <v>6354425.0969351623</v>
      </c>
      <c r="G8" s="145">
        <v>4350960.9671011157</v>
      </c>
      <c r="H8" s="145">
        <v>2662882.1370576401</v>
      </c>
      <c r="I8" s="145">
        <v>2053543.3142675646</v>
      </c>
      <c r="J8" s="145">
        <v>1722905.7282588359</v>
      </c>
      <c r="K8" s="145">
        <v>1784385.616361862</v>
      </c>
      <c r="L8" s="145">
        <v>2372198.3609133409</v>
      </c>
      <c r="M8" s="145">
        <v>5049356.6423460506</v>
      </c>
      <c r="N8" s="52">
        <f t="shared" ref="N8:N12" si="0">SUM(B8:M8)</f>
        <v>60631567.757993028</v>
      </c>
      <c r="P8" s="64"/>
    </row>
    <row r="9" spans="1:16">
      <c r="A9" s="50" t="s">
        <v>123</v>
      </c>
      <c r="B9" s="145">
        <v>68255.164527020141</v>
      </c>
      <c r="C9" s="145">
        <v>69570.763508783013</v>
      </c>
      <c r="D9" s="145">
        <v>63668.666823712752</v>
      </c>
      <c r="E9" s="145">
        <v>61690.046030328544</v>
      </c>
      <c r="F9" s="145">
        <v>52766.923698899664</v>
      </c>
      <c r="G9" s="145">
        <v>41769.365522886255</v>
      </c>
      <c r="H9" s="145">
        <v>29119.940869184575</v>
      </c>
      <c r="I9" s="145">
        <v>25361.721950631145</v>
      </c>
      <c r="J9" s="145">
        <v>22186.722403413907</v>
      </c>
      <c r="K9" s="145">
        <v>22625.471907074054</v>
      </c>
      <c r="L9" s="145">
        <v>26785.344677293979</v>
      </c>
      <c r="M9" s="145">
        <v>49362.855206961009</v>
      </c>
      <c r="N9" s="52">
        <f t="shared" si="0"/>
        <v>533162.98712618905</v>
      </c>
      <c r="P9" s="64"/>
    </row>
    <row r="10" spans="1:16">
      <c r="A10" s="50" t="s">
        <v>124</v>
      </c>
      <c r="B10" s="145">
        <v>347671.43138689199</v>
      </c>
      <c r="C10" s="145">
        <v>347632.58956974506</v>
      </c>
      <c r="D10" s="145">
        <v>329887.84254494117</v>
      </c>
      <c r="E10" s="145">
        <v>276791.75253276987</v>
      </c>
      <c r="F10" s="145">
        <v>239018.49667086484</v>
      </c>
      <c r="G10" s="145">
        <v>179545.24880668859</v>
      </c>
      <c r="H10" s="145">
        <v>120676.27091623716</v>
      </c>
      <c r="I10" s="145">
        <v>105778.55520706638</v>
      </c>
      <c r="J10" s="145">
        <v>101513.6591716637</v>
      </c>
      <c r="K10" s="145">
        <v>99031.206036056785</v>
      </c>
      <c r="L10" s="145">
        <v>120809.83696400616</v>
      </c>
      <c r="M10" s="145">
        <v>251037.68629373278</v>
      </c>
      <c r="N10" s="52">
        <f t="shared" si="0"/>
        <v>2519394.5761006647</v>
      </c>
      <c r="P10" s="64"/>
    </row>
    <row r="11" spans="1:16">
      <c r="A11" s="50" t="s">
        <v>125</v>
      </c>
      <c r="B11" s="145">
        <v>2683302</v>
      </c>
      <c r="C11" s="145">
        <v>3090346</v>
      </c>
      <c r="D11" s="145">
        <v>3318946</v>
      </c>
      <c r="E11" s="145">
        <v>3450658</v>
      </c>
      <c r="F11" s="145">
        <v>3077573</v>
      </c>
      <c r="G11" s="145">
        <v>3015119</v>
      </c>
      <c r="H11" s="145">
        <v>2622375</v>
      </c>
      <c r="I11" s="145">
        <v>2351056</v>
      </c>
      <c r="J11" s="145">
        <v>2160373</v>
      </c>
      <c r="K11" s="145">
        <v>2046710</v>
      </c>
      <c r="L11" s="145">
        <v>2111844</v>
      </c>
      <c r="M11" s="145">
        <v>2143437</v>
      </c>
      <c r="N11" s="52">
        <f t="shared" si="0"/>
        <v>32071739</v>
      </c>
      <c r="P11" s="64"/>
    </row>
    <row r="12" spans="1:16">
      <c r="A12" s="50" t="s">
        <v>126</v>
      </c>
      <c r="B12" s="145">
        <v>4012777</v>
      </c>
      <c r="C12" s="145">
        <v>4389174</v>
      </c>
      <c r="D12" s="145">
        <v>4792623</v>
      </c>
      <c r="E12" s="145">
        <v>4825009</v>
      </c>
      <c r="F12" s="145">
        <v>4352849</v>
      </c>
      <c r="G12" s="145">
        <v>4317680</v>
      </c>
      <c r="H12" s="145">
        <v>3939169</v>
      </c>
      <c r="I12" s="145">
        <v>3656651</v>
      </c>
      <c r="J12" s="145">
        <v>3480246</v>
      </c>
      <c r="K12" s="145">
        <v>3310149</v>
      </c>
      <c r="L12" s="145">
        <v>3431054</v>
      </c>
      <c r="M12" s="145">
        <v>3507041</v>
      </c>
      <c r="N12" s="52">
        <f t="shared" si="0"/>
        <v>48014422</v>
      </c>
      <c r="P12" s="64"/>
    </row>
    <row r="13" spans="1:16">
      <c r="A13" s="50" t="s">
        <v>0</v>
      </c>
      <c r="B13" s="52">
        <f t="shared" ref="B13:N13" si="1">SUM(B7:B12)</f>
        <v>31714675.747826204</v>
      </c>
      <c r="C13" s="52">
        <f t="shared" si="1"/>
        <v>43012612.684221007</v>
      </c>
      <c r="D13" s="52">
        <f t="shared" si="1"/>
        <v>40380344.151873805</v>
      </c>
      <c r="E13" s="52">
        <f t="shared" si="1"/>
        <v>36558517.50477083</v>
      </c>
      <c r="F13" s="52">
        <f t="shared" si="1"/>
        <v>29532167.715350822</v>
      </c>
      <c r="G13" s="52">
        <f t="shared" si="1"/>
        <v>21599348.977341563</v>
      </c>
      <c r="H13" s="52">
        <f t="shared" si="1"/>
        <v>14558126.81708838</v>
      </c>
      <c r="I13" s="52">
        <f t="shared" si="1"/>
        <v>11433062.506659579</v>
      </c>
      <c r="J13" s="52">
        <f t="shared" si="1"/>
        <v>9827666.220989855</v>
      </c>
      <c r="K13" s="52">
        <f t="shared" si="1"/>
        <v>9752638.5503262505</v>
      </c>
      <c r="L13" s="52">
        <f t="shared" si="1"/>
        <v>11582236.794722851</v>
      </c>
      <c r="M13" s="52">
        <f t="shared" si="1"/>
        <v>19898532.107500702</v>
      </c>
      <c r="N13" s="52">
        <f t="shared" si="1"/>
        <v>279849929.77867192</v>
      </c>
    </row>
    <row r="14" spans="1:16">
      <c r="A14" s="8"/>
      <c r="B14" s="8"/>
      <c r="F14" s="8"/>
      <c r="N14" s="51"/>
    </row>
    <row r="15" spans="1:16">
      <c r="A15" s="2" t="s">
        <v>23</v>
      </c>
    </row>
    <row r="16" spans="1:16">
      <c r="A16" s="47" t="s">
        <v>37</v>
      </c>
      <c r="F16" s="62"/>
    </row>
    <row r="18" spans="1:17">
      <c r="B18" s="48">
        <f t="shared" ref="B18:M18" si="2">B6</f>
        <v>45231</v>
      </c>
      <c r="C18" s="48">
        <f t="shared" si="2"/>
        <v>45261</v>
      </c>
      <c r="D18" s="48">
        <f t="shared" si="2"/>
        <v>45292</v>
      </c>
      <c r="E18" s="48">
        <f t="shared" si="2"/>
        <v>45323</v>
      </c>
      <c r="F18" s="48">
        <f t="shared" si="2"/>
        <v>45352</v>
      </c>
      <c r="G18" s="48">
        <f t="shared" si="2"/>
        <v>45383</v>
      </c>
      <c r="H18" s="48">
        <f t="shared" si="2"/>
        <v>45413</v>
      </c>
      <c r="I18" s="48">
        <f t="shared" si="2"/>
        <v>45444</v>
      </c>
      <c r="J18" s="48">
        <f t="shared" si="2"/>
        <v>45474</v>
      </c>
      <c r="K18" s="48">
        <f t="shared" si="2"/>
        <v>45505</v>
      </c>
      <c r="L18" s="48">
        <f t="shared" si="2"/>
        <v>45536</v>
      </c>
      <c r="M18" s="48">
        <f t="shared" si="2"/>
        <v>45566</v>
      </c>
      <c r="N18" s="49" t="s">
        <v>0</v>
      </c>
    </row>
    <row r="19" spans="1:17">
      <c r="A19" s="50" t="s">
        <v>121</v>
      </c>
      <c r="B19" s="145">
        <v>174395.2350514209</v>
      </c>
      <c r="C19" s="145">
        <v>175133.50851500829</v>
      </c>
      <c r="D19" s="145">
        <v>173982.97209642892</v>
      </c>
      <c r="E19" s="145">
        <v>174081.80893970595</v>
      </c>
      <c r="F19" s="145">
        <v>173992.90120756865</v>
      </c>
      <c r="G19" s="145">
        <v>174193.23549731745</v>
      </c>
      <c r="H19" s="145">
        <v>174103.36811276607</v>
      </c>
      <c r="I19" s="145">
        <v>174163.68928879377</v>
      </c>
      <c r="J19" s="145">
        <v>174156.07659367422</v>
      </c>
      <c r="K19" s="145">
        <v>174545.2972348044</v>
      </c>
      <c r="L19" s="145">
        <v>174426.59490590837</v>
      </c>
      <c r="M19" s="145">
        <v>175006.9887026361</v>
      </c>
      <c r="N19" s="52">
        <f>SUM(B19:M19)</f>
        <v>2092181.6761460332</v>
      </c>
      <c r="P19" s="64"/>
      <c r="Q19" s="66"/>
    </row>
    <row r="20" spans="1:17">
      <c r="A20" s="50" t="s">
        <v>122</v>
      </c>
      <c r="B20" s="145">
        <v>3390.4179425376601</v>
      </c>
      <c r="C20" s="145">
        <v>3393.202771082465</v>
      </c>
      <c r="D20" s="145">
        <v>3387.8030020060037</v>
      </c>
      <c r="E20" s="145">
        <v>3387.8030020060037</v>
      </c>
      <c r="F20" s="145">
        <v>3387.8030020060037</v>
      </c>
      <c r="G20" s="145">
        <v>3387.8030020060037</v>
      </c>
      <c r="H20" s="145">
        <v>3387.8030020060037</v>
      </c>
      <c r="I20" s="145">
        <v>3387.8030020060037</v>
      </c>
      <c r="J20" s="145">
        <v>3387.8030020060037</v>
      </c>
      <c r="K20" s="145">
        <v>3387.8030020060037</v>
      </c>
      <c r="L20" s="145">
        <v>3387.8030020060037</v>
      </c>
      <c r="M20" s="145">
        <v>3387.8030020060037</v>
      </c>
      <c r="N20" s="52">
        <f t="shared" ref="N20:N24" si="3">SUM(B20:M20)</f>
        <v>40661.650733680159</v>
      </c>
      <c r="P20" s="64"/>
      <c r="Q20" s="66"/>
    </row>
    <row r="21" spans="1:17">
      <c r="A21" s="50" t="s">
        <v>123</v>
      </c>
      <c r="B21" s="145">
        <v>2</v>
      </c>
      <c r="C21" s="145">
        <v>2</v>
      </c>
      <c r="D21" s="145">
        <v>2</v>
      </c>
      <c r="E21" s="145">
        <v>2</v>
      </c>
      <c r="F21" s="145">
        <v>2</v>
      </c>
      <c r="G21" s="145">
        <v>2</v>
      </c>
      <c r="H21" s="145">
        <v>2</v>
      </c>
      <c r="I21" s="145">
        <v>2</v>
      </c>
      <c r="J21" s="145">
        <v>2</v>
      </c>
      <c r="K21" s="145">
        <v>2</v>
      </c>
      <c r="L21" s="145">
        <v>2</v>
      </c>
      <c r="M21" s="145">
        <v>2</v>
      </c>
      <c r="N21" s="52">
        <f t="shared" si="3"/>
        <v>24</v>
      </c>
      <c r="P21" s="64"/>
      <c r="Q21" s="66"/>
    </row>
    <row r="22" spans="1:17">
      <c r="A22" s="50" t="s">
        <v>124</v>
      </c>
      <c r="B22" s="145">
        <v>5</v>
      </c>
      <c r="C22" s="145">
        <v>5</v>
      </c>
      <c r="D22" s="145">
        <v>5</v>
      </c>
      <c r="E22" s="145">
        <v>5</v>
      </c>
      <c r="F22" s="145">
        <v>5</v>
      </c>
      <c r="G22" s="145">
        <v>5</v>
      </c>
      <c r="H22" s="145">
        <v>5</v>
      </c>
      <c r="I22" s="145">
        <v>5</v>
      </c>
      <c r="J22" s="145">
        <v>5</v>
      </c>
      <c r="K22" s="145">
        <v>5</v>
      </c>
      <c r="L22" s="145">
        <v>5</v>
      </c>
      <c r="M22" s="145">
        <v>5</v>
      </c>
      <c r="N22" s="52">
        <f t="shared" si="3"/>
        <v>60</v>
      </c>
      <c r="P22" s="64"/>
      <c r="Q22" s="66"/>
    </row>
    <row r="23" spans="1:17">
      <c r="A23" s="50" t="s">
        <v>125</v>
      </c>
      <c r="B23" s="145">
        <v>35</v>
      </c>
      <c r="C23" s="145">
        <v>35</v>
      </c>
      <c r="D23" s="145">
        <v>35</v>
      </c>
      <c r="E23" s="145">
        <v>35</v>
      </c>
      <c r="F23" s="145">
        <v>35</v>
      </c>
      <c r="G23" s="145">
        <v>35</v>
      </c>
      <c r="H23" s="145">
        <v>35</v>
      </c>
      <c r="I23" s="145">
        <v>35</v>
      </c>
      <c r="J23" s="145">
        <v>35</v>
      </c>
      <c r="K23" s="145">
        <v>35</v>
      </c>
      <c r="L23" s="145">
        <v>35</v>
      </c>
      <c r="M23" s="145">
        <v>35</v>
      </c>
      <c r="N23" s="52">
        <f t="shared" si="3"/>
        <v>420</v>
      </c>
      <c r="P23" s="64"/>
      <c r="Q23" s="66"/>
    </row>
    <row r="24" spans="1:17">
      <c r="A24" s="50" t="s">
        <v>126</v>
      </c>
      <c r="B24" s="145">
        <v>5</v>
      </c>
      <c r="C24" s="145">
        <v>5</v>
      </c>
      <c r="D24" s="145">
        <v>5</v>
      </c>
      <c r="E24" s="145">
        <v>5</v>
      </c>
      <c r="F24" s="145">
        <v>5</v>
      </c>
      <c r="G24" s="145">
        <v>5</v>
      </c>
      <c r="H24" s="145">
        <v>5</v>
      </c>
      <c r="I24" s="145">
        <v>5</v>
      </c>
      <c r="J24" s="145">
        <v>5</v>
      </c>
      <c r="K24" s="145">
        <v>5</v>
      </c>
      <c r="L24" s="145">
        <v>5</v>
      </c>
      <c r="M24" s="145">
        <v>5</v>
      </c>
      <c r="N24" s="52">
        <f t="shared" si="3"/>
        <v>60</v>
      </c>
      <c r="P24" s="64"/>
      <c r="Q24" s="66"/>
    </row>
    <row r="25" spans="1:17">
      <c r="A25" s="50" t="s">
        <v>0</v>
      </c>
      <c r="B25" s="52">
        <f t="shared" ref="B25:N25" si="4">SUM(B19:B24)</f>
        <v>177832.65299395856</v>
      </c>
      <c r="C25" s="52">
        <f t="shared" si="4"/>
        <v>178573.71128609075</v>
      </c>
      <c r="D25" s="52">
        <f t="shared" si="4"/>
        <v>177417.77509843491</v>
      </c>
      <c r="E25" s="52">
        <f t="shared" si="4"/>
        <v>177516.61194171195</v>
      </c>
      <c r="F25" s="52">
        <f t="shared" si="4"/>
        <v>177427.70420957464</v>
      </c>
      <c r="G25" s="52">
        <f t="shared" si="4"/>
        <v>177628.03849932345</v>
      </c>
      <c r="H25" s="52">
        <f t="shared" si="4"/>
        <v>177538.17111477206</v>
      </c>
      <c r="I25" s="52">
        <f t="shared" si="4"/>
        <v>177598.49229079977</v>
      </c>
      <c r="J25" s="52">
        <f t="shared" si="4"/>
        <v>177590.87959568022</v>
      </c>
      <c r="K25" s="52">
        <f t="shared" si="4"/>
        <v>177980.10023681039</v>
      </c>
      <c r="L25" s="52">
        <f t="shared" si="4"/>
        <v>177861.39790791436</v>
      </c>
      <c r="M25" s="52">
        <f t="shared" si="4"/>
        <v>178441.79170464209</v>
      </c>
      <c r="N25" s="52">
        <f t="shared" si="4"/>
        <v>2133407.3268797132</v>
      </c>
    </row>
    <row r="26" spans="1:17">
      <c r="A26" s="8"/>
      <c r="N26" s="51"/>
    </row>
    <row r="28" spans="1:17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</row>
    <row r="29" spans="1:17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</row>
    <row r="30" spans="1:17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</row>
    <row r="31" spans="1:17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</row>
    <row r="32" spans="1:17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</row>
    <row r="33" spans="2:13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</row>
    <row r="34" spans="2:13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</row>
    <row r="35" spans="2:13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</row>
    <row r="36" spans="2:13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</row>
    <row r="37" spans="2:13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</row>
    <row r="38" spans="2:13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</row>
    <row r="39" spans="2:13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</row>
    <row r="40" spans="2:13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</row>
    <row r="41" spans="2:13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</row>
    <row r="42" spans="2:13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</row>
    <row r="43" spans="2:13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</row>
    <row r="44" spans="2:13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</row>
    <row r="45" spans="2:13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</row>
    <row r="46" spans="2:13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7" spans="2:13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</row>
    <row r="48" spans="2:13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</row>
    <row r="49" spans="2:13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</row>
    <row r="50" spans="2:13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</row>
    <row r="51" spans="2:13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</row>
    <row r="52" spans="2:13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</row>
    <row r="53" spans="2:13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</row>
    <row r="54" spans="2:13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</row>
    <row r="55" spans="2:13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</row>
    <row r="56" spans="2:13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</row>
    <row r="57" spans="2:13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</row>
    <row r="58" spans="2:13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</row>
    <row r="59" spans="2:13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</row>
    <row r="60" spans="2:13"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</row>
    <row r="61" spans="2:13"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</row>
    <row r="62" spans="2:13"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</row>
    <row r="64" spans="2:13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2:13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2:13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2:13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2:13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2:13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2:13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</row>
    <row r="71" spans="2:13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2:13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</sheetData>
  <pageMargins left="0.7" right="0.7" top="0.75" bottom="0.75" header="0.3" footer="0.3"/>
  <pageSetup scale="48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J49"/>
  <sheetViews>
    <sheetView workbookViewId="0">
      <selection activeCell="J18" sqref="J18"/>
    </sheetView>
  </sheetViews>
  <sheetFormatPr defaultRowHeight="14.5"/>
  <cols>
    <col min="1" max="1" width="30.81640625" style="55" customWidth="1"/>
    <col min="2" max="2" width="9.1796875" style="55" customWidth="1"/>
    <col min="3" max="3" width="9.7265625" style="55" customWidth="1"/>
    <col min="4" max="4" width="15.1796875" style="55" customWidth="1"/>
    <col min="5" max="5" width="11.81640625" style="55" bestFit="1" customWidth="1"/>
    <col min="6" max="8" width="9.1796875" style="55"/>
    <col min="9" max="9" width="9.453125" style="55" customWidth="1"/>
    <col min="10" max="255" width="9.1796875" style="55"/>
    <col min="256" max="256" width="30.81640625" style="55" customWidth="1"/>
    <col min="257" max="257" width="9.1796875" style="55" customWidth="1"/>
    <col min="258" max="258" width="9.7265625" style="55" customWidth="1"/>
    <col min="259" max="259" width="15.1796875" style="55" customWidth="1"/>
    <col min="260" max="260" width="12" style="55" customWidth="1"/>
    <col min="261" max="264" width="9.1796875" style="55"/>
    <col min="265" max="265" width="9.453125" style="55" customWidth="1"/>
    <col min="266" max="511" width="9.1796875" style="55"/>
    <col min="512" max="512" width="30.81640625" style="55" customWidth="1"/>
    <col min="513" max="513" width="9.1796875" style="55" customWidth="1"/>
    <col min="514" max="514" width="9.7265625" style="55" customWidth="1"/>
    <col min="515" max="515" width="15.1796875" style="55" customWidth="1"/>
    <col min="516" max="516" width="12" style="55" customWidth="1"/>
    <col min="517" max="520" width="9.1796875" style="55"/>
    <col min="521" max="521" width="9.453125" style="55" customWidth="1"/>
    <col min="522" max="767" width="9.1796875" style="55"/>
    <col min="768" max="768" width="30.81640625" style="55" customWidth="1"/>
    <col min="769" max="769" width="9.1796875" style="55" customWidth="1"/>
    <col min="770" max="770" width="9.7265625" style="55" customWidth="1"/>
    <col min="771" max="771" width="15.1796875" style="55" customWidth="1"/>
    <col min="772" max="772" width="12" style="55" customWidth="1"/>
    <col min="773" max="776" width="9.1796875" style="55"/>
    <col min="777" max="777" width="9.453125" style="55" customWidth="1"/>
    <col min="778" max="1023" width="9.1796875" style="55"/>
    <col min="1024" max="1024" width="30.81640625" style="55" customWidth="1"/>
    <col min="1025" max="1025" width="9.1796875" style="55" customWidth="1"/>
    <col min="1026" max="1026" width="9.7265625" style="55" customWidth="1"/>
    <col min="1027" max="1027" width="15.1796875" style="55" customWidth="1"/>
    <col min="1028" max="1028" width="12" style="55" customWidth="1"/>
    <col min="1029" max="1032" width="9.1796875" style="55"/>
    <col min="1033" max="1033" width="9.453125" style="55" customWidth="1"/>
    <col min="1034" max="1279" width="9.1796875" style="55"/>
    <col min="1280" max="1280" width="30.81640625" style="55" customWidth="1"/>
    <col min="1281" max="1281" width="9.1796875" style="55" customWidth="1"/>
    <col min="1282" max="1282" width="9.7265625" style="55" customWidth="1"/>
    <col min="1283" max="1283" width="15.1796875" style="55" customWidth="1"/>
    <col min="1284" max="1284" width="12" style="55" customWidth="1"/>
    <col min="1285" max="1288" width="9.1796875" style="55"/>
    <col min="1289" max="1289" width="9.453125" style="55" customWidth="1"/>
    <col min="1290" max="1535" width="9.1796875" style="55"/>
    <col min="1536" max="1536" width="30.81640625" style="55" customWidth="1"/>
    <col min="1537" max="1537" width="9.1796875" style="55" customWidth="1"/>
    <col min="1538" max="1538" width="9.7265625" style="55" customWidth="1"/>
    <col min="1539" max="1539" width="15.1796875" style="55" customWidth="1"/>
    <col min="1540" max="1540" width="12" style="55" customWidth="1"/>
    <col min="1541" max="1544" width="9.1796875" style="55"/>
    <col min="1545" max="1545" width="9.453125" style="55" customWidth="1"/>
    <col min="1546" max="1791" width="9.1796875" style="55"/>
    <col min="1792" max="1792" width="30.81640625" style="55" customWidth="1"/>
    <col min="1793" max="1793" width="9.1796875" style="55" customWidth="1"/>
    <col min="1794" max="1794" width="9.7265625" style="55" customWidth="1"/>
    <col min="1795" max="1795" width="15.1796875" style="55" customWidth="1"/>
    <col min="1796" max="1796" width="12" style="55" customWidth="1"/>
    <col min="1797" max="1800" width="9.1796875" style="55"/>
    <col min="1801" max="1801" width="9.453125" style="55" customWidth="1"/>
    <col min="1802" max="2047" width="9.1796875" style="55"/>
    <col min="2048" max="2048" width="30.81640625" style="55" customWidth="1"/>
    <col min="2049" max="2049" width="9.1796875" style="55" customWidth="1"/>
    <col min="2050" max="2050" width="9.7265625" style="55" customWidth="1"/>
    <col min="2051" max="2051" width="15.1796875" style="55" customWidth="1"/>
    <col min="2052" max="2052" width="12" style="55" customWidth="1"/>
    <col min="2053" max="2056" width="9.1796875" style="55"/>
    <col min="2057" max="2057" width="9.453125" style="55" customWidth="1"/>
    <col min="2058" max="2303" width="9.1796875" style="55"/>
    <col min="2304" max="2304" width="30.81640625" style="55" customWidth="1"/>
    <col min="2305" max="2305" width="9.1796875" style="55" customWidth="1"/>
    <col min="2306" max="2306" width="9.7265625" style="55" customWidth="1"/>
    <col min="2307" max="2307" width="15.1796875" style="55" customWidth="1"/>
    <col min="2308" max="2308" width="12" style="55" customWidth="1"/>
    <col min="2309" max="2312" width="9.1796875" style="55"/>
    <col min="2313" max="2313" width="9.453125" style="55" customWidth="1"/>
    <col min="2314" max="2559" width="9.1796875" style="55"/>
    <col min="2560" max="2560" width="30.81640625" style="55" customWidth="1"/>
    <col min="2561" max="2561" width="9.1796875" style="55" customWidth="1"/>
    <col min="2562" max="2562" width="9.7265625" style="55" customWidth="1"/>
    <col min="2563" max="2563" width="15.1796875" style="55" customWidth="1"/>
    <col min="2564" max="2564" width="12" style="55" customWidth="1"/>
    <col min="2565" max="2568" width="9.1796875" style="55"/>
    <col min="2569" max="2569" width="9.453125" style="55" customWidth="1"/>
    <col min="2570" max="2815" width="9.1796875" style="55"/>
    <col min="2816" max="2816" width="30.81640625" style="55" customWidth="1"/>
    <col min="2817" max="2817" width="9.1796875" style="55" customWidth="1"/>
    <col min="2818" max="2818" width="9.7265625" style="55" customWidth="1"/>
    <col min="2819" max="2819" width="15.1796875" style="55" customWidth="1"/>
    <col min="2820" max="2820" width="12" style="55" customWidth="1"/>
    <col min="2821" max="2824" width="9.1796875" style="55"/>
    <col min="2825" max="2825" width="9.453125" style="55" customWidth="1"/>
    <col min="2826" max="3071" width="9.1796875" style="55"/>
    <col min="3072" max="3072" width="30.81640625" style="55" customWidth="1"/>
    <col min="3073" max="3073" width="9.1796875" style="55" customWidth="1"/>
    <col min="3074" max="3074" width="9.7265625" style="55" customWidth="1"/>
    <col min="3075" max="3075" width="15.1796875" style="55" customWidth="1"/>
    <col min="3076" max="3076" width="12" style="55" customWidth="1"/>
    <col min="3077" max="3080" width="9.1796875" style="55"/>
    <col min="3081" max="3081" width="9.453125" style="55" customWidth="1"/>
    <col min="3082" max="3327" width="9.1796875" style="55"/>
    <col min="3328" max="3328" width="30.81640625" style="55" customWidth="1"/>
    <col min="3329" max="3329" width="9.1796875" style="55" customWidth="1"/>
    <col min="3330" max="3330" width="9.7265625" style="55" customWidth="1"/>
    <col min="3331" max="3331" width="15.1796875" style="55" customWidth="1"/>
    <col min="3332" max="3332" width="12" style="55" customWidth="1"/>
    <col min="3333" max="3336" width="9.1796875" style="55"/>
    <col min="3337" max="3337" width="9.453125" style="55" customWidth="1"/>
    <col min="3338" max="3583" width="9.1796875" style="55"/>
    <col min="3584" max="3584" width="30.81640625" style="55" customWidth="1"/>
    <col min="3585" max="3585" width="9.1796875" style="55" customWidth="1"/>
    <col min="3586" max="3586" width="9.7265625" style="55" customWidth="1"/>
    <col min="3587" max="3587" width="15.1796875" style="55" customWidth="1"/>
    <col min="3588" max="3588" width="12" style="55" customWidth="1"/>
    <col min="3589" max="3592" width="9.1796875" style="55"/>
    <col min="3593" max="3593" width="9.453125" style="55" customWidth="1"/>
    <col min="3594" max="3839" width="9.1796875" style="55"/>
    <col min="3840" max="3840" width="30.81640625" style="55" customWidth="1"/>
    <col min="3841" max="3841" width="9.1796875" style="55" customWidth="1"/>
    <col min="3842" max="3842" width="9.7265625" style="55" customWidth="1"/>
    <col min="3843" max="3843" width="15.1796875" style="55" customWidth="1"/>
    <col min="3844" max="3844" width="12" style="55" customWidth="1"/>
    <col min="3845" max="3848" width="9.1796875" style="55"/>
    <col min="3849" max="3849" width="9.453125" style="55" customWidth="1"/>
    <col min="3850" max="4095" width="9.1796875" style="55"/>
    <col min="4096" max="4096" width="30.81640625" style="55" customWidth="1"/>
    <col min="4097" max="4097" width="9.1796875" style="55" customWidth="1"/>
    <col min="4098" max="4098" width="9.7265625" style="55" customWidth="1"/>
    <col min="4099" max="4099" width="15.1796875" style="55" customWidth="1"/>
    <col min="4100" max="4100" width="12" style="55" customWidth="1"/>
    <col min="4101" max="4104" width="9.1796875" style="55"/>
    <col min="4105" max="4105" width="9.453125" style="55" customWidth="1"/>
    <col min="4106" max="4351" width="9.1796875" style="55"/>
    <col min="4352" max="4352" width="30.81640625" style="55" customWidth="1"/>
    <col min="4353" max="4353" width="9.1796875" style="55" customWidth="1"/>
    <col min="4354" max="4354" width="9.7265625" style="55" customWidth="1"/>
    <col min="4355" max="4355" width="15.1796875" style="55" customWidth="1"/>
    <col min="4356" max="4356" width="12" style="55" customWidth="1"/>
    <col min="4357" max="4360" width="9.1796875" style="55"/>
    <col min="4361" max="4361" width="9.453125" style="55" customWidth="1"/>
    <col min="4362" max="4607" width="9.1796875" style="55"/>
    <col min="4608" max="4608" width="30.81640625" style="55" customWidth="1"/>
    <col min="4609" max="4609" width="9.1796875" style="55" customWidth="1"/>
    <col min="4610" max="4610" width="9.7265625" style="55" customWidth="1"/>
    <col min="4611" max="4611" width="15.1796875" style="55" customWidth="1"/>
    <col min="4612" max="4612" width="12" style="55" customWidth="1"/>
    <col min="4613" max="4616" width="9.1796875" style="55"/>
    <col min="4617" max="4617" width="9.453125" style="55" customWidth="1"/>
    <col min="4618" max="4863" width="9.1796875" style="55"/>
    <col min="4864" max="4864" width="30.81640625" style="55" customWidth="1"/>
    <col min="4865" max="4865" width="9.1796875" style="55" customWidth="1"/>
    <col min="4866" max="4866" width="9.7265625" style="55" customWidth="1"/>
    <col min="4867" max="4867" width="15.1796875" style="55" customWidth="1"/>
    <col min="4868" max="4868" width="12" style="55" customWidth="1"/>
    <col min="4869" max="4872" width="9.1796875" style="55"/>
    <col min="4873" max="4873" width="9.453125" style="55" customWidth="1"/>
    <col min="4874" max="5119" width="9.1796875" style="55"/>
    <col min="5120" max="5120" width="30.81640625" style="55" customWidth="1"/>
    <col min="5121" max="5121" width="9.1796875" style="55" customWidth="1"/>
    <col min="5122" max="5122" width="9.7265625" style="55" customWidth="1"/>
    <col min="5123" max="5123" width="15.1796875" style="55" customWidth="1"/>
    <col min="5124" max="5124" width="12" style="55" customWidth="1"/>
    <col min="5125" max="5128" width="9.1796875" style="55"/>
    <col min="5129" max="5129" width="9.453125" style="55" customWidth="1"/>
    <col min="5130" max="5375" width="9.1796875" style="55"/>
    <col min="5376" max="5376" width="30.81640625" style="55" customWidth="1"/>
    <col min="5377" max="5377" width="9.1796875" style="55" customWidth="1"/>
    <col min="5378" max="5378" width="9.7265625" style="55" customWidth="1"/>
    <col min="5379" max="5379" width="15.1796875" style="55" customWidth="1"/>
    <col min="5380" max="5380" width="12" style="55" customWidth="1"/>
    <col min="5381" max="5384" width="9.1796875" style="55"/>
    <col min="5385" max="5385" width="9.453125" style="55" customWidth="1"/>
    <col min="5386" max="5631" width="9.1796875" style="55"/>
    <col min="5632" max="5632" width="30.81640625" style="55" customWidth="1"/>
    <col min="5633" max="5633" width="9.1796875" style="55" customWidth="1"/>
    <col min="5634" max="5634" width="9.7265625" style="55" customWidth="1"/>
    <col min="5635" max="5635" width="15.1796875" style="55" customWidth="1"/>
    <col min="5636" max="5636" width="12" style="55" customWidth="1"/>
    <col min="5637" max="5640" width="9.1796875" style="55"/>
    <col min="5641" max="5641" width="9.453125" style="55" customWidth="1"/>
    <col min="5642" max="5887" width="9.1796875" style="55"/>
    <col min="5888" max="5888" width="30.81640625" style="55" customWidth="1"/>
    <col min="5889" max="5889" width="9.1796875" style="55" customWidth="1"/>
    <col min="5890" max="5890" width="9.7265625" style="55" customWidth="1"/>
    <col min="5891" max="5891" width="15.1796875" style="55" customWidth="1"/>
    <col min="5892" max="5892" width="12" style="55" customWidth="1"/>
    <col min="5893" max="5896" width="9.1796875" style="55"/>
    <col min="5897" max="5897" width="9.453125" style="55" customWidth="1"/>
    <col min="5898" max="6143" width="9.1796875" style="55"/>
    <col min="6144" max="6144" width="30.81640625" style="55" customWidth="1"/>
    <col min="6145" max="6145" width="9.1796875" style="55" customWidth="1"/>
    <col min="6146" max="6146" width="9.7265625" style="55" customWidth="1"/>
    <col min="6147" max="6147" width="15.1796875" style="55" customWidth="1"/>
    <col min="6148" max="6148" width="12" style="55" customWidth="1"/>
    <col min="6149" max="6152" width="9.1796875" style="55"/>
    <col min="6153" max="6153" width="9.453125" style="55" customWidth="1"/>
    <col min="6154" max="6399" width="9.1796875" style="55"/>
    <col min="6400" max="6400" width="30.81640625" style="55" customWidth="1"/>
    <col min="6401" max="6401" width="9.1796875" style="55" customWidth="1"/>
    <col min="6402" max="6402" width="9.7265625" style="55" customWidth="1"/>
    <col min="6403" max="6403" width="15.1796875" style="55" customWidth="1"/>
    <col min="6404" max="6404" width="12" style="55" customWidth="1"/>
    <col min="6405" max="6408" width="9.1796875" style="55"/>
    <col min="6409" max="6409" width="9.453125" style="55" customWidth="1"/>
    <col min="6410" max="6655" width="9.1796875" style="55"/>
    <col min="6656" max="6656" width="30.81640625" style="55" customWidth="1"/>
    <col min="6657" max="6657" width="9.1796875" style="55" customWidth="1"/>
    <col min="6658" max="6658" width="9.7265625" style="55" customWidth="1"/>
    <col min="6659" max="6659" width="15.1796875" style="55" customWidth="1"/>
    <col min="6660" max="6660" width="12" style="55" customWidth="1"/>
    <col min="6661" max="6664" width="9.1796875" style="55"/>
    <col min="6665" max="6665" width="9.453125" style="55" customWidth="1"/>
    <col min="6666" max="6911" width="9.1796875" style="55"/>
    <col min="6912" max="6912" width="30.81640625" style="55" customWidth="1"/>
    <col min="6913" max="6913" width="9.1796875" style="55" customWidth="1"/>
    <col min="6914" max="6914" width="9.7265625" style="55" customWidth="1"/>
    <col min="6915" max="6915" width="15.1796875" style="55" customWidth="1"/>
    <col min="6916" max="6916" width="12" style="55" customWidth="1"/>
    <col min="6917" max="6920" width="9.1796875" style="55"/>
    <col min="6921" max="6921" width="9.453125" style="55" customWidth="1"/>
    <col min="6922" max="7167" width="9.1796875" style="55"/>
    <col min="7168" max="7168" width="30.81640625" style="55" customWidth="1"/>
    <col min="7169" max="7169" width="9.1796875" style="55" customWidth="1"/>
    <col min="7170" max="7170" width="9.7265625" style="55" customWidth="1"/>
    <col min="7171" max="7171" width="15.1796875" style="55" customWidth="1"/>
    <col min="7172" max="7172" width="12" style="55" customWidth="1"/>
    <col min="7173" max="7176" width="9.1796875" style="55"/>
    <col min="7177" max="7177" width="9.453125" style="55" customWidth="1"/>
    <col min="7178" max="7423" width="9.1796875" style="55"/>
    <col min="7424" max="7424" width="30.81640625" style="55" customWidth="1"/>
    <col min="7425" max="7425" width="9.1796875" style="55" customWidth="1"/>
    <col min="7426" max="7426" width="9.7265625" style="55" customWidth="1"/>
    <col min="7427" max="7427" width="15.1796875" style="55" customWidth="1"/>
    <col min="7428" max="7428" width="12" style="55" customWidth="1"/>
    <col min="7429" max="7432" width="9.1796875" style="55"/>
    <col min="7433" max="7433" width="9.453125" style="55" customWidth="1"/>
    <col min="7434" max="7679" width="9.1796875" style="55"/>
    <col min="7680" max="7680" width="30.81640625" style="55" customWidth="1"/>
    <col min="7681" max="7681" width="9.1796875" style="55" customWidth="1"/>
    <col min="7682" max="7682" width="9.7265625" style="55" customWidth="1"/>
    <col min="7683" max="7683" width="15.1796875" style="55" customWidth="1"/>
    <col min="7684" max="7684" width="12" style="55" customWidth="1"/>
    <col min="7685" max="7688" width="9.1796875" style="55"/>
    <col min="7689" max="7689" width="9.453125" style="55" customWidth="1"/>
    <col min="7690" max="7935" width="9.1796875" style="55"/>
    <col min="7936" max="7936" width="30.81640625" style="55" customWidth="1"/>
    <col min="7937" max="7937" width="9.1796875" style="55" customWidth="1"/>
    <col min="7938" max="7938" width="9.7265625" style="55" customWidth="1"/>
    <col min="7939" max="7939" width="15.1796875" style="55" customWidth="1"/>
    <col min="7940" max="7940" width="12" style="55" customWidth="1"/>
    <col min="7941" max="7944" width="9.1796875" style="55"/>
    <col min="7945" max="7945" width="9.453125" style="55" customWidth="1"/>
    <col min="7946" max="8191" width="9.1796875" style="55"/>
    <col min="8192" max="8192" width="30.81640625" style="55" customWidth="1"/>
    <col min="8193" max="8193" width="9.1796875" style="55" customWidth="1"/>
    <col min="8194" max="8194" width="9.7265625" style="55" customWidth="1"/>
    <col min="8195" max="8195" width="15.1796875" style="55" customWidth="1"/>
    <col min="8196" max="8196" width="12" style="55" customWidth="1"/>
    <col min="8197" max="8200" width="9.1796875" style="55"/>
    <col min="8201" max="8201" width="9.453125" style="55" customWidth="1"/>
    <col min="8202" max="8447" width="9.1796875" style="55"/>
    <col min="8448" max="8448" width="30.81640625" style="55" customWidth="1"/>
    <col min="8449" max="8449" width="9.1796875" style="55" customWidth="1"/>
    <col min="8450" max="8450" width="9.7265625" style="55" customWidth="1"/>
    <col min="8451" max="8451" width="15.1796875" style="55" customWidth="1"/>
    <col min="8452" max="8452" width="12" style="55" customWidth="1"/>
    <col min="8453" max="8456" width="9.1796875" style="55"/>
    <col min="8457" max="8457" width="9.453125" style="55" customWidth="1"/>
    <col min="8458" max="8703" width="9.1796875" style="55"/>
    <col min="8704" max="8704" width="30.81640625" style="55" customWidth="1"/>
    <col min="8705" max="8705" width="9.1796875" style="55" customWidth="1"/>
    <col min="8706" max="8706" width="9.7265625" style="55" customWidth="1"/>
    <col min="8707" max="8707" width="15.1796875" style="55" customWidth="1"/>
    <col min="8708" max="8708" width="12" style="55" customWidth="1"/>
    <col min="8709" max="8712" width="9.1796875" style="55"/>
    <col min="8713" max="8713" width="9.453125" style="55" customWidth="1"/>
    <col min="8714" max="8959" width="9.1796875" style="55"/>
    <col min="8960" max="8960" width="30.81640625" style="55" customWidth="1"/>
    <col min="8961" max="8961" width="9.1796875" style="55" customWidth="1"/>
    <col min="8962" max="8962" width="9.7265625" style="55" customWidth="1"/>
    <col min="8963" max="8963" width="15.1796875" style="55" customWidth="1"/>
    <col min="8964" max="8964" width="12" style="55" customWidth="1"/>
    <col min="8965" max="8968" width="9.1796875" style="55"/>
    <col min="8969" max="8969" width="9.453125" style="55" customWidth="1"/>
    <col min="8970" max="9215" width="9.1796875" style="55"/>
    <col min="9216" max="9216" width="30.81640625" style="55" customWidth="1"/>
    <col min="9217" max="9217" width="9.1796875" style="55" customWidth="1"/>
    <col min="9218" max="9218" width="9.7265625" style="55" customWidth="1"/>
    <col min="9219" max="9219" width="15.1796875" style="55" customWidth="1"/>
    <col min="9220" max="9220" width="12" style="55" customWidth="1"/>
    <col min="9221" max="9224" width="9.1796875" style="55"/>
    <col min="9225" max="9225" width="9.453125" style="55" customWidth="1"/>
    <col min="9226" max="9471" width="9.1796875" style="55"/>
    <col min="9472" max="9472" width="30.81640625" style="55" customWidth="1"/>
    <col min="9473" max="9473" width="9.1796875" style="55" customWidth="1"/>
    <col min="9474" max="9474" width="9.7265625" style="55" customWidth="1"/>
    <col min="9475" max="9475" width="15.1796875" style="55" customWidth="1"/>
    <col min="9476" max="9476" width="12" style="55" customWidth="1"/>
    <col min="9477" max="9480" width="9.1796875" style="55"/>
    <col min="9481" max="9481" width="9.453125" style="55" customWidth="1"/>
    <col min="9482" max="9727" width="9.1796875" style="55"/>
    <col min="9728" max="9728" width="30.81640625" style="55" customWidth="1"/>
    <col min="9729" max="9729" width="9.1796875" style="55" customWidth="1"/>
    <col min="9730" max="9730" width="9.7265625" style="55" customWidth="1"/>
    <col min="9731" max="9731" width="15.1796875" style="55" customWidth="1"/>
    <col min="9732" max="9732" width="12" style="55" customWidth="1"/>
    <col min="9733" max="9736" width="9.1796875" style="55"/>
    <col min="9737" max="9737" width="9.453125" style="55" customWidth="1"/>
    <col min="9738" max="9983" width="9.1796875" style="55"/>
    <col min="9984" max="9984" width="30.81640625" style="55" customWidth="1"/>
    <col min="9985" max="9985" width="9.1796875" style="55" customWidth="1"/>
    <col min="9986" max="9986" width="9.7265625" style="55" customWidth="1"/>
    <col min="9987" max="9987" width="15.1796875" style="55" customWidth="1"/>
    <col min="9988" max="9988" width="12" style="55" customWidth="1"/>
    <col min="9989" max="9992" width="9.1796875" style="55"/>
    <col min="9993" max="9993" width="9.453125" style="55" customWidth="1"/>
    <col min="9994" max="10239" width="9.1796875" style="55"/>
    <col min="10240" max="10240" width="30.81640625" style="55" customWidth="1"/>
    <col min="10241" max="10241" width="9.1796875" style="55" customWidth="1"/>
    <col min="10242" max="10242" width="9.7265625" style="55" customWidth="1"/>
    <col min="10243" max="10243" width="15.1796875" style="55" customWidth="1"/>
    <col min="10244" max="10244" width="12" style="55" customWidth="1"/>
    <col min="10245" max="10248" width="9.1796875" style="55"/>
    <col min="10249" max="10249" width="9.453125" style="55" customWidth="1"/>
    <col min="10250" max="10495" width="9.1796875" style="55"/>
    <col min="10496" max="10496" width="30.81640625" style="55" customWidth="1"/>
    <col min="10497" max="10497" width="9.1796875" style="55" customWidth="1"/>
    <col min="10498" max="10498" width="9.7265625" style="55" customWidth="1"/>
    <col min="10499" max="10499" width="15.1796875" style="55" customWidth="1"/>
    <col min="10500" max="10500" width="12" style="55" customWidth="1"/>
    <col min="10501" max="10504" width="9.1796875" style="55"/>
    <col min="10505" max="10505" width="9.453125" style="55" customWidth="1"/>
    <col min="10506" max="10751" width="9.1796875" style="55"/>
    <col min="10752" max="10752" width="30.81640625" style="55" customWidth="1"/>
    <col min="10753" max="10753" width="9.1796875" style="55" customWidth="1"/>
    <col min="10754" max="10754" width="9.7265625" style="55" customWidth="1"/>
    <col min="10755" max="10755" width="15.1796875" style="55" customWidth="1"/>
    <col min="10756" max="10756" width="12" style="55" customWidth="1"/>
    <col min="10757" max="10760" width="9.1796875" style="55"/>
    <col min="10761" max="10761" width="9.453125" style="55" customWidth="1"/>
    <col min="10762" max="11007" width="9.1796875" style="55"/>
    <col min="11008" max="11008" width="30.81640625" style="55" customWidth="1"/>
    <col min="11009" max="11009" width="9.1796875" style="55" customWidth="1"/>
    <col min="11010" max="11010" width="9.7265625" style="55" customWidth="1"/>
    <col min="11011" max="11011" width="15.1796875" style="55" customWidth="1"/>
    <col min="11012" max="11012" width="12" style="55" customWidth="1"/>
    <col min="11013" max="11016" width="9.1796875" style="55"/>
    <col min="11017" max="11017" width="9.453125" style="55" customWidth="1"/>
    <col min="11018" max="11263" width="9.1796875" style="55"/>
    <col min="11264" max="11264" width="30.81640625" style="55" customWidth="1"/>
    <col min="11265" max="11265" width="9.1796875" style="55" customWidth="1"/>
    <col min="11266" max="11266" width="9.7265625" style="55" customWidth="1"/>
    <col min="11267" max="11267" width="15.1796875" style="55" customWidth="1"/>
    <col min="11268" max="11268" width="12" style="55" customWidth="1"/>
    <col min="11269" max="11272" width="9.1796875" style="55"/>
    <col min="11273" max="11273" width="9.453125" style="55" customWidth="1"/>
    <col min="11274" max="11519" width="9.1796875" style="55"/>
    <col min="11520" max="11520" width="30.81640625" style="55" customWidth="1"/>
    <col min="11521" max="11521" width="9.1796875" style="55" customWidth="1"/>
    <col min="11522" max="11522" width="9.7265625" style="55" customWidth="1"/>
    <col min="11523" max="11523" width="15.1796875" style="55" customWidth="1"/>
    <col min="11524" max="11524" width="12" style="55" customWidth="1"/>
    <col min="11525" max="11528" width="9.1796875" style="55"/>
    <col min="11529" max="11529" width="9.453125" style="55" customWidth="1"/>
    <col min="11530" max="11775" width="9.1796875" style="55"/>
    <col min="11776" max="11776" width="30.81640625" style="55" customWidth="1"/>
    <col min="11777" max="11777" width="9.1796875" style="55" customWidth="1"/>
    <col min="11778" max="11778" width="9.7265625" style="55" customWidth="1"/>
    <col min="11779" max="11779" width="15.1796875" style="55" customWidth="1"/>
    <col min="11780" max="11780" width="12" style="55" customWidth="1"/>
    <col min="11781" max="11784" width="9.1796875" style="55"/>
    <col min="11785" max="11785" width="9.453125" style="55" customWidth="1"/>
    <col min="11786" max="12031" width="9.1796875" style="55"/>
    <col min="12032" max="12032" width="30.81640625" style="55" customWidth="1"/>
    <col min="12033" max="12033" width="9.1796875" style="55" customWidth="1"/>
    <col min="12034" max="12034" width="9.7265625" style="55" customWidth="1"/>
    <col min="12035" max="12035" width="15.1796875" style="55" customWidth="1"/>
    <col min="12036" max="12036" width="12" style="55" customWidth="1"/>
    <col min="12037" max="12040" width="9.1796875" style="55"/>
    <col min="12041" max="12041" width="9.453125" style="55" customWidth="1"/>
    <col min="12042" max="12287" width="9.1796875" style="55"/>
    <col min="12288" max="12288" width="30.81640625" style="55" customWidth="1"/>
    <col min="12289" max="12289" width="9.1796875" style="55" customWidth="1"/>
    <col min="12290" max="12290" width="9.7265625" style="55" customWidth="1"/>
    <col min="12291" max="12291" width="15.1796875" style="55" customWidth="1"/>
    <col min="12292" max="12292" width="12" style="55" customWidth="1"/>
    <col min="12293" max="12296" width="9.1796875" style="55"/>
    <col min="12297" max="12297" width="9.453125" style="55" customWidth="1"/>
    <col min="12298" max="12543" width="9.1796875" style="55"/>
    <col min="12544" max="12544" width="30.81640625" style="55" customWidth="1"/>
    <col min="12545" max="12545" width="9.1796875" style="55" customWidth="1"/>
    <col min="12546" max="12546" width="9.7265625" style="55" customWidth="1"/>
    <col min="12547" max="12547" width="15.1796875" style="55" customWidth="1"/>
    <col min="12548" max="12548" width="12" style="55" customWidth="1"/>
    <col min="12549" max="12552" width="9.1796875" style="55"/>
    <col min="12553" max="12553" width="9.453125" style="55" customWidth="1"/>
    <col min="12554" max="12799" width="9.1796875" style="55"/>
    <col min="12800" max="12800" width="30.81640625" style="55" customWidth="1"/>
    <col min="12801" max="12801" width="9.1796875" style="55" customWidth="1"/>
    <col min="12802" max="12802" width="9.7265625" style="55" customWidth="1"/>
    <col min="12803" max="12803" width="15.1796875" style="55" customWidth="1"/>
    <col min="12804" max="12804" width="12" style="55" customWidth="1"/>
    <col min="12805" max="12808" width="9.1796875" style="55"/>
    <col min="12809" max="12809" width="9.453125" style="55" customWidth="1"/>
    <col min="12810" max="13055" width="9.1796875" style="55"/>
    <col min="13056" max="13056" width="30.81640625" style="55" customWidth="1"/>
    <col min="13057" max="13057" width="9.1796875" style="55" customWidth="1"/>
    <col min="13058" max="13058" width="9.7265625" style="55" customWidth="1"/>
    <col min="13059" max="13059" width="15.1796875" style="55" customWidth="1"/>
    <col min="13060" max="13060" width="12" style="55" customWidth="1"/>
    <col min="13061" max="13064" width="9.1796875" style="55"/>
    <col min="13065" max="13065" width="9.453125" style="55" customWidth="1"/>
    <col min="13066" max="13311" width="9.1796875" style="55"/>
    <col min="13312" max="13312" width="30.81640625" style="55" customWidth="1"/>
    <col min="13313" max="13313" width="9.1796875" style="55" customWidth="1"/>
    <col min="13314" max="13314" width="9.7265625" style="55" customWidth="1"/>
    <col min="13315" max="13315" width="15.1796875" style="55" customWidth="1"/>
    <col min="13316" max="13316" width="12" style="55" customWidth="1"/>
    <col min="13317" max="13320" width="9.1796875" style="55"/>
    <col min="13321" max="13321" width="9.453125" style="55" customWidth="1"/>
    <col min="13322" max="13567" width="9.1796875" style="55"/>
    <col min="13568" max="13568" width="30.81640625" style="55" customWidth="1"/>
    <col min="13569" max="13569" width="9.1796875" style="55" customWidth="1"/>
    <col min="13570" max="13570" width="9.7265625" style="55" customWidth="1"/>
    <col min="13571" max="13571" width="15.1796875" style="55" customWidth="1"/>
    <col min="13572" max="13572" width="12" style="55" customWidth="1"/>
    <col min="13573" max="13576" width="9.1796875" style="55"/>
    <col min="13577" max="13577" width="9.453125" style="55" customWidth="1"/>
    <col min="13578" max="13823" width="9.1796875" style="55"/>
    <col min="13824" max="13824" width="30.81640625" style="55" customWidth="1"/>
    <col min="13825" max="13825" width="9.1796875" style="55" customWidth="1"/>
    <col min="13826" max="13826" width="9.7265625" style="55" customWidth="1"/>
    <col min="13827" max="13827" width="15.1796875" style="55" customWidth="1"/>
    <col min="13828" max="13828" width="12" style="55" customWidth="1"/>
    <col min="13829" max="13832" width="9.1796875" style="55"/>
    <col min="13833" max="13833" width="9.453125" style="55" customWidth="1"/>
    <col min="13834" max="14079" width="9.1796875" style="55"/>
    <col min="14080" max="14080" width="30.81640625" style="55" customWidth="1"/>
    <col min="14081" max="14081" width="9.1796875" style="55" customWidth="1"/>
    <col min="14082" max="14082" width="9.7265625" style="55" customWidth="1"/>
    <col min="14083" max="14083" width="15.1796875" style="55" customWidth="1"/>
    <col min="14084" max="14084" width="12" style="55" customWidth="1"/>
    <col min="14085" max="14088" width="9.1796875" style="55"/>
    <col min="14089" max="14089" width="9.453125" style="55" customWidth="1"/>
    <col min="14090" max="14335" width="9.1796875" style="55"/>
    <col min="14336" max="14336" width="30.81640625" style="55" customWidth="1"/>
    <col min="14337" max="14337" width="9.1796875" style="55" customWidth="1"/>
    <col min="14338" max="14338" width="9.7265625" style="55" customWidth="1"/>
    <col min="14339" max="14339" width="15.1796875" style="55" customWidth="1"/>
    <col min="14340" max="14340" width="12" style="55" customWidth="1"/>
    <col min="14341" max="14344" width="9.1796875" style="55"/>
    <col min="14345" max="14345" width="9.453125" style="55" customWidth="1"/>
    <col min="14346" max="14591" width="9.1796875" style="55"/>
    <col min="14592" max="14592" width="30.81640625" style="55" customWidth="1"/>
    <col min="14593" max="14593" width="9.1796875" style="55" customWidth="1"/>
    <col min="14594" max="14594" width="9.7265625" style="55" customWidth="1"/>
    <col min="14595" max="14595" width="15.1796875" style="55" customWidth="1"/>
    <col min="14596" max="14596" width="12" style="55" customWidth="1"/>
    <col min="14597" max="14600" width="9.1796875" style="55"/>
    <col min="14601" max="14601" width="9.453125" style="55" customWidth="1"/>
    <col min="14602" max="14847" width="9.1796875" style="55"/>
    <col min="14848" max="14848" width="30.81640625" style="55" customWidth="1"/>
    <col min="14849" max="14849" width="9.1796875" style="55" customWidth="1"/>
    <col min="14850" max="14850" width="9.7265625" style="55" customWidth="1"/>
    <col min="14851" max="14851" width="15.1796875" style="55" customWidth="1"/>
    <col min="14852" max="14852" width="12" style="55" customWidth="1"/>
    <col min="14853" max="14856" width="9.1796875" style="55"/>
    <col min="14857" max="14857" width="9.453125" style="55" customWidth="1"/>
    <col min="14858" max="15103" width="9.1796875" style="55"/>
    <col min="15104" max="15104" width="30.81640625" style="55" customWidth="1"/>
    <col min="15105" max="15105" width="9.1796875" style="55" customWidth="1"/>
    <col min="15106" max="15106" width="9.7265625" style="55" customWidth="1"/>
    <col min="15107" max="15107" width="15.1796875" style="55" customWidth="1"/>
    <col min="15108" max="15108" width="12" style="55" customWidth="1"/>
    <col min="15109" max="15112" width="9.1796875" style="55"/>
    <col min="15113" max="15113" width="9.453125" style="55" customWidth="1"/>
    <col min="15114" max="15359" width="9.1796875" style="55"/>
    <col min="15360" max="15360" width="30.81640625" style="55" customWidth="1"/>
    <col min="15361" max="15361" width="9.1796875" style="55" customWidth="1"/>
    <col min="15362" max="15362" width="9.7265625" style="55" customWidth="1"/>
    <col min="15363" max="15363" width="15.1796875" style="55" customWidth="1"/>
    <col min="15364" max="15364" width="12" style="55" customWidth="1"/>
    <col min="15365" max="15368" width="9.1796875" style="55"/>
    <col min="15369" max="15369" width="9.453125" style="55" customWidth="1"/>
    <col min="15370" max="15615" width="9.1796875" style="55"/>
    <col min="15616" max="15616" width="30.81640625" style="55" customWidth="1"/>
    <col min="15617" max="15617" width="9.1796875" style="55" customWidth="1"/>
    <col min="15618" max="15618" width="9.7265625" style="55" customWidth="1"/>
    <col min="15619" max="15619" width="15.1796875" style="55" customWidth="1"/>
    <col min="15620" max="15620" width="12" style="55" customWidth="1"/>
    <col min="15621" max="15624" width="9.1796875" style="55"/>
    <col min="15625" max="15625" width="9.453125" style="55" customWidth="1"/>
    <col min="15626" max="15871" width="9.1796875" style="55"/>
    <col min="15872" max="15872" width="30.81640625" style="55" customWidth="1"/>
    <col min="15873" max="15873" width="9.1796875" style="55" customWidth="1"/>
    <col min="15874" max="15874" width="9.7265625" style="55" customWidth="1"/>
    <col min="15875" max="15875" width="15.1796875" style="55" customWidth="1"/>
    <col min="15876" max="15876" width="12" style="55" customWidth="1"/>
    <col min="15877" max="15880" width="9.1796875" style="55"/>
    <col min="15881" max="15881" width="9.453125" style="55" customWidth="1"/>
    <col min="15882" max="16127" width="9.1796875" style="55"/>
    <col min="16128" max="16128" width="30.81640625" style="55" customWidth="1"/>
    <col min="16129" max="16129" width="9.1796875" style="55" customWidth="1"/>
    <col min="16130" max="16130" width="9.7265625" style="55" customWidth="1"/>
    <col min="16131" max="16131" width="15.1796875" style="55" customWidth="1"/>
    <col min="16132" max="16132" width="12" style="55" customWidth="1"/>
    <col min="16133" max="16136" width="9.1796875" style="55"/>
    <col min="16137" max="16137" width="9.453125" style="55" customWidth="1"/>
    <col min="16138" max="16384" width="9.1796875" style="55"/>
  </cols>
  <sheetData>
    <row r="1" spans="1:5" s="53" customFormat="1">
      <c r="A1" s="80" t="str">
        <f>[5]SharedInputs!B4</f>
        <v>AVISTA UTILITIES</v>
      </c>
      <c r="B1" s="80"/>
      <c r="C1" s="80"/>
      <c r="D1" s="80"/>
      <c r="E1" s="80"/>
    </row>
    <row r="2" spans="1:5" s="53" customFormat="1">
      <c r="A2" s="80" t="s">
        <v>39</v>
      </c>
      <c r="B2" s="80"/>
      <c r="C2" s="80"/>
      <c r="D2" s="80"/>
    </row>
    <row r="3" spans="1:5" s="53" customFormat="1">
      <c r="A3" s="80" t="s">
        <v>89</v>
      </c>
      <c r="B3" s="80"/>
      <c r="C3" s="80"/>
      <c r="D3" s="80"/>
      <c r="E3" s="89"/>
    </row>
    <row r="4" spans="1:5" s="53" customFormat="1">
      <c r="A4" s="80"/>
      <c r="B4" s="80"/>
      <c r="C4" s="80"/>
      <c r="D4" s="80"/>
      <c r="E4" s="89"/>
    </row>
    <row r="5" spans="1:5" s="53" customFormat="1">
      <c r="A5" s="80"/>
      <c r="B5" s="80"/>
      <c r="C5" s="80"/>
      <c r="D5" s="80"/>
      <c r="E5" s="80"/>
    </row>
    <row r="6" spans="1:5">
      <c r="A6" s="80"/>
      <c r="B6" s="54"/>
      <c r="C6" s="54"/>
      <c r="E6" s="80"/>
    </row>
    <row r="7" spans="1:5">
      <c r="A7" s="54"/>
      <c r="B7" s="54"/>
      <c r="C7" s="54"/>
      <c r="E7" s="54"/>
    </row>
    <row r="8" spans="1:5">
      <c r="A8" s="54" t="s">
        <v>40</v>
      </c>
      <c r="B8" s="54"/>
      <c r="C8" s="54"/>
      <c r="E8" s="54">
        <v>1</v>
      </c>
    </row>
    <row r="9" spans="1:5">
      <c r="A9" s="54"/>
      <c r="B9" s="54"/>
      <c r="C9" s="54"/>
      <c r="E9" s="54"/>
    </row>
    <row r="10" spans="1:5">
      <c r="A10" s="54" t="s">
        <v>25</v>
      </c>
      <c r="B10" s="54"/>
      <c r="C10" s="54"/>
      <c r="E10" s="54"/>
    </row>
    <row r="11" spans="1:5">
      <c r="A11" s="54"/>
      <c r="B11" s="54"/>
      <c r="C11" s="54"/>
      <c r="E11" s="54"/>
    </row>
    <row r="12" spans="1:5">
      <c r="A12" s="54" t="s">
        <v>41</v>
      </c>
      <c r="B12" s="54"/>
      <c r="C12" s="54"/>
      <c r="E12" s="54">
        <v>3.326E-3</v>
      </c>
    </row>
    <row r="13" spans="1:5">
      <c r="A13" s="54"/>
      <c r="B13" s="54"/>
      <c r="C13" s="54"/>
      <c r="E13" s="54"/>
    </row>
    <row r="14" spans="1:5">
      <c r="A14" s="54" t="s">
        <v>42</v>
      </c>
      <c r="B14" s="54"/>
      <c r="C14" s="54"/>
      <c r="E14" s="54">
        <v>2E-3</v>
      </c>
    </row>
    <row r="15" spans="1:5">
      <c r="A15" s="54"/>
      <c r="B15" s="54"/>
      <c r="C15" s="54"/>
      <c r="E15" s="54"/>
    </row>
    <row r="16" spans="1:5">
      <c r="A16" s="54" t="s">
        <v>43</v>
      </c>
      <c r="B16" s="54"/>
      <c r="C16" s="54"/>
      <c r="E16" s="54">
        <v>3.8392000000000003E-2</v>
      </c>
    </row>
    <row r="17" spans="1:10">
      <c r="A17" s="54"/>
      <c r="B17" s="54"/>
      <c r="C17" s="54"/>
      <c r="E17" s="54"/>
    </row>
    <row r="18" spans="1:10">
      <c r="A18" s="54"/>
      <c r="B18" s="54"/>
      <c r="C18" s="54"/>
    </row>
    <row r="19" spans="1:10">
      <c r="A19" s="54" t="s">
        <v>26</v>
      </c>
      <c r="B19" s="54"/>
      <c r="C19" s="54"/>
      <c r="E19" s="90">
        <f>SUM(E11:E17)</f>
        <v>4.3718E-2</v>
      </c>
      <c r="J19" s="56"/>
    </row>
    <row r="20" spans="1:10" ht="15" thickBot="1">
      <c r="A20" s="54"/>
      <c r="B20" s="54"/>
      <c r="C20" s="54"/>
    </row>
    <row r="21" spans="1:10" ht="15.5" thickTop="1" thickBot="1">
      <c r="A21" s="54" t="s">
        <v>27</v>
      </c>
      <c r="B21" s="54"/>
      <c r="C21" s="54"/>
      <c r="E21" s="79">
        <f>E8-E19</f>
        <v>0.95628199999999997</v>
      </c>
    </row>
    <row r="22" spans="1:10" ht="15" thickTop="1">
      <c r="A22" s="54"/>
      <c r="B22" s="54"/>
      <c r="C22" s="54"/>
      <c r="E22" s="54"/>
    </row>
    <row r="23" spans="1:10">
      <c r="A23" s="54" t="s">
        <v>44</v>
      </c>
      <c r="B23" s="74">
        <v>0.21</v>
      </c>
      <c r="C23" s="91"/>
      <c r="E23" s="54">
        <v>0.20081921999999999</v>
      </c>
    </row>
    <row r="24" spans="1:10">
      <c r="A24" s="54"/>
      <c r="B24" s="54"/>
      <c r="C24" s="54"/>
      <c r="E24" s="54"/>
    </row>
    <row r="25" spans="1:10">
      <c r="A25" s="54" t="s">
        <v>24</v>
      </c>
      <c r="B25" s="54"/>
      <c r="C25" s="54"/>
      <c r="E25" s="90">
        <f>E21-E23</f>
        <v>0.75546278</v>
      </c>
    </row>
    <row r="26" spans="1:10">
      <c r="A26" s="54"/>
      <c r="B26" s="54"/>
      <c r="C26" s="54"/>
      <c r="E26" s="54"/>
    </row>
    <row r="27" spans="1:10">
      <c r="A27" s="54"/>
      <c r="B27" s="54"/>
      <c r="C27" s="54"/>
      <c r="E27" s="54"/>
    </row>
    <row r="28" spans="1:10">
      <c r="A28" s="54"/>
      <c r="B28" s="54"/>
      <c r="C28" s="54"/>
      <c r="D28" s="54"/>
      <c r="E28" s="54"/>
    </row>
    <row r="33" spans="2:6">
      <c r="F33" s="63"/>
    </row>
    <row r="41" spans="2:6">
      <c r="B41" s="61"/>
    </row>
    <row r="42" spans="2:6">
      <c r="C42" s="57"/>
    </row>
    <row r="43" spans="2:6">
      <c r="C43" s="59"/>
    </row>
    <row r="44" spans="2:6">
      <c r="C44" s="59"/>
    </row>
    <row r="49" spans="2:2">
      <c r="B49" s="55" t="s">
        <v>45</v>
      </c>
    </row>
  </sheetData>
  <pageMargins left="0.7" right="0.7" top="0.75" bottom="0.75" header="0.3" footer="0.3"/>
  <pageSetup scale="95" orientation="portrait" r:id="rId1"/>
  <headerFooter>
    <oddFooter>&amp;L&amp;F&amp;RPage: &amp;P of &amp;N</oddFooter>
  </headerFooter>
  <customProperties>
    <customPr name="xxe4aP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2:E25"/>
  <sheetViews>
    <sheetView workbookViewId="0">
      <selection activeCell="H40" sqref="H40"/>
    </sheetView>
  </sheetViews>
  <sheetFormatPr defaultColWidth="9.1796875" defaultRowHeight="13"/>
  <cols>
    <col min="1" max="1" width="9.1796875" style="76"/>
    <col min="2" max="2" width="11.1796875" style="76" bestFit="1" customWidth="1"/>
    <col min="3" max="3" width="26.26953125" style="76" bestFit="1" customWidth="1"/>
    <col min="4" max="4" width="20.81640625" style="76" bestFit="1" customWidth="1"/>
    <col min="5" max="5" width="12.453125" style="76" customWidth="1"/>
    <col min="6" max="16384" width="9.1796875" style="76"/>
  </cols>
  <sheetData>
    <row r="12" spans="5:5">
      <c r="E12" s="77"/>
    </row>
    <row r="17" spans="2:4">
      <c r="B17" s="186" t="s">
        <v>144</v>
      </c>
      <c r="C17" s="186"/>
      <c r="D17" s="186"/>
    </row>
    <row r="18" spans="2:4">
      <c r="B18" s="99" t="s">
        <v>46</v>
      </c>
      <c r="C18" s="97" t="s">
        <v>47</v>
      </c>
      <c r="D18" s="98" t="s">
        <v>53</v>
      </c>
    </row>
    <row r="19" spans="2:4">
      <c r="B19" s="81">
        <v>101</v>
      </c>
      <c r="C19" s="82" t="s">
        <v>48</v>
      </c>
      <c r="D19" s="178">
        <f>'Rate Design'!D23</f>
        <v>-3.8199343374605494E-5</v>
      </c>
    </row>
    <row r="20" spans="2:4">
      <c r="B20" s="81" t="s">
        <v>141</v>
      </c>
      <c r="C20" s="82" t="s">
        <v>49</v>
      </c>
      <c r="D20" s="178">
        <f>'Rate Design'!E23</f>
        <v>-2.312321915049247E-5</v>
      </c>
    </row>
    <row r="21" spans="2:4">
      <c r="B21" s="81">
        <v>131</v>
      </c>
      <c r="C21" s="82" t="s">
        <v>142</v>
      </c>
      <c r="D21" s="178">
        <f>'Rate Design'!F23</f>
        <v>-2.1740902204403967E-5</v>
      </c>
    </row>
    <row r="22" spans="2:4">
      <c r="B22" s="81">
        <v>146</v>
      </c>
      <c r="C22" s="82" t="s">
        <v>143</v>
      </c>
      <c r="D22" s="178">
        <f>'Rate Design'!G23</f>
        <v>-1.4423715013649443E-4</v>
      </c>
    </row>
    <row r="23" spans="2:4">
      <c r="B23" s="81">
        <v>148</v>
      </c>
      <c r="C23" s="82" t="s">
        <v>143</v>
      </c>
      <c r="D23" s="178">
        <f>'Rate Design'!H23</f>
        <v>0</v>
      </c>
    </row>
    <row r="24" spans="2:4">
      <c r="B24" s="83"/>
      <c r="C24" s="84" t="s">
        <v>50</v>
      </c>
      <c r="D24" s="179">
        <f>'Rate Design'!C23</f>
        <v>-3.602988930158569E-5</v>
      </c>
    </row>
    <row r="25" spans="2:4">
      <c r="B25" s="101"/>
      <c r="C25" s="100"/>
      <c r="D25" s="102"/>
    </row>
  </sheetData>
  <mergeCells count="1">
    <mergeCell ref="B17:D17"/>
  </mergeCells>
  <pageMargins left="0.7" right="0.7" top="0.75" bottom="0.75" header="0.3" footer="0.3"/>
  <pageSetup orientation="portrait" r:id="rId1"/>
  <customProperties>
    <customPr name="xxe4aP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oAAAEkCMCtii8CCQIIAh4AAERjb20uZXhjZWw0YXBwcy53YW5kLm9yYWNs
ZS5nbHdhbmQuY2FsY3VsYXRpb25zLmdldGJhbGFuY2UuR2V0QmFsYW5jZQIBAEtb
MjAyMSBBdmlzdGEgV0EgUkVDIFJldmVudWUgV29ya3BhcGVycyAtIENvbmZpZGVu
dGlhbC54bHN4XUZvcmVjYXN0IEJhbGFuY2UCAgABMAIDAAYyMDE3MDICBAADWVRE
AgUAA1VTRAIGAAVUb3RhbAIHAAFBAggAAAIJAAMwMDECCgAUMTg2MzIyLDE4NjMy
MywxODYzMjQCCwABJQILAgwAAkRMAggCCAIIAggCCAIIAggCCAIIAggCCAIIAggC
CAIIAggCCAIBAgMCDXNyAg4AFGphdmEubWF0aC5CaWdEZWNpbWFsVMcVV/mBKE8D
AAJJAg8ABXNjYWxlTAIQAAZpbnRWYWx0ABZMamF2YS9tYXRoL0JpZ0ludGVnZXI7
eHICEQAQamF2YS5sYW5nLk51bWJlcoaslR0LlOCLAgAAeHAAAAACc3ICEgAUamF2
YS5tYXRoLkJpZ0ludGVnZXKM/J8fqTv7HQMABkkCEwAIYml0Q291bnRJAhQACWJp
dExlbmd0aEkCFQATZmlyc3ROb256ZXJvQnl0ZU51bUkCFgAMbG93ZXN0U2V0Qml0
SQIXAAZzaWdudW1bAhgACW1hZ25pdHVkZXQAAltCeHEAfgAC///////////////+
/////gAAAAF1cgIZAAJbQqzzF/gGCFTgAgAAeHAAAAAEAWf7Hnh4d10CHgACAQIC
AhoABjIwMjAxMgIEAgUCBgIHAggCCQIbAAYxODYzMjMCHAACRUQCHQACV0ECDAII
AggCCAIIAggCCAIIAggCCAIIAggCCAIIAggCCAIIAggCAQIDAh5zcQB+AAAAAAAC
c3EAfgAE///////////////+/////gAAAAB1cQB+AAcAAAAAeHh3VQIeAAIBAgIC
HwAGMjAxOTEyAgQCBQIGAgcCCAIJAiAABjE4NjMyMgIcAh0CDAIIAggCCAIIAggC
CAIIAggCCAIIAggCCAIIAggCCAIIAggCAQIDAiFzcQB+AAAAAAACc3EAfgAE////
///////////+/////gAAAAF1cQB+AAcAAAAEAYGflHh4d00CHgACAQICAiIABjIw
MTcwMQIEAgUCBgIHAggCCQIKAgsCCwIMAggCCAIIAggCCAIIAggCCAIIAggCCAII
AggCCAIIAggCCAIBAgMCI3NxAH4AAAAAAAJzcQB+AAT///////////////7////+
AAAAAXVxAH4ABwAAAANOndJ4eHdFAh4AAgECAgIaAgQCBQIGAgcCCAIJAiACHAId
AgwCCAIIAggCCAIIAggCCAIIAggCCAIIAggCCAIIAggCCAIIAgECAwIkc3EAfgAA
AAAAAnNxAH4ABP///////////////v////4AAAABdXEAfgAHAAAABAU1lPN4eHdNAh4AAgECAgIaAgQCBQIGAgcCCAIJAiUABjE4NjMyNAIcAh0CDAIIAggCCAIIAggCCAIIAggCCAIIAggCCAIIAggCCAIIAggCAQIDAiZzcQB+AAAAAAACc3EAfgAE///////////////+/////v////91cQB+AAcAAAAEAtseK3h4d00CHgACAQICAicABjIwMTYxMgIEAgUCBgIHAggCCQIKAgsCCwIMAggCCAIIAggCCAIIAggCCAIIAggCCAIIAggCCAIIAggCCAIBAgMCKHNxAH4AAAAAAAJzcQB+AAT///////////////7////+AAAAAXVxAH4ABwAAAAQC0AY2eHh3RQIeAAIBAgICHwIEAgUCBgIHAggCCQIbAhwCHQIMAggCCAIIAggCCAIIAggCCAIIAggCCAIIAggCCAIIAggCCAIBAgMCKXNxAH4AAAAAAAJzcQB+AAT///////////////7////+AAAAAXVxAH4ABwAAAAQBtsFLeHg=]]></xxe4awand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3D4E1B309013148B7034695F6E49A3D" ma:contentTypeVersion="24" ma:contentTypeDescription="" ma:contentTypeScope="" ma:versionID="6ce3dc51ba76db37b48ee7b84dbe1b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2023-09-01T07:00:00+00:00</OpenedDate>
    <SignificantOrder xmlns="dc463f71-b30c-4ab2-9473-d307f9d35888">false</SignificantOrder>
    <Date1 xmlns="dc463f71-b30c-4ab2-9473-d307f9d35888">2023-09-01T07:00:00+00:00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230711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4C3DB81-E916-4CF2-BB22-3C6CA2D12E38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13CE759C-02A6-4BBE-BDD6-DE7469D1A1B1}"/>
</file>

<file path=customXml/itemProps3.xml><?xml version="1.0" encoding="utf-8"?>
<ds:datastoreItem xmlns:ds="http://schemas.openxmlformats.org/officeDocument/2006/customXml" ds:itemID="{AE3FEB97-A652-4859-BC3B-02B937A658B3}"/>
</file>

<file path=customXml/itemProps4.xml><?xml version="1.0" encoding="utf-8"?>
<ds:datastoreItem xmlns:ds="http://schemas.openxmlformats.org/officeDocument/2006/customXml" ds:itemID="{5C276C11-F2A0-4077-BF00-384774151EB9}"/>
</file>

<file path=customXml/itemProps5.xml><?xml version="1.0" encoding="utf-8"?>
<ds:datastoreItem xmlns:ds="http://schemas.openxmlformats.org/officeDocument/2006/customXml" ds:itemID="{D5735B6D-29CB-43F6-B168-31B09A55EB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Rate Design</vt:lpstr>
      <vt:lpstr>Deferral Balance</vt:lpstr>
      <vt:lpstr>Deferral Schedule</vt:lpstr>
      <vt:lpstr>Forecasted Revenue</vt:lpstr>
      <vt:lpstr>Therm Forecast</vt:lpstr>
      <vt:lpstr>CF WA Gas</vt:lpstr>
      <vt:lpstr>Tables for Cust Notice</vt:lpstr>
      <vt:lpstr>'Forecasted Revenue'!Print_Area</vt:lpstr>
      <vt:lpstr>'Rate Design'!Print_Area</vt:lpstr>
      <vt:lpstr>'Therm Forecast'!Print_Area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Anderson, Joel</cp:lastModifiedBy>
  <cp:lastPrinted>2022-11-08T19:42:35Z</cp:lastPrinted>
  <dcterms:created xsi:type="dcterms:W3CDTF">2016-02-09T19:01:57Z</dcterms:created>
  <dcterms:modified xsi:type="dcterms:W3CDTF">2023-08-29T21:55:00Z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0x0101006E56B4D1795A2E4DB2F0B01679ED314A0053D4E1B309013148B7034695F6E49A3D</vt:lpwstr>
  </property>
  <property fmtid="{D5CDD505-2E9C-101B-9397-08002B2CF9AE}" pid="3" name="_docset_NoMedatataSyncRequired">
    <vt:lpwstr>False</vt:lpwstr>
  </property>
</Properties>
</file>