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8" yWindow="96" windowWidth="18276" windowHeight="10872" tabRatio="782"/>
  </bookViews>
  <sheets>
    <sheet name="Lead G" sheetId="1" r:id="rId1"/>
    <sheet name="Revenue 11 15 16" sheetId="16" r:id="rId2"/>
    <sheet name="Amort &amp; Expense" sheetId="9" r:id="rId3"/>
    <sheet name="Sch 140 Prop Tax" sheetId="11" r:id="rId4"/>
  </sheets>
  <externalReferences>
    <externalReference r:id="rId5"/>
    <externalReference r:id="rId6"/>
  </externalReferences>
  <definedNames>
    <definedName name="__123Graph_D" hidden="1">#REF!</definedName>
    <definedName name="__123Graph_ECURRENT" hidden="1">[1]ConsolidatingPL!#REF!</definedName>
    <definedName name="__six6" hidden="1">{#N/A,#N/A,FALSE,"CRPT";#N/A,#N/A,FALSE,"TREND";#N/A,#N/A,FALSE,"%Curve"}</definedName>
    <definedName name="__www1" hidden="1">{#N/A,#N/A,FALSE,"schA"}</definedName>
    <definedName name="_Key1" hidden="1">#REF!</definedName>
    <definedName name="_Key2" hidden="1">#REF!</definedName>
    <definedName name="_Order1" hidden="1">255</definedName>
    <definedName name="_Order2" hidden="1">255</definedName>
    <definedName name="_Sort" hidden="1">#REF!</definedName>
    <definedName name="a" hidden="1">{#N/A,#N/A,FALSE,"Coversheet";#N/A,#N/A,FALSE,"QA"}</definedName>
    <definedName name="AccessDatabase" hidden="1">"I:\COMTREL\FINICLE\TradeSummary.mdb"</definedName>
    <definedName name="AS2DocOpenMode" hidden="1">"AS2DocumentEdit"</definedName>
    <definedName name="b" hidden="1">{#N/A,#N/A,FALSE,"Coversheet";#N/A,#N/A,FALSE,"QA"}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income_satement_ytd"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iller" hidden="1">{#N/A,#N/A,FALSE,"Expenditures";#N/A,#N/A,FALSE,"Property Placed In-Service";#N/A,#N/A,FALSE,"CWIP Balances"}</definedName>
    <definedName name="new" hidden="1">{#N/A,#N/A,FALSE,"Summ";#N/A,#N/A,FALSE,"General"}</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qqq" hidden="1">{#N/A,#N/A,FALSE,"schA"}</definedName>
    <definedName name="SAPBEXhrIndnt" hidden="1">"Wide"</definedName>
    <definedName name="SAPsysID" hidden="1">"708C5W7SBKP804JT78WJ0JNKI"</definedName>
    <definedName name="SAPwbID" hidden="1">"ARS"</definedName>
    <definedName name="six" hidden="1">{#N/A,#N/A,FALSE,"Drill Sites";"WP 212",#N/A,FALSE,"MWAG EOR";"WP 213",#N/A,FALSE,"MWAG EOR";#N/A,#N/A,FALSE,"Misc. Facility";#N/A,#N/A,FALSE,"WWTP"}</definedName>
    <definedName name="t" hidden="1">{#N/A,#N/A,FALSE,"CESTSUM";#N/A,#N/A,FALSE,"est sum A";#N/A,#N/A,FALSE,"est detail A"}</definedName>
    <definedName name="TEMP" hidden="1">{#N/A,#N/A,FALSE,"Summ";#N/A,#N/A,FALSE,"General"}</definedName>
    <definedName name="Temp1"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w" hidden="1">{#N/A,#N/A,FALSE,"Schedule F";#N/A,#N/A,FALSE,"Schedule G"}</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z" hidden="1">{#N/A,#N/A,FALSE,"Coversheet";#N/A,#N/A,FALSE,"QA"}</definedName>
  </definedNames>
  <calcPr calcId="145621" calcMode="manual" iterate="1" calcCompleted="0" calcOnSave="0"/>
</workbook>
</file>

<file path=xl/calcChain.xml><?xml version="1.0" encoding="utf-8"?>
<calcChain xmlns="http://schemas.openxmlformats.org/spreadsheetml/2006/main">
  <c r="C23" i="1" l="1"/>
  <c r="C24" i="1"/>
  <c r="C22" i="1"/>
  <c r="E18" i="1" l="1"/>
  <c r="E17" i="1"/>
  <c r="E16" i="1"/>
  <c r="E15" i="1"/>
  <c r="E14" i="1"/>
  <c r="E13" i="1"/>
  <c r="E12" i="1"/>
  <c r="E11" i="1"/>
  <c r="E10" i="1"/>
  <c r="AD34" i="16" l="1"/>
  <c r="T32" i="16"/>
  <c r="S32" i="16"/>
  <c r="R32" i="16"/>
  <c r="Q32" i="16"/>
  <c r="P32" i="16"/>
  <c r="N32" i="16"/>
  <c r="M32" i="16"/>
  <c r="I32" i="16"/>
  <c r="G32" i="16"/>
  <c r="F32" i="16"/>
  <c r="D32" i="16"/>
  <c r="V31" i="16"/>
  <c r="AC31" i="16" s="1"/>
  <c r="U31" i="16"/>
  <c r="AH31" i="16" s="1"/>
  <c r="D31" i="16"/>
  <c r="B31" i="16"/>
  <c r="B32" i="16" s="1"/>
  <c r="B33" i="16" s="1"/>
  <c r="B35" i="16" s="1"/>
  <c r="B36" i="16" s="1"/>
  <c r="U30" i="16"/>
  <c r="L30" i="16"/>
  <c r="L32" i="16" s="1"/>
  <c r="V32" i="16"/>
  <c r="O32" i="16"/>
  <c r="K32" i="16"/>
  <c r="J32" i="16"/>
  <c r="H32" i="16"/>
  <c r="E32" i="16"/>
  <c r="AD28" i="16"/>
  <c r="D27" i="16"/>
  <c r="D77" i="16" s="1"/>
  <c r="U26" i="16"/>
  <c r="U25" i="16"/>
  <c r="U24" i="16"/>
  <c r="AC23" i="16"/>
  <c r="AB23" i="16"/>
  <c r="U23" i="16"/>
  <c r="AH23" i="16" s="1"/>
  <c r="AC22" i="16"/>
  <c r="AB22" i="16"/>
  <c r="U22" i="16"/>
  <c r="AH22" i="16" s="1"/>
  <c r="AB20" i="16"/>
  <c r="U20" i="16"/>
  <c r="U19" i="16"/>
  <c r="O19" i="16"/>
  <c r="F27" i="16"/>
  <c r="AB17" i="16"/>
  <c r="U17" i="16"/>
  <c r="J27" i="16"/>
  <c r="AB14" i="16"/>
  <c r="X13" i="16"/>
  <c r="X14" i="16" s="1"/>
  <c r="X15" i="16" s="1"/>
  <c r="X16" i="16" s="1"/>
  <c r="X17" i="16" s="1"/>
  <c r="X18" i="16" s="1"/>
  <c r="X19" i="16" s="1"/>
  <c r="X20" i="16" s="1"/>
  <c r="X21" i="16" s="1"/>
  <c r="X22" i="16" s="1"/>
  <c r="X23" i="16" s="1"/>
  <c r="X24" i="16" s="1"/>
  <c r="X25" i="16" s="1"/>
  <c r="X26" i="16" s="1"/>
  <c r="X27" i="16" s="1"/>
  <c r="X29" i="16" s="1"/>
  <c r="X31" i="16" s="1"/>
  <c r="X32" i="16" s="1"/>
  <c r="X33" i="16" s="1"/>
  <c r="I27" i="16"/>
  <c r="I33" i="16" s="1"/>
  <c r="B13" i="16"/>
  <c r="B14" i="16" s="1"/>
  <c r="B15" i="16" s="1"/>
  <c r="B16" i="16" s="1"/>
  <c r="B17" i="16" s="1"/>
  <c r="B18" i="16" s="1"/>
  <c r="B19" i="16" s="1"/>
  <c r="B20" i="16" s="1"/>
  <c r="B21" i="16" s="1"/>
  <c r="B22" i="16" s="1"/>
  <c r="B23" i="16" s="1"/>
  <c r="B24" i="16" s="1"/>
  <c r="B25" i="16" s="1"/>
  <c r="B26" i="16" s="1"/>
  <c r="B27" i="16" s="1"/>
  <c r="B29" i="16" s="1"/>
  <c r="AA27" i="16"/>
  <c r="V35" i="16" s="1"/>
  <c r="P27" i="16"/>
  <c r="P33" i="16" s="1"/>
  <c r="N27" i="16"/>
  <c r="M27" i="16"/>
  <c r="M33" i="16" s="1"/>
  <c r="H27" i="16"/>
  <c r="G27" i="16"/>
  <c r="E27" i="16"/>
  <c r="G77" i="16" l="1"/>
  <c r="G33" i="16"/>
  <c r="G78" i="16" s="1"/>
  <c r="U35" i="16"/>
  <c r="U16" i="16"/>
  <c r="AC16" i="16"/>
  <c r="H77" i="16"/>
  <c r="H33" i="16"/>
  <c r="H78" i="16" s="1"/>
  <c r="T27" i="16"/>
  <c r="T33" i="16" s="1"/>
  <c r="L27" i="16"/>
  <c r="L33" i="16" s="1"/>
  <c r="Q27" i="16"/>
  <c r="Q33" i="16" s="1"/>
  <c r="Z27" i="16"/>
  <c r="V36" i="16" s="1"/>
  <c r="V79" i="16" s="1"/>
  <c r="U14" i="16"/>
  <c r="AC14" i="16" s="1"/>
  <c r="J33" i="16"/>
  <c r="J78" i="16" s="1"/>
  <c r="J77" i="16"/>
  <c r="AB16" i="16"/>
  <c r="F77" i="16"/>
  <c r="F33" i="16"/>
  <c r="F78" i="16" s="1"/>
  <c r="AG26" i="16"/>
  <c r="AD26" i="16"/>
  <c r="AH26" i="16"/>
  <c r="N77" i="16"/>
  <c r="N33" i="16"/>
  <c r="N78" i="16" s="1"/>
  <c r="U13" i="16"/>
  <c r="V27" i="16"/>
  <c r="AC13" i="16"/>
  <c r="AB13" i="16"/>
  <c r="AC18" i="16"/>
  <c r="AG25" i="16"/>
  <c r="AD25" i="16"/>
  <c r="AH25" i="16"/>
  <c r="E77" i="16"/>
  <c r="E33" i="16"/>
  <c r="E78" i="16" s="1"/>
  <c r="K27" i="16"/>
  <c r="K33" i="16" s="1"/>
  <c r="R27" i="16"/>
  <c r="R33" i="16" s="1"/>
  <c r="S27" i="16"/>
  <c r="AD17" i="16"/>
  <c r="AC17" i="16"/>
  <c r="AH17" i="16"/>
  <c r="AG17" i="16"/>
  <c r="AH19" i="16"/>
  <c r="AG19" i="16"/>
  <c r="AD20" i="16"/>
  <c r="AC20" i="16"/>
  <c r="AH20" i="16"/>
  <c r="AG20" i="16"/>
  <c r="AG24" i="16"/>
  <c r="AH24" i="16"/>
  <c r="AD24" i="16"/>
  <c r="AB24" i="16"/>
  <c r="AD31" i="16"/>
  <c r="U15" i="16"/>
  <c r="AC15" i="16" s="1"/>
  <c r="U18" i="16"/>
  <c r="U21" i="16"/>
  <c r="AD22" i="16"/>
  <c r="AD23" i="16"/>
  <c r="AC24" i="16"/>
  <c r="AC25" i="16"/>
  <c r="AC26" i="16"/>
  <c r="U29" i="16"/>
  <c r="AG31" i="16"/>
  <c r="D33" i="16"/>
  <c r="D78" i="16" s="1"/>
  <c r="AB26" i="16"/>
  <c r="U12" i="16"/>
  <c r="AB12" i="16"/>
  <c r="AB15" i="16"/>
  <c r="AB18" i="16"/>
  <c r="AB21" i="16"/>
  <c r="AG22" i="16"/>
  <c r="AG23" i="16"/>
  <c r="AB25" i="16"/>
  <c r="S77" i="16" l="1"/>
  <c r="S33" i="16"/>
  <c r="S78" i="16" s="1"/>
  <c r="AB27" i="16"/>
  <c r="AH21" i="16"/>
  <c r="AG21" i="16"/>
  <c r="AD21" i="16"/>
  <c r="AG13" i="16"/>
  <c r="AD13" i="16"/>
  <c r="AH13" i="16"/>
  <c r="AH35" i="16"/>
  <c r="AG35" i="16"/>
  <c r="AD35" i="16"/>
  <c r="U27" i="16"/>
  <c r="AH12" i="16"/>
  <c r="AG12" i="16"/>
  <c r="AD12" i="16"/>
  <c r="AH29" i="16"/>
  <c r="AC29" i="16"/>
  <c r="AG29" i="16"/>
  <c r="U32" i="16"/>
  <c r="AD29" i="16"/>
  <c r="AH18" i="16"/>
  <c r="AG18" i="16"/>
  <c r="AC12" i="16"/>
  <c r="AC35" i="16"/>
  <c r="O77" i="16"/>
  <c r="O33" i="16"/>
  <c r="O78" i="16" s="1"/>
  <c r="AH15" i="16"/>
  <c r="AG15" i="16"/>
  <c r="AD15" i="16"/>
  <c r="AG14" i="16"/>
  <c r="AD14" i="16"/>
  <c r="AH14" i="16"/>
  <c r="V77" i="16"/>
  <c r="V33" i="16"/>
  <c r="AC21" i="16"/>
  <c r="AG16" i="16"/>
  <c r="AD16" i="16"/>
  <c r="AH16" i="16"/>
  <c r="AG27" i="16" l="1"/>
  <c r="U77" i="16"/>
  <c r="U33" i="16"/>
  <c r="AD27" i="16"/>
  <c r="AH27" i="16"/>
  <c r="AC27" i="16"/>
  <c r="AH32" i="16"/>
  <c r="AG32" i="16"/>
  <c r="AD32" i="16"/>
  <c r="AC32" i="16"/>
  <c r="V78" i="16"/>
  <c r="AC33" i="16"/>
  <c r="AG33" i="16" l="1"/>
  <c r="AH33" i="16"/>
  <c r="AD33" i="16"/>
  <c r="U78" i="16"/>
  <c r="E30" i="1" l="1"/>
  <c r="O7" i="11" l="1"/>
  <c r="N7" i="11"/>
  <c r="M7" i="11"/>
  <c r="L7" i="11"/>
  <c r="K7" i="11"/>
  <c r="J7" i="11"/>
  <c r="I7" i="11"/>
  <c r="H7" i="11"/>
  <c r="G7" i="11"/>
  <c r="F7" i="11"/>
  <c r="E7" i="11"/>
  <c r="D7" i="11"/>
  <c r="C6" i="11"/>
  <c r="C5" i="11"/>
  <c r="C7" i="11" l="1"/>
  <c r="E31" i="1" l="1"/>
  <c r="B8" i="9"/>
  <c r="E29" i="1" s="1"/>
  <c r="B9" i="9"/>
  <c r="B10" i="9"/>
  <c r="B11" i="9"/>
  <c r="B12" i="9"/>
  <c r="B13" i="9"/>
  <c r="E32" i="1" s="1"/>
  <c r="B14" i="9"/>
  <c r="E33" i="1" s="1"/>
  <c r="B15" i="9"/>
  <c r="E34" i="1" s="1"/>
  <c r="B7" i="9"/>
  <c r="E28" i="1" s="1"/>
  <c r="F18" i="1" l="1"/>
  <c r="F14" i="1"/>
  <c r="F17" i="1" l="1"/>
  <c r="F12" i="1" l="1"/>
  <c r="F10" i="1"/>
  <c r="F13" i="1"/>
  <c r="F11" i="1"/>
  <c r="F30" i="1" l="1"/>
  <c r="F19" i="1"/>
  <c r="F31" i="1"/>
  <c r="F32" i="1" l="1"/>
  <c r="F34" i="1"/>
  <c r="F28" i="1" l="1"/>
  <c r="F29"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F35" i="1" l="1"/>
  <c r="F23" i="1"/>
  <c r="E35" i="1" l="1"/>
  <c r="E19" i="1"/>
  <c r="E23" i="1" l="1"/>
  <c r="F22" i="1" l="1"/>
  <c r="E22" i="1"/>
  <c r="F24" i="1" l="1"/>
  <c r="F25" i="1" s="1"/>
  <c r="F37" i="1" s="1"/>
  <c r="F38" i="1" s="1"/>
  <c r="F39" i="1" s="1"/>
  <c r="E24" i="1"/>
  <c r="E25" i="1" l="1"/>
  <c r="E37" i="1" s="1"/>
  <c r="E38" i="1"/>
  <c r="E39" i="1" s="1"/>
</calcChain>
</file>

<file path=xl/comments1.xml><?xml version="1.0" encoding="utf-8"?>
<comments xmlns="http://schemas.openxmlformats.org/spreadsheetml/2006/main">
  <authors>
    <author>KXu</author>
    <author>jphelp</author>
  </authors>
  <commentList>
    <comment ref="D35" authorId="0">
      <text>
        <r>
          <rPr>
            <b/>
            <sz val="9"/>
            <color indexed="81"/>
            <rFont val="Tahoma"/>
            <family val="2"/>
          </rPr>
          <t>KXu:</t>
        </r>
        <r>
          <rPr>
            <sz val="9"/>
            <color indexed="81"/>
            <rFont val="Tahoma"/>
            <family val="2"/>
          </rPr>
          <t xml:space="preserve">
All gas costs orders from income statement. It includes gas schedule 101, 106 costs and carbon offset gas purchse costs.</t>
        </r>
      </text>
    </comment>
    <comment ref="N35" authorId="0">
      <text>
        <r>
          <rPr>
            <b/>
            <sz val="9"/>
            <color indexed="81"/>
            <rFont val="Tahoma"/>
            <family val="2"/>
          </rPr>
          <t>KXu:</t>
        </r>
        <r>
          <rPr>
            <sz val="9"/>
            <color indexed="81"/>
            <rFont val="Tahoma"/>
            <family val="2"/>
          </rPr>
          <t xml:space="preserve">
Remving schedule 106 amort costs from the income statement total gas costs </t>
        </r>
      </text>
    </comment>
    <comment ref="C79" authorId="1">
      <text>
        <r>
          <rPr>
            <b/>
            <sz val="8"/>
            <color indexed="81"/>
            <rFont val="Tahoma"/>
            <family val="2"/>
          </rPr>
          <t>jphelp:</t>
        </r>
        <r>
          <rPr>
            <sz val="8"/>
            <color indexed="81"/>
            <rFont val="Tahoma"/>
            <family val="2"/>
          </rPr>
          <t xml:space="preserve">
RAF does not match the proposed RAF perfectly because the gas portion of Schedule 53 is included in gas revenue and gas cost, but the RAF does not apply to it. Also, the gas supply demand charge is rounded to the penny, so calculation of the RAF in reverse is not precise. And the balancing charge does not have an RAF. (08/10)</t>
        </r>
      </text>
    </comment>
  </commentList>
</comments>
</file>

<file path=xl/sharedStrings.xml><?xml version="1.0" encoding="utf-8"?>
<sst xmlns="http://schemas.openxmlformats.org/spreadsheetml/2006/main" count="210" uniqueCount="164">
  <si>
    <t>PUGET SOUND ENERGY</t>
  </si>
  <si>
    <t>PASS THROUGH REVENUE AND EXPENSE - GAS</t>
  </si>
  <si>
    <t>LINE</t>
  </si>
  <si>
    <t>NO.</t>
  </si>
  <si>
    <t>DESCRIPTION</t>
  </si>
  <si>
    <t>ADJUSTMENT</t>
  </si>
  <si>
    <t>REMOVE REVENUES ASSOCIATED WITH RIDERS:</t>
  </si>
  <si>
    <t>REMOVE LOW INCOME RIDER - SCHEDULE 129</t>
  </si>
  <si>
    <t>REMOVE CONSERVATION TRACKER - SCHEDULE 120</t>
  </si>
  <si>
    <t>REMOVE PROPERTY TAX TRACKER - SCHEDULE 140</t>
  </si>
  <si>
    <t>REMOVE REVENUE ASSOC WITH PGA AMORTIZATION - SCHEDULE 106</t>
  </si>
  <si>
    <t>REMOVE CARBON OFFSET - SCHEDULE 137</t>
  </si>
  <si>
    <t>REMOVE OTHER ASSOC WITH CARBON OFFSET - SCHEDULE 137</t>
  </si>
  <si>
    <t>REMOVE MUNICIPAL TAXES ASSOC WITH SALES TO CUSTOMERS</t>
  </si>
  <si>
    <t>REMOVE MUNICIPAL TAXES ASSOC WITH OTHER OPRTG REV</t>
  </si>
  <si>
    <t>TOTAL (INCREASE) DECREASE REVENUES</t>
  </si>
  <si>
    <t>DECREASE REVENUE SENSITIVE ITEMS FOR DECREASE IN REVENUES:</t>
  </si>
  <si>
    <t>UNCOLLECTIBLES @</t>
  </si>
  <si>
    <t>ANNUAL FILING FEE</t>
  </si>
  <si>
    <t xml:space="preserve">STATE UTILITY TAX </t>
  </si>
  <si>
    <t xml:space="preserve">TOTAL </t>
  </si>
  <si>
    <t>REMOVE EXPENSES ASSOCIATED WITH RIDERS</t>
  </si>
  <si>
    <t>REMOVE LOW INCOME AMORTIZATION - SCHEDULE 129</t>
  </si>
  <si>
    <t>REMOVE CONSERVATION AMORTIZATION - SCHEDULE 120</t>
  </si>
  <si>
    <t>REMOVE PROPERTY TAX AMORTIZATION EXP - SCHEDULE 140</t>
  </si>
  <si>
    <t>REMOVE PGA DEFERRAL AMORTIZATION EXP - SCHEDULE 106</t>
  </si>
  <si>
    <t>TOTAL INCREASE (DECREASE) EXPENSE</t>
  </si>
  <si>
    <t>INCREASE (DECREASE) OPERATING INCOME BEFORE FIT</t>
  </si>
  <si>
    <t>INCREASE (DECREASE) NOI</t>
  </si>
  <si>
    <t>Puget Sound Energy</t>
  </si>
  <si>
    <t>Rate Class</t>
  </si>
  <si>
    <t>Amortization</t>
  </si>
  <si>
    <t>Rentals</t>
  </si>
  <si>
    <t>Total</t>
  </si>
  <si>
    <t>Orders</t>
  </si>
  <si>
    <t>12 Months</t>
  </si>
  <si>
    <t>ORIGINAL</t>
  </si>
  <si>
    <t>After Marina's Proforma</t>
  </si>
  <si>
    <t>Revenue Adj</t>
  </si>
  <si>
    <t>Reconciliation of Revenue at Actual Rates by Rate Schedule</t>
  </si>
  <si>
    <t>Reconciliation of Test Year Revenue</t>
  </si>
  <si>
    <t>Restated Gas Costs (Schedule 101) &amp; Margin</t>
  </si>
  <si>
    <t>CRM</t>
  </si>
  <si>
    <t>Restated</t>
  </si>
  <si>
    <t>Remove</t>
  </si>
  <si>
    <t>Income</t>
  </si>
  <si>
    <t>Deferral</t>
  </si>
  <si>
    <t>Other</t>
  </si>
  <si>
    <t>Schedule 41</t>
  </si>
  <si>
    <t>Weather</t>
  </si>
  <si>
    <t>Normalized</t>
  </si>
  <si>
    <t>Statement</t>
  </si>
  <si>
    <t>Municipal</t>
  </si>
  <si>
    <t>Conservation</t>
  </si>
  <si>
    <t>Low Income</t>
  </si>
  <si>
    <t>Merger Credit</t>
  </si>
  <si>
    <t>Carbon Offset</t>
  </si>
  <si>
    <t xml:space="preserve">Property Tax </t>
  </si>
  <si>
    <t>ERF</t>
  </si>
  <si>
    <t>Decoupling/Rate Plan</t>
  </si>
  <si>
    <t>Restating</t>
  </si>
  <si>
    <t>PGA</t>
  </si>
  <si>
    <t xml:space="preserve">Migration </t>
  </si>
  <si>
    <t>Normalization</t>
  </si>
  <si>
    <t>Revenue at</t>
  </si>
  <si>
    <t>Sch. 101</t>
  </si>
  <si>
    <t>Pro forma</t>
  </si>
  <si>
    <t>Line</t>
  </si>
  <si>
    <t>Revenue</t>
  </si>
  <si>
    <t>Taxes</t>
  </si>
  <si>
    <t>Sch. 120</t>
  </si>
  <si>
    <t>Sch. 129</t>
  </si>
  <si>
    <t>Sch. 132</t>
  </si>
  <si>
    <t>Sch. 137</t>
  </si>
  <si>
    <t>Sch. 140</t>
  </si>
  <si>
    <t>Sch. 141</t>
  </si>
  <si>
    <t>Sch. 142</t>
  </si>
  <si>
    <t>Sch. 149</t>
  </si>
  <si>
    <t>Sch. 106</t>
  </si>
  <si>
    <t>Adjustments</t>
  </si>
  <si>
    <t>Adjustment</t>
  </si>
  <si>
    <t>Actual Rates</t>
  </si>
  <si>
    <t>Gas Revenue</t>
  </si>
  <si>
    <t>Gas Cost</t>
  </si>
  <si>
    <t>Margin</t>
  </si>
  <si>
    <t>Check</t>
  </si>
  <si>
    <t>A</t>
  </si>
  <si>
    <t>B</t>
  </si>
  <si>
    <t>C</t>
  </si>
  <si>
    <t>E</t>
  </si>
  <si>
    <t>F</t>
  </si>
  <si>
    <t>G</t>
  </si>
  <si>
    <t>H</t>
  </si>
  <si>
    <t>I</t>
  </si>
  <si>
    <t>J</t>
  </si>
  <si>
    <t>K</t>
  </si>
  <si>
    <t>L</t>
  </si>
  <si>
    <t>M</t>
  </si>
  <si>
    <t>N</t>
  </si>
  <si>
    <t>O</t>
  </si>
  <si>
    <t xml:space="preserve">P </t>
  </si>
  <si>
    <t>Q</t>
  </si>
  <si>
    <t>R</t>
  </si>
  <si>
    <t>S</t>
  </si>
  <si>
    <t>U</t>
  </si>
  <si>
    <t>V</t>
  </si>
  <si>
    <t>W</t>
  </si>
  <si>
    <t>X</t>
  </si>
  <si>
    <t>Residential (16)</t>
  </si>
  <si>
    <t>Residential (23)</t>
  </si>
  <si>
    <t>Residential (53)</t>
  </si>
  <si>
    <t>Commercial &amp; industrial (31)</t>
  </si>
  <si>
    <t>Large volume (41)</t>
  </si>
  <si>
    <t>Transportation - large volume (41T)</t>
  </si>
  <si>
    <t>Transportation - general services (31T)</t>
  </si>
  <si>
    <t>Interruptible (85)</t>
  </si>
  <si>
    <t>Transportation - interruptible (85T)</t>
  </si>
  <si>
    <t>Limited interruptible (86)</t>
  </si>
  <si>
    <t>Transportation - limited interruptible (86T)</t>
  </si>
  <si>
    <t>Non exclusive interruptible (87)</t>
  </si>
  <si>
    <t>Transportation - non exclusive interrupt (87T)</t>
  </si>
  <si>
    <t>Contracts</t>
  </si>
  <si>
    <t>Total revenue from sales/transport</t>
  </si>
  <si>
    <t>Decoupling Deferral&amp;Amortization Revenue</t>
  </si>
  <si>
    <t>Other operating revenue</t>
  </si>
  <si>
    <t>Total other operating revenue</t>
  </si>
  <si>
    <t>Total operating revenue</t>
  </si>
  <si>
    <t>Gas cost (Schedule 101)</t>
  </si>
  <si>
    <t>Gas revenue (Schedule 101)</t>
  </si>
  <si>
    <t>REMOVE PROPERTY TAX TRACKER - SCHEDULE 140, OTHER REVENUES</t>
  </si>
  <si>
    <t xml:space="preserve"> </t>
  </si>
  <si>
    <t>RAF (1)</t>
  </si>
  <si>
    <t>Adjustement</t>
  </si>
  <si>
    <t>REMOVE CARBON OFFSET AMORTIZATION EXP - SCHEDULE 137 (FERC 805)</t>
  </si>
  <si>
    <t>REMOVE CARBON OFFSET AMORTIZATION EXP - SCHEDULE 137 (FERC 908)</t>
  </si>
  <si>
    <t>GENERAL RATE CASE</t>
  </si>
  <si>
    <t xml:space="preserve"> FOR THE TWELVE MONTHS ENDED SEPTEMBER 30, 2016</t>
  </si>
  <si>
    <t xml:space="preserve">  ZO12                      Orders: Actual 12 Month Ended</t>
  </si>
  <si>
    <t xml:space="preserve">  Date:                     10/18/2016</t>
  </si>
  <si>
    <t>90800350  4465 - Low Income Program  - Gas</t>
  </si>
  <si>
    <t>90800407  4400-Cust Asst Exp-Consr Trckr Amort-Gas</t>
  </si>
  <si>
    <t>80510004  PGA Deferral - PGA Amort -Purch Gas Cos</t>
  </si>
  <si>
    <t>80510006  PGA Deferral - PGA Amort (Demand)</t>
  </si>
  <si>
    <t>80510007  PGA Deferral - PGA Amort (Commodity)</t>
  </si>
  <si>
    <t>49500012  3545-Other Gas Reven-Carbon Offset Progm</t>
  </si>
  <si>
    <t>80500012  3545-Other Gas Purch-Carbon Offset Progm</t>
  </si>
  <si>
    <t>90800312  3545-Cust Assist-Carbon Offset Sch-137-G</t>
  </si>
  <si>
    <t>40810303  Municipal Taxes</t>
  </si>
  <si>
    <t>40810304  Property Taxes-Washington-Gas</t>
  </si>
  <si>
    <t>40810307  Prop Tax Sch140 Tracker Amort Defer -Gas</t>
  </si>
  <si>
    <t>Total Gas</t>
  </si>
  <si>
    <t>2017 General Rate Case - Gas</t>
  </si>
  <si>
    <t>Test Year Ended September 30, 2016</t>
  </si>
  <si>
    <t xml:space="preserve">T </t>
  </si>
  <si>
    <t>Y</t>
  </si>
  <si>
    <t xml:space="preserve">  Date:                     10/17/2016</t>
  </si>
  <si>
    <t>Compressed Natural Gas Service (54)</t>
  </si>
  <si>
    <t>(1) Adjustment from actual to proposed revenue adjustment factor (RAF).</t>
  </si>
  <si>
    <t xml:space="preserve">   </t>
  </si>
  <si>
    <t>Check RAF</t>
  </si>
  <si>
    <t>Page 6.03</t>
  </si>
  <si>
    <t>Pull From Here</t>
  </si>
  <si>
    <t>From JAP 4C</t>
  </si>
  <si>
    <t>INCREASE (DECREASE) FIT  (LINE 26 * 21%)</t>
  </si>
</sst>
</file>

<file path=xl/styles.xml><?xml version="1.0" encoding="utf-8"?>
<styleSheet xmlns="http://schemas.openxmlformats.org/spreadsheetml/2006/main" xmlns:mc="http://schemas.openxmlformats.org/markup-compatibility/2006" xmlns:x14ac="http://schemas.microsoft.com/office/spreadsheetml/2009/9/ac" mc:Ignorable="x14ac">
  <numFmts count="4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0;\(#,##0\)"/>
    <numFmt numFmtId="166" formatCode="_(&quot;$&quot;* #,##0_);_(&quot;$&quot;* \(#,##0\);_(&quot;$&quot;* &quot;-&quot;??_);_(@_)"/>
    <numFmt numFmtId="167" formatCode="0.000000%"/>
    <numFmt numFmtId="168" formatCode="0.000%"/>
    <numFmt numFmtId="169" formatCode="#,##0.000;\(#,##0.000\)"/>
    <numFmt numFmtId="170" formatCode="_(&quot;$&quot;* #,##0.0000_);_(&quot;$&quot;* \(#,##0.0000\);_(&quot;$&quot;* &quot;-&quot;????_);_(@_)"/>
    <numFmt numFmtId="171" formatCode="_(* #,##0_);_(* \(#,##0\);_(* &quot;-&quot;??_);_(@_)"/>
    <numFmt numFmtId="172" formatCode="_(&quot;$&quot;* #,##0.000000_);_(&quot;$&quot;* \(#,##0.000000\);_(&quot;$&quot;* &quot;-&quot;_);_(@_)"/>
    <numFmt numFmtId="173" formatCode="_(* #,##0.000000_);_(* \(#,##0.000000\);_(* &quot;-&quot;_);_(@_)"/>
    <numFmt numFmtId="174" formatCode="_-* #,##0.00\ _D_M_-;\-* #,##0.00\ _D_M_-;_-* &quot;-&quot;??\ _D_M_-;_-@_-"/>
    <numFmt numFmtId="175" formatCode="_(* #,##0.00000_);_(* \(#,##0.00000\);_(* &quot;-&quot;??_);_(@_)"/>
    <numFmt numFmtId="176" formatCode="0.0000000"/>
    <numFmt numFmtId="177" formatCode="0000"/>
    <numFmt numFmtId="178" formatCode="000000"/>
    <numFmt numFmtId="179" formatCode="d\.mmm\.yy"/>
    <numFmt numFmtId="180" formatCode="#."/>
    <numFmt numFmtId="181" formatCode="_-* #,##0.00\ &quot;DM&quot;_-;\-* #,##0.00\ &quot;DM&quot;_-;_-* &quot;-&quot;??\ &quot;DM&quot;_-;_-@_-"/>
    <numFmt numFmtId="182" formatCode="_(* ###0_);_(* \(###0\);_(* &quot;-&quot;_);_(@_)"/>
    <numFmt numFmtId="183" formatCode="mmmm\ d\,\ yyyy"/>
    <numFmt numFmtId="184" formatCode="00000"/>
    <numFmt numFmtId="185" formatCode="[Blue]#,##0_);[Magenta]\(#,##0\)"/>
    <numFmt numFmtId="186" formatCode="_([$€-2]* #,##0.00_);_([$€-2]* \(#,##0.00\);_([$€-2]* &quot;-&quot;??_)"/>
    <numFmt numFmtId="187" formatCode="_(&quot;$&quot;* #,##0.0_);_(&quot;$&quot;* \(#,##0.0\);_(&quot;$&quot;* &quot;-&quot;??_);_(@_)"/>
    <numFmt numFmtId="188" formatCode="#,##0.00000000000;[Red]\-#,##0.00000000000"/>
    <numFmt numFmtId="189" formatCode="&quot;$&quot;#,##0;\-&quot;$&quot;#,##0"/>
    <numFmt numFmtId="190" formatCode="_(&quot;$&quot;* #,##0.000000_);_(&quot;$&quot;* \(#,##0.000000\);_(&quot;$&quot;* &quot;-&quot;??????_);_(@_)"/>
    <numFmt numFmtId="191" formatCode="0.00_)"/>
    <numFmt numFmtId="192" formatCode="#,##0.00\ ;\(#,##0.00\)"/>
    <numFmt numFmtId="193" formatCode="0000000"/>
    <numFmt numFmtId="194" formatCode="0.0000%"/>
    <numFmt numFmtId="195" formatCode="0.0%"/>
    <numFmt numFmtId="196" formatCode="_(* #,##0.0_);_(* \(#,##0.0\);_(* &quot;-&quot;_);_(@_)"/>
    <numFmt numFmtId="197" formatCode="###,000"/>
    <numFmt numFmtId="198" formatCode="_(&quot;$&quot;* #,##0.000_);_(&quot;$&quot;* \(#,##0.000\);_(&quot;$&quot;* &quot;-&quot;??_);_(@_)"/>
    <numFmt numFmtId="199" formatCode="[$-409]d\-mmm\-yy;@"/>
    <numFmt numFmtId="200" formatCode="&quot;$&quot;#,##0.00"/>
    <numFmt numFmtId="201" formatCode="_(* #,##0.000_);_(* \(#,##0.000\);_(* &quot;-&quot;??_);_(@_)"/>
    <numFmt numFmtId="202" formatCode="_(* #,##0.0000_);_(* \(#,##0.0000\);_(* &quot;-&quot;??_);_(@_)"/>
    <numFmt numFmtId="203" formatCode="_(* #,##0.0000_);_(* \(#,##0.0000\);_(* &quot;-&quot;_);_(@_)"/>
  </numFmts>
  <fonts count="146">
    <font>
      <sz val="11"/>
      <color theme="1"/>
      <name val="Calibri"/>
      <family val="2"/>
      <scheme val="minor"/>
    </font>
    <font>
      <sz val="11"/>
      <color theme="1"/>
      <name val="Times New Roman"/>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Times New Roman"/>
      <family val="1"/>
    </font>
    <font>
      <sz val="10"/>
      <name val="Times New Roman"/>
      <family val="1"/>
    </font>
    <font>
      <u/>
      <sz val="10"/>
      <name val="Times New Roman"/>
      <family val="1"/>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0"/>
      <name val="Courier"/>
      <family val="3"/>
    </font>
    <font>
      <b/>
      <sz val="11"/>
      <name val="Arial"/>
      <family val="2"/>
    </font>
    <font>
      <sz val="8"/>
      <name val="Arial"/>
      <family val="2"/>
    </font>
    <font>
      <sz val="10"/>
      <color indexed="12"/>
      <name val="Arial"/>
      <family val="2"/>
    </font>
    <font>
      <sz val="10"/>
      <color indexed="21"/>
      <name val="Arial"/>
      <family val="2"/>
    </font>
    <font>
      <sz val="12"/>
      <name val="Times New Roman"/>
      <family val="1"/>
    </font>
    <font>
      <sz val="8"/>
      <name val="Antique Olive"/>
      <family val="2"/>
    </font>
    <font>
      <sz val="8"/>
      <name val="Geneva"/>
      <family val="2"/>
    </font>
    <font>
      <sz val="11"/>
      <color indexed="20"/>
      <name val="Calibri"/>
      <family val="2"/>
    </font>
    <font>
      <sz val="10"/>
      <color indexed="8"/>
      <name val="MS Sans Serif"/>
      <family val="2"/>
    </font>
    <font>
      <b/>
      <sz val="11"/>
      <color indexed="52"/>
      <name val="Calibri"/>
      <family val="2"/>
    </font>
    <font>
      <b/>
      <sz val="11"/>
      <color indexed="10"/>
      <name val="Calibri"/>
      <family val="2"/>
      <scheme val="minor"/>
    </font>
    <font>
      <sz val="11"/>
      <name val="univers (E1)"/>
    </font>
    <font>
      <sz val="10"/>
      <name val="MS Sans Serif"/>
      <family val="2"/>
    </font>
    <font>
      <sz val="10"/>
      <color theme="1"/>
      <name val="Calibri"/>
      <family val="2"/>
    </font>
    <font>
      <sz val="12"/>
      <name val="Arial"/>
      <family val="2"/>
    </font>
    <font>
      <sz val="10"/>
      <name val="Helv"/>
    </font>
    <font>
      <sz val="12"/>
      <name val="Helv"/>
    </font>
    <font>
      <sz val="12"/>
      <name val="TIMES"/>
    </font>
    <font>
      <sz val="12"/>
      <name val="Times"/>
      <family val="1"/>
    </font>
    <font>
      <sz val="12"/>
      <color indexed="24"/>
      <name val="Arial"/>
      <family val="2"/>
    </font>
    <font>
      <sz val="10"/>
      <color indexed="24"/>
      <name val="Arial"/>
      <family val="2"/>
    </font>
    <font>
      <sz val="1"/>
      <color indexed="16"/>
      <name val="Courier"/>
      <family val="3"/>
    </font>
    <font>
      <sz val="10"/>
      <name val="MS Serif"/>
      <family val="1"/>
    </font>
    <font>
      <sz val="8"/>
      <color theme="1"/>
      <name val="Arial"/>
      <family val="2"/>
    </font>
    <font>
      <sz val="10"/>
      <color indexed="22"/>
      <name val="Arial"/>
      <family val="2"/>
    </font>
    <font>
      <sz val="8"/>
      <color indexed="12"/>
      <name val="Arial"/>
      <family val="2"/>
    </font>
    <font>
      <i/>
      <sz val="11"/>
      <color indexed="23"/>
      <name val="Calibri"/>
      <family val="2"/>
    </font>
    <font>
      <b/>
      <sz val="12"/>
      <name val="Arial"/>
      <family val="2"/>
    </font>
    <font>
      <b/>
      <sz val="15"/>
      <color indexed="56"/>
      <name val="Calibri"/>
      <family val="2"/>
    </font>
    <font>
      <sz val="18"/>
      <name val="Arial"/>
      <family val="2"/>
    </font>
    <font>
      <b/>
      <sz val="18"/>
      <name val="Arial"/>
      <family val="2"/>
    </font>
    <font>
      <b/>
      <sz val="13"/>
      <color indexed="56"/>
      <name val="Calibri"/>
      <family val="2"/>
    </font>
    <font>
      <b/>
      <sz val="11"/>
      <color indexed="56"/>
      <name val="Calibri"/>
      <family val="2"/>
    </font>
    <font>
      <sz val="11"/>
      <color indexed="62"/>
      <name val="Calibri"/>
      <family val="2"/>
    </font>
    <font>
      <b/>
      <sz val="12"/>
      <color indexed="20"/>
      <name val="Arial"/>
      <family val="2"/>
    </font>
    <font>
      <sz val="11"/>
      <color indexed="52"/>
      <name val="Calibri"/>
      <family val="2"/>
    </font>
    <font>
      <sz val="11"/>
      <color indexed="10"/>
      <name val="Calibri"/>
      <family val="2"/>
    </font>
    <font>
      <sz val="11"/>
      <color indexed="60"/>
      <name val="Calibri"/>
      <family val="2"/>
    </font>
    <font>
      <sz val="11"/>
      <color indexed="19"/>
      <name val="Calibri"/>
      <family val="2"/>
      <scheme val="minor"/>
    </font>
    <font>
      <sz val="7"/>
      <name val="Small Fonts"/>
      <family val="2"/>
    </font>
    <font>
      <sz val="8"/>
      <name val="Helv"/>
    </font>
    <font>
      <b/>
      <i/>
      <sz val="16"/>
      <name val="Helv"/>
    </font>
    <font>
      <sz val="10"/>
      <name val="Geneva"/>
    </font>
    <font>
      <sz val="11"/>
      <color indexed="8"/>
      <name val="Calibri"/>
      <family val="2"/>
      <scheme val="minor"/>
    </font>
    <font>
      <sz val="8"/>
      <name val="MS Sans Serif"/>
      <family val="2"/>
    </font>
    <font>
      <sz val="10"/>
      <color theme="1"/>
      <name val="Arial"/>
      <family val="2"/>
    </font>
    <font>
      <b/>
      <sz val="10"/>
      <name val="MS Sans Serif"/>
      <family val="2"/>
    </font>
    <font>
      <sz val="12"/>
      <color indexed="10"/>
      <name val="Arial"/>
      <family val="2"/>
    </font>
    <font>
      <sz val="12"/>
      <color indexed="10"/>
      <name val="TIMES"/>
    </font>
    <font>
      <sz val="12"/>
      <color indexed="10"/>
      <name val="Times"/>
      <family val="1"/>
    </font>
    <font>
      <b/>
      <sz val="10"/>
      <name val="Helv"/>
    </font>
    <font>
      <b/>
      <i/>
      <sz val="10"/>
      <name val="Helv"/>
    </font>
    <font>
      <i/>
      <sz val="10"/>
      <name val="Helv"/>
    </font>
    <font>
      <i/>
      <sz val="10"/>
      <name val="Arial"/>
      <family val="2"/>
    </font>
    <font>
      <sz val="10"/>
      <color indexed="8"/>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8"/>
      <color indexed="8"/>
      <name val="Helv"/>
    </font>
    <font>
      <b/>
      <i/>
      <sz val="10"/>
      <name val="Arial"/>
      <family val="2"/>
    </font>
    <font>
      <b/>
      <sz val="8"/>
      <name val="Times New Roman"/>
      <family val="1"/>
    </font>
    <font>
      <b/>
      <sz val="10"/>
      <color indexed="10"/>
      <name val="Arial"/>
      <family val="2"/>
    </font>
    <font>
      <b/>
      <sz val="18"/>
      <color indexed="56"/>
      <name val="Cambria"/>
      <family val="2"/>
    </font>
    <font>
      <b/>
      <sz val="12"/>
      <color indexed="56"/>
      <name val="Arial"/>
      <family val="2"/>
    </font>
    <font>
      <b/>
      <sz val="12"/>
      <color indexed="60"/>
      <name val="Arial"/>
      <family val="2"/>
    </font>
    <font>
      <b/>
      <sz val="14"/>
      <color indexed="56"/>
      <name val="Arial"/>
      <family val="2"/>
    </font>
    <font>
      <b/>
      <sz val="9"/>
      <color indexed="81"/>
      <name val="Tahoma"/>
      <family val="2"/>
    </font>
    <font>
      <sz val="9"/>
      <color indexed="81"/>
      <name val="Tahoma"/>
      <family val="2"/>
    </font>
    <font>
      <b/>
      <sz val="15"/>
      <color theme="3"/>
      <name val="Times New Roman"/>
      <family val="2"/>
    </font>
    <font>
      <b/>
      <sz val="13"/>
      <color theme="3"/>
      <name val="Times New Roman"/>
      <family val="2"/>
    </font>
    <font>
      <b/>
      <sz val="11"/>
      <color theme="3"/>
      <name val="Times New Roman"/>
      <family val="2"/>
    </font>
    <font>
      <sz val="11"/>
      <color rgb="FF006100"/>
      <name val="Times New Roman"/>
      <family val="2"/>
    </font>
    <font>
      <sz val="11"/>
      <color rgb="FF9C0006"/>
      <name val="Times New Roman"/>
      <family val="2"/>
    </font>
    <font>
      <sz val="11"/>
      <color rgb="FF9C6500"/>
      <name val="Times New Roman"/>
      <family val="2"/>
    </font>
    <font>
      <sz val="11"/>
      <color rgb="FF3F3F76"/>
      <name val="Times New Roman"/>
      <family val="2"/>
    </font>
    <font>
      <b/>
      <sz val="11"/>
      <color rgb="FF3F3F3F"/>
      <name val="Times New Roman"/>
      <family val="2"/>
    </font>
    <font>
      <b/>
      <sz val="11"/>
      <color rgb="FFFA7D00"/>
      <name val="Times New Roman"/>
      <family val="2"/>
    </font>
    <font>
      <sz val="11"/>
      <color rgb="FFFA7D00"/>
      <name val="Times New Roman"/>
      <family val="2"/>
    </font>
    <font>
      <b/>
      <sz val="11"/>
      <color theme="0"/>
      <name val="Times New Roman"/>
      <family val="2"/>
    </font>
    <font>
      <sz val="11"/>
      <color rgb="FFFF0000"/>
      <name val="Times New Roman"/>
      <family val="2"/>
    </font>
    <font>
      <i/>
      <sz val="11"/>
      <color rgb="FF7F7F7F"/>
      <name val="Times New Roman"/>
      <family val="2"/>
    </font>
    <font>
      <b/>
      <sz val="11"/>
      <color theme="1"/>
      <name val="Times New Roman"/>
      <family val="2"/>
    </font>
    <font>
      <sz val="11"/>
      <color theme="0"/>
      <name val="Times New Roman"/>
      <family val="2"/>
    </font>
    <font>
      <sz val="10"/>
      <color rgb="FF008080"/>
      <name val="Arial"/>
      <family val="2"/>
    </font>
    <font>
      <b/>
      <sz val="10"/>
      <color indexed="39"/>
      <name val="Arial"/>
      <family val="2"/>
    </font>
    <font>
      <b/>
      <sz val="10"/>
      <color indexed="8"/>
      <name val="Arial"/>
      <family val="2"/>
    </font>
    <font>
      <sz val="10"/>
      <color indexed="39"/>
      <name val="Arial"/>
      <family val="2"/>
    </font>
    <font>
      <sz val="19"/>
      <color indexed="48"/>
      <name val="Arial"/>
      <family val="2"/>
    </font>
    <font>
      <sz val="10"/>
      <color indexed="10"/>
      <name val="Arial"/>
      <family val="2"/>
    </font>
    <font>
      <b/>
      <sz val="8"/>
      <color indexed="81"/>
      <name val="Tahoma"/>
      <family val="2"/>
    </font>
    <font>
      <sz val="8"/>
      <color indexed="81"/>
      <name val="Tahoma"/>
      <family val="2"/>
    </font>
    <font>
      <b/>
      <sz val="10"/>
      <color rgb="FFFF0000"/>
      <name val="Times New Roman"/>
      <family val="1"/>
    </font>
    <font>
      <sz val="11"/>
      <name val="Calibri"/>
      <family val="2"/>
      <scheme val="minor"/>
    </font>
  </fonts>
  <fills count="12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31"/>
      </patternFill>
    </fill>
    <fill>
      <patternFill patternType="solid">
        <fgColor indexed="29"/>
      </patternFill>
    </fill>
    <fill>
      <patternFill patternType="solid">
        <fgColor indexed="42"/>
      </patternFill>
    </fill>
    <fill>
      <patternFill patternType="solid">
        <fgColor indexed="46"/>
      </patternFill>
    </fill>
    <fill>
      <patternFill patternType="solid">
        <fgColor indexed="47"/>
      </patternFill>
    </fill>
    <fill>
      <patternFill patternType="solid">
        <fgColor indexed="27"/>
      </patternFill>
    </fill>
    <fill>
      <patternFill patternType="solid">
        <fgColor indexed="30"/>
      </patternFill>
    </fill>
    <fill>
      <patternFill patternType="solid">
        <fgColor indexed="36"/>
      </patternFill>
    </fill>
    <fill>
      <patternFill patternType="solid">
        <fgColor indexed="62"/>
      </patternFill>
    </fill>
    <fill>
      <patternFill patternType="solid">
        <fgColor indexed="56"/>
      </patternFill>
    </fill>
    <fill>
      <patternFill patternType="solid">
        <fgColor indexed="55"/>
      </patternFill>
    </fill>
    <fill>
      <patternFill patternType="solid">
        <fgColor indexed="22"/>
        <bgColor indexed="64"/>
      </patternFill>
    </fill>
    <fill>
      <patternFill patternType="solid">
        <fgColor indexed="27"/>
        <bgColor indexed="64"/>
      </patternFill>
    </fill>
    <fill>
      <patternFill patternType="solid">
        <fgColor indexed="41"/>
        <bgColor indexed="64"/>
      </patternFill>
    </fill>
    <fill>
      <patternFill patternType="mediumGray">
        <fgColor indexed="22"/>
      </patternFill>
    </fill>
    <fill>
      <patternFill patternType="solid">
        <fgColor indexed="8"/>
      </patternFill>
    </fill>
    <fill>
      <patternFill patternType="lightGray">
        <fgColor indexed="8"/>
        <bgColor indexed="8"/>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rgb="FFDBE5F1"/>
        <bgColor rgb="FF000000"/>
      </patternFill>
    </fill>
    <fill>
      <patternFill patternType="solid">
        <fgColor rgb="FFFFFFFF"/>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E9EFF7"/>
        <bgColor rgb="FF000000"/>
      </patternFill>
    </fill>
    <fill>
      <patternFill patternType="solid">
        <fgColor rgb="FFF1F5FB"/>
        <bgColor rgb="FF000000"/>
      </patternFill>
    </fill>
    <fill>
      <patternFill patternType="solid">
        <fgColor rgb="FFDBE5F1"/>
        <bgColor rgb="FFFFFFFF"/>
      </patternFill>
    </fill>
    <fill>
      <patternFill patternType="gray0625">
        <fgColor indexed="8"/>
      </patternFill>
    </fill>
    <fill>
      <patternFill patternType="gray125">
        <fgColor indexed="8"/>
      </patternFill>
    </fill>
    <fill>
      <patternFill patternType="solid">
        <fgColor rgb="FFFF9900"/>
        <bgColor indexed="64"/>
      </patternFill>
    </fill>
    <fill>
      <patternFill patternType="solid">
        <fgColor rgb="FFFFFF00"/>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23"/>
      </left>
      <right style="thin">
        <color indexed="23"/>
      </right>
      <top style="thin">
        <color indexed="23"/>
      </top>
      <bottom style="thin">
        <color indexed="23"/>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right/>
      <top/>
      <bottom style="double">
        <color indexed="10"/>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right/>
      <top style="hair">
        <color indexed="64"/>
      </top>
      <bottom/>
      <diagonal/>
    </border>
    <border>
      <left/>
      <right/>
      <top style="thin">
        <color indexed="62"/>
      </top>
      <bottom style="double">
        <color indexed="62"/>
      </bottom>
      <diagonal/>
    </border>
    <border>
      <left/>
      <right/>
      <top style="thin">
        <color indexed="56"/>
      </top>
      <bottom style="double">
        <color indexed="56"/>
      </bottom>
      <diagonal/>
    </border>
    <border>
      <left/>
      <right/>
      <top style="double">
        <color indexed="64"/>
      </top>
      <bottom/>
      <diagonal/>
    </border>
    <border>
      <left/>
      <right/>
      <top style="double">
        <color indexed="8"/>
      </top>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624">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164" fontId="19" fillId="0" borderId="0">
      <alignment horizontal="left" wrapText="1"/>
    </xf>
    <xf numFmtId="0" fontId="19" fillId="0" borderId="0"/>
    <xf numFmtId="0" fontId="30" fillId="45" borderId="0" applyNumberFormat="0" applyBorder="0" applyAlignment="0" applyProtection="0"/>
    <xf numFmtId="0" fontId="30" fillId="40" borderId="0" applyNumberFormat="0" applyBorder="0" applyAlignment="0" applyProtection="0"/>
    <xf numFmtId="0" fontId="31" fillId="36" borderId="0" applyNumberFormat="0" applyBorder="0" applyAlignment="0" applyProtection="0"/>
    <xf numFmtId="0" fontId="30" fillId="41"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0" fillId="42" borderId="0" applyNumberFormat="0" applyBorder="0" applyAlignment="0" applyProtection="0"/>
    <xf numFmtId="0" fontId="30" fillId="37" borderId="0" applyNumberFormat="0" applyBorder="0" applyAlignment="0" applyProtection="0"/>
    <xf numFmtId="0" fontId="31" fillId="44" borderId="0" applyNumberFormat="0" applyBorder="0" applyAlignment="0" applyProtection="0"/>
    <xf numFmtId="0" fontId="30" fillId="37" borderId="0" applyNumberFormat="0" applyBorder="0" applyAlignment="0" applyProtection="0"/>
    <xf numFmtId="0" fontId="30" fillId="46" borderId="0" applyNumberFormat="0" applyBorder="0" applyAlignment="0" applyProtection="0"/>
    <xf numFmtId="0" fontId="23" fillId="33" borderId="0"/>
    <xf numFmtId="0" fontId="30" fillId="38"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35" borderId="0" applyNumberFormat="0" applyBorder="0" applyAlignment="0" applyProtection="0"/>
    <xf numFmtId="0" fontId="31" fillId="51" borderId="0" applyNumberFormat="0" applyBorder="0" applyAlignment="0" applyProtection="0"/>
    <xf numFmtId="0" fontId="35" fillId="57" borderId="0" applyNumberFormat="0" applyBorder="0" applyAlignment="0" applyProtection="0"/>
    <xf numFmtId="0" fontId="31" fillId="49" borderId="0" applyNumberFormat="0" applyBorder="0" applyAlignment="0" applyProtection="0"/>
    <xf numFmtId="0" fontId="37" fillId="0" borderId="20" applyNumberFormat="0" applyFill="0" applyAlignment="0" applyProtection="0"/>
    <xf numFmtId="0" fontId="35" fillId="56" borderId="0" applyNumberFormat="0" applyBorder="0" applyAlignment="0" applyProtection="0"/>
    <xf numFmtId="0" fontId="39" fillId="52" borderId="17" applyNumberFormat="0" applyAlignment="0" applyProtection="0"/>
    <xf numFmtId="0" fontId="33" fillId="54" borderId="17" applyNumberFormat="0" applyAlignment="0" applyProtection="0"/>
    <xf numFmtId="0" fontId="23" fillId="51" borderId="17" applyNumberFormat="0" applyFont="0" applyAlignment="0" applyProtection="0"/>
    <xf numFmtId="0" fontId="38" fillId="0" borderId="0" applyNumberFormat="0" applyFill="0" applyBorder="0" applyAlignment="0" applyProtection="0"/>
    <xf numFmtId="0" fontId="31" fillId="48" borderId="0" applyNumberFormat="0" applyBorder="0" applyAlignment="0" applyProtection="0"/>
    <xf numFmtId="0" fontId="36" fillId="0" borderId="19" applyNumberFormat="0" applyFill="0" applyAlignment="0" applyProtection="0"/>
    <xf numFmtId="0" fontId="30" fillId="50" borderId="0" applyNumberFormat="0" applyBorder="0" applyAlignment="0" applyProtection="0"/>
    <xf numFmtId="4" fontId="23" fillId="58" borderId="17" applyNumberFormat="0" applyProtection="0">
      <alignment vertical="center"/>
    </xf>
    <xf numFmtId="0" fontId="32" fillId="51" borderId="0" applyNumberFormat="0" applyBorder="0" applyAlignment="0" applyProtection="0"/>
    <xf numFmtId="0" fontId="40" fillId="52" borderId="0" applyNumberFormat="0" applyBorder="0" applyAlignment="0" applyProtection="0"/>
    <xf numFmtId="0" fontId="35" fillId="55" borderId="0" applyNumberFormat="0" applyBorder="0" applyAlignment="0" applyProtection="0"/>
    <xf numFmtId="0" fontId="31" fillId="52" borderId="0" applyNumberFormat="0" applyBorder="0" applyAlignment="0" applyProtection="0"/>
    <xf numFmtId="0" fontId="31" fillId="44" borderId="0" applyNumberFormat="0" applyBorder="0" applyAlignment="0" applyProtection="0"/>
    <xf numFmtId="0" fontId="30" fillId="37" borderId="0" applyNumberFormat="0" applyBorder="0" applyAlignment="0" applyProtection="0"/>
    <xf numFmtId="0" fontId="38" fillId="0" borderId="21" applyNumberFormat="0" applyFill="0" applyAlignment="0" applyProtection="0"/>
    <xf numFmtId="0" fontId="30" fillId="34" borderId="0" applyNumberFormat="0" applyBorder="0" applyAlignment="0" applyProtection="0"/>
    <xf numFmtId="0" fontId="40" fillId="0" borderId="22" applyNumberFormat="0" applyFill="0" applyAlignment="0" applyProtection="0"/>
    <xf numFmtId="0" fontId="34" fillId="46" borderId="18" applyNumberFormat="0" applyAlignment="0" applyProtection="0"/>
    <xf numFmtId="0" fontId="41" fillId="54" borderId="23" applyNumberFormat="0" applyAlignment="0" applyProtection="0"/>
    <xf numFmtId="0" fontId="30" fillId="53" borderId="0" applyNumberFormat="0" applyBorder="0" applyAlignment="0" applyProtection="0"/>
    <xf numFmtId="4" fontId="44" fillId="59" borderId="17" applyNumberFormat="0" applyProtection="0">
      <alignment vertical="center"/>
    </xf>
    <xf numFmtId="4" fontId="23" fillId="59" borderId="17" applyNumberFormat="0" applyProtection="0">
      <alignment horizontal="left" vertical="center" indent="1"/>
    </xf>
    <xf numFmtId="0" fontId="27" fillId="58" borderId="24" applyNumberFormat="0" applyProtection="0">
      <alignment horizontal="left" vertical="top" indent="1"/>
    </xf>
    <xf numFmtId="4" fontId="23" fillId="60" borderId="17" applyNumberFormat="0" applyProtection="0">
      <alignment horizontal="left" vertical="center" indent="1"/>
    </xf>
    <xf numFmtId="4" fontId="23" fillId="61" borderId="17" applyNumberFormat="0" applyProtection="0">
      <alignment horizontal="right" vertical="center"/>
    </xf>
    <xf numFmtId="4" fontId="23" fillId="62" borderId="17" applyNumberFormat="0" applyProtection="0">
      <alignment horizontal="right" vertical="center"/>
    </xf>
    <xf numFmtId="4" fontId="23" fillId="63" borderId="25" applyNumberFormat="0" applyProtection="0">
      <alignment horizontal="right" vertical="center"/>
    </xf>
    <xf numFmtId="4" fontId="23" fillId="64" borderId="17" applyNumberFormat="0" applyProtection="0">
      <alignment horizontal="right" vertical="center"/>
    </xf>
    <xf numFmtId="4" fontId="23" fillId="65" borderId="17" applyNumberFormat="0" applyProtection="0">
      <alignment horizontal="right" vertical="center"/>
    </xf>
    <xf numFmtId="4" fontId="23" fillId="66" borderId="17" applyNumberFormat="0" applyProtection="0">
      <alignment horizontal="right" vertical="center"/>
    </xf>
    <xf numFmtId="4" fontId="23" fillId="67" borderId="17" applyNumberFormat="0" applyProtection="0">
      <alignment horizontal="right" vertical="center"/>
    </xf>
    <xf numFmtId="4" fontId="23" fillId="68" borderId="17" applyNumberFormat="0" applyProtection="0">
      <alignment horizontal="right" vertical="center"/>
    </xf>
    <xf numFmtId="4" fontId="23" fillId="69" borderId="17" applyNumberFormat="0" applyProtection="0">
      <alignment horizontal="right" vertical="center"/>
    </xf>
    <xf numFmtId="4" fontId="23" fillId="70" borderId="25" applyNumberFormat="0" applyProtection="0">
      <alignment horizontal="left" vertical="center" indent="1"/>
    </xf>
    <xf numFmtId="4" fontId="19" fillId="71" borderId="25" applyNumberFormat="0" applyProtection="0">
      <alignment horizontal="left" vertical="center" indent="1"/>
    </xf>
    <xf numFmtId="4" fontId="19" fillId="71" borderId="25" applyNumberFormat="0" applyProtection="0">
      <alignment horizontal="left" vertical="center" indent="1"/>
    </xf>
    <xf numFmtId="4" fontId="23" fillId="72" borderId="17" applyNumberFormat="0" applyProtection="0">
      <alignment horizontal="right" vertical="center"/>
    </xf>
    <xf numFmtId="4" fontId="23" fillId="73" borderId="25" applyNumberFormat="0" applyProtection="0">
      <alignment horizontal="left" vertical="center" indent="1"/>
    </xf>
    <xf numFmtId="4" fontId="23" fillId="72" borderId="25" applyNumberFormat="0" applyProtection="0">
      <alignment horizontal="left" vertical="center" indent="1"/>
    </xf>
    <xf numFmtId="0" fontId="23" fillId="74" borderId="17" applyNumberFormat="0" applyProtection="0">
      <alignment horizontal="left" vertical="center" indent="1"/>
    </xf>
    <xf numFmtId="0" fontId="23" fillId="71" borderId="24" applyNumberFormat="0" applyProtection="0">
      <alignment horizontal="left" vertical="top" indent="1"/>
    </xf>
    <xf numFmtId="0" fontId="23" fillId="75" borderId="17" applyNumberFormat="0" applyProtection="0">
      <alignment horizontal="left" vertical="center" indent="1"/>
    </xf>
    <xf numFmtId="0" fontId="23" fillId="72" borderId="24" applyNumberFormat="0" applyProtection="0">
      <alignment horizontal="left" vertical="top" indent="1"/>
    </xf>
    <xf numFmtId="0" fontId="23" fillId="76" borderId="17" applyNumberFormat="0" applyProtection="0">
      <alignment horizontal="left" vertical="center" indent="1"/>
    </xf>
    <xf numFmtId="0" fontId="23" fillId="76" borderId="24" applyNumberFormat="0" applyProtection="0">
      <alignment horizontal="left" vertical="top" indent="1"/>
    </xf>
    <xf numFmtId="0" fontId="23" fillId="73" borderId="17" applyNumberFormat="0" applyProtection="0">
      <alignment horizontal="left" vertical="center" indent="1"/>
    </xf>
    <xf numFmtId="0" fontId="23" fillId="73" borderId="24" applyNumberFormat="0" applyProtection="0">
      <alignment horizontal="left" vertical="top" indent="1"/>
    </xf>
    <xf numFmtId="0" fontId="23" fillId="77" borderId="26" applyNumberFormat="0">
      <protection locked="0"/>
    </xf>
    <xf numFmtId="0" fontId="25" fillId="71" borderId="27" applyBorder="0"/>
    <xf numFmtId="4" fontId="26" fillId="78" borderId="24" applyNumberFormat="0" applyProtection="0">
      <alignment vertical="center"/>
    </xf>
    <xf numFmtId="4" fontId="44" fillId="79" borderId="16" applyNumberFormat="0" applyProtection="0">
      <alignment vertical="center"/>
    </xf>
    <xf numFmtId="4" fontId="26" fillId="74" borderId="24" applyNumberFormat="0" applyProtection="0">
      <alignment horizontal="left" vertical="center" indent="1"/>
    </xf>
    <xf numFmtId="0" fontId="26" fillId="78" borderId="24" applyNumberFormat="0" applyProtection="0">
      <alignment horizontal="left" vertical="top" indent="1"/>
    </xf>
    <xf numFmtId="4" fontId="23" fillId="0" borderId="17" applyNumberFormat="0" applyProtection="0">
      <alignment horizontal="right" vertical="center"/>
    </xf>
    <xf numFmtId="4" fontId="44" fillId="80" borderId="17" applyNumberFormat="0" applyProtection="0">
      <alignment horizontal="right" vertical="center"/>
    </xf>
    <xf numFmtId="4" fontId="23" fillId="60" borderId="17" applyNumberFormat="0" applyProtection="0">
      <alignment horizontal="left" vertical="center" indent="1"/>
    </xf>
    <xf numFmtId="0" fontId="26" fillId="72" borderId="24" applyNumberFormat="0" applyProtection="0">
      <alignment horizontal="left" vertical="top" indent="1"/>
    </xf>
    <xf numFmtId="4" fontId="28" fillId="81" borderId="25" applyNumberFormat="0" applyProtection="0">
      <alignment horizontal="left" vertical="center" indent="1"/>
    </xf>
    <xf numFmtId="0" fontId="23" fillId="82" borderId="16"/>
    <xf numFmtId="4" fontId="29" fillId="77" borderId="17" applyNumberFormat="0" applyProtection="0">
      <alignment horizontal="right" vertical="center"/>
    </xf>
    <xf numFmtId="0" fontId="42" fillId="0" borderId="0" applyNumberFormat="0" applyFill="0" applyBorder="0" applyAlignment="0" applyProtection="0"/>
    <xf numFmtId="0" fontId="35" fillId="0" borderId="28" applyNumberFormat="0" applyFill="0" applyAlignment="0" applyProtection="0"/>
    <xf numFmtId="0" fontId="43" fillId="0" borderId="0" applyNumberFormat="0" applyFill="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42"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37" borderId="0" applyNumberFormat="0" applyBorder="0" applyAlignment="0" applyProtection="0"/>
    <xf numFmtId="0" fontId="30" fillId="34" borderId="0" applyNumberFormat="0" applyBorder="0" applyAlignment="0" applyProtection="0"/>
    <xf numFmtId="0" fontId="30" fillId="46" borderId="0" applyNumberFormat="0" applyBorder="0" applyAlignment="0" applyProtection="0"/>
    <xf numFmtId="0" fontId="30" fillId="38"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170" fontId="19" fillId="0" borderId="0">
      <alignment horizontal="left" wrapText="1"/>
    </xf>
    <xf numFmtId="0" fontId="30" fillId="38" borderId="0" applyNumberFormat="0" applyBorder="0" applyAlignment="0" applyProtection="0"/>
    <xf numFmtId="0" fontId="30" fillId="42"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50" borderId="0" applyNumberFormat="0" applyBorder="0" applyAlignment="0" applyProtection="0"/>
    <xf numFmtId="0" fontId="30" fillId="42"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46" borderId="0" applyNumberFormat="0" applyBorder="0" applyAlignment="0" applyProtection="0"/>
    <xf numFmtId="0" fontId="30" fillId="42"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37"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42" borderId="0" applyNumberFormat="0" applyBorder="0" applyAlignment="0" applyProtection="0"/>
    <xf numFmtId="0" fontId="30" fillId="46" borderId="0" applyNumberFormat="0" applyBorder="0" applyAlignment="0" applyProtection="0"/>
    <xf numFmtId="0" fontId="30" fillId="38" borderId="0" applyNumberFormat="0" applyBorder="0" applyAlignment="0" applyProtection="0"/>
    <xf numFmtId="0" fontId="30" fillId="46" borderId="0" applyNumberFormat="0" applyBorder="0" applyAlignment="0" applyProtection="0"/>
    <xf numFmtId="0" fontId="30" fillId="42" borderId="0" applyNumberFormat="0" applyBorder="0" applyAlignment="0" applyProtection="0"/>
    <xf numFmtId="0" fontId="30" fillId="34" borderId="0" applyNumberFormat="0" applyBorder="0" applyAlignment="0" applyProtection="0"/>
    <xf numFmtId="0" fontId="30" fillId="42" borderId="0" applyNumberFormat="0" applyBorder="0" applyAlignment="0" applyProtection="0"/>
    <xf numFmtId="0" fontId="30" fillId="34" borderId="0" applyNumberFormat="0" applyBorder="0" applyAlignment="0" applyProtection="0"/>
    <xf numFmtId="0" fontId="30" fillId="42"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47" fillId="33" borderId="0"/>
    <xf numFmtId="0" fontId="30" fillId="34" borderId="0" applyNumberFormat="0" applyBorder="0" applyAlignment="0" applyProtection="0"/>
    <xf numFmtId="0" fontId="30" fillId="38" borderId="0" applyNumberFormat="0" applyBorder="0" applyAlignment="0" applyProtection="0"/>
    <xf numFmtId="0" fontId="30" fillId="42"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42" borderId="0" applyNumberFormat="0" applyBorder="0" applyAlignment="0" applyProtection="0"/>
    <xf numFmtId="0" fontId="30" fillId="34" borderId="0" applyNumberFormat="0" applyBorder="0" applyAlignment="0" applyProtection="0"/>
    <xf numFmtId="0" fontId="30" fillId="46" borderId="0" applyNumberFormat="0" applyBorder="0" applyAlignment="0" applyProtection="0"/>
    <xf numFmtId="0" fontId="30" fillId="38" borderId="0" applyNumberFormat="0" applyBorder="0" applyAlignment="0" applyProtection="0"/>
    <xf numFmtId="0" fontId="30" fillId="50"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46" borderId="0" applyNumberFormat="0" applyBorder="0" applyAlignment="0" applyProtection="0"/>
    <xf numFmtId="0" fontId="30" fillId="42"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7" borderId="0" applyNumberFormat="0" applyBorder="0" applyAlignment="0" applyProtection="0"/>
    <xf numFmtId="0" fontId="19" fillId="0" borderId="0"/>
    <xf numFmtId="0" fontId="2" fillId="0" borderId="0"/>
    <xf numFmtId="174" fontId="19" fillId="0" borderId="0" applyFont="0" applyFill="0" applyBorder="0" applyAlignment="0" applyProtection="0"/>
    <xf numFmtId="0" fontId="19" fillId="0" borderId="0"/>
    <xf numFmtId="0" fontId="19" fillId="0" borderId="0"/>
    <xf numFmtId="164" fontId="19" fillId="0" borderId="0">
      <alignment horizontal="left" wrapText="1"/>
    </xf>
    <xf numFmtId="164"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64" fontId="19" fillId="0" borderId="0">
      <alignment horizontal="left" wrapText="1"/>
    </xf>
    <xf numFmtId="0" fontId="19" fillId="0" borderId="0"/>
    <xf numFmtId="0" fontId="19" fillId="0" borderId="0"/>
    <xf numFmtId="164" fontId="19" fillId="0" borderId="0">
      <alignment horizontal="left" wrapText="1"/>
    </xf>
    <xf numFmtId="164" fontId="19" fillId="0" borderId="0">
      <alignment horizontal="left" wrapText="1"/>
    </xf>
    <xf numFmtId="176"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0" fontId="19" fillId="0" borderId="0"/>
    <xf numFmtId="175" fontId="19" fillId="0" borderId="0">
      <alignment horizontal="left" wrapText="1"/>
    </xf>
    <xf numFmtId="0" fontId="19" fillId="0" borderId="0"/>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175" fontId="19" fillId="0" borderId="0">
      <alignment horizontal="left" wrapText="1"/>
    </xf>
    <xf numFmtId="0" fontId="19" fillId="0" borderId="0"/>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50" fillId="0" borderId="0"/>
    <xf numFmtId="0" fontId="50"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50"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50" fillId="0" borderId="0"/>
    <xf numFmtId="0" fontId="50"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5" fontId="19" fillId="0" borderId="0">
      <alignment horizontal="left" wrapText="1"/>
    </xf>
    <xf numFmtId="175"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50" fillId="0" borderId="0"/>
    <xf numFmtId="0" fontId="50"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50" fillId="0" borderId="0"/>
    <xf numFmtId="177" fontId="51" fillId="0" borderId="0">
      <alignment horizontal="left"/>
    </xf>
    <xf numFmtId="178" fontId="52" fillId="0" borderId="0">
      <alignment horizontal="left"/>
    </xf>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1" fillId="8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1" fillId="8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1" fillId="6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1" fillId="6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1" fillId="85"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1" fillId="85"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1" fillId="8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1" fillId="8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1" fillId="88"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1" fillId="88"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1" fillId="87"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1" fillId="87"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1" fillId="7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1" fillId="7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1" fillId="8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1" fillId="8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1" fillId="6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1" fillId="6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1" fillId="86"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1" fillId="86"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1" fillId="7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1" fillId="7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1" fillId="64"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1" fillId="64"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30" fillId="89" borderId="0" applyNumberFormat="0" applyBorder="0" applyAlignment="0" applyProtection="0"/>
    <xf numFmtId="0" fontId="30" fillId="89"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88"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30" fillId="84" borderId="0" applyNumberFormat="0" applyBorder="0" applyAlignment="0" applyProtection="0"/>
    <xf numFmtId="0" fontId="30" fillId="84"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6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6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30" fillId="90" borderId="0" applyNumberFormat="0" applyBorder="0" applyAlignment="0" applyProtection="0"/>
    <xf numFmtId="0" fontId="30" fillId="9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61"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8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84"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0" fillId="91"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30" fillId="6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66"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66"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30" fillId="6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6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6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30" fillId="9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30" fillId="60"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18" fillId="25" borderId="0" applyNumberFormat="0" applyBorder="0" applyAlignment="0" applyProtection="0"/>
    <xf numFmtId="0" fontId="30" fillId="60"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30" fillId="66"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63"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63"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53" fillId="61"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86"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52" fillId="0" borderId="0" applyFont="0" applyFill="0" applyBorder="0" applyAlignment="0" applyProtection="0">
      <alignment horizontal="right"/>
    </xf>
    <xf numFmtId="179" fontId="54" fillId="0" borderId="0" applyFill="0" applyBorder="0" applyAlignment="0"/>
    <xf numFmtId="179" fontId="54" fillId="0" borderId="0" applyFill="0" applyBorder="0" applyAlignment="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55" fillId="74" borderId="37" applyNumberFormat="0" applyAlignment="0" applyProtection="0"/>
    <xf numFmtId="0" fontId="12" fillId="6" borderId="4" applyNumberFormat="0" applyAlignment="0" applyProtection="0"/>
    <xf numFmtId="0" fontId="56" fillId="77" borderId="4" applyNumberFormat="0" applyAlignment="0" applyProtection="0"/>
    <xf numFmtId="41" fontId="19" fillId="8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56" fillId="77" borderId="4" applyNumberFormat="0" applyAlignment="0" applyProtection="0"/>
    <xf numFmtId="0" fontId="31" fillId="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41" fontId="19" fillId="80" borderId="0"/>
    <xf numFmtId="41" fontId="19" fillId="80" borderId="0"/>
    <xf numFmtId="41" fontId="19" fillId="80" borderId="0"/>
    <xf numFmtId="41" fontId="19" fillId="8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41" fontId="19" fillId="8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41" fontId="19" fillId="80" borderId="0"/>
    <xf numFmtId="41" fontId="19" fillId="8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34" fillId="93" borderId="18"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41" fontId="19" fillId="94" borderId="0"/>
    <xf numFmtId="41" fontId="19" fillId="94"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 fontId="5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0" fontId="31" fillId="0" borderId="0"/>
    <xf numFmtId="0" fontId="3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3" fontId="60" fillId="0" borderId="0" applyFill="0" applyBorder="0" applyAlignment="0" applyProtection="0"/>
    <xf numFmtId="0" fontId="61" fillId="0" borderId="0"/>
    <xf numFmtId="0" fontId="61" fillId="0" borderId="0"/>
    <xf numFmtId="0" fontId="62" fillId="0" borderId="0"/>
    <xf numFmtId="0" fontId="31" fillId="0" borderId="0"/>
    <xf numFmtId="0" fontId="63" fillId="0" borderId="0"/>
    <xf numFmtId="0" fontId="64" fillId="0" borderId="0"/>
    <xf numFmtId="3" fontId="65" fillId="0" borderId="0" applyFont="0" applyFill="0" applyBorder="0" applyAlignment="0" applyProtection="0"/>
    <xf numFmtId="3" fontId="65"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6"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6"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6"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5"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5"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5"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0" fontId="31" fillId="0" borderId="0"/>
    <xf numFmtId="0" fontId="31" fillId="0" borderId="0"/>
    <xf numFmtId="3" fontId="65" fillId="0" borderId="0" applyFont="0" applyFill="0" applyBorder="0" applyAlignment="0" applyProtection="0"/>
    <xf numFmtId="0" fontId="31" fillId="0" borderId="0"/>
    <xf numFmtId="3" fontId="65" fillId="0" borderId="0" applyFont="0" applyFill="0" applyBorder="0" applyAlignment="0" applyProtection="0"/>
    <xf numFmtId="180" fontId="67" fillId="0" borderId="0">
      <protection locked="0"/>
    </xf>
    <xf numFmtId="0" fontId="63" fillId="0" borderId="0"/>
    <xf numFmtId="0" fontId="64" fillId="0" borderId="0"/>
    <xf numFmtId="0" fontId="31" fillId="0" borderId="0"/>
    <xf numFmtId="0" fontId="68" fillId="0" borderId="0" applyNumberFormat="0" applyAlignment="0">
      <alignment horizontal="left"/>
    </xf>
    <xf numFmtId="0" fontId="68" fillId="0" borderId="0" applyNumberFormat="0" applyAlignment="0">
      <alignment horizontal="left"/>
    </xf>
    <xf numFmtId="0" fontId="45" fillId="0" borderId="0" applyNumberFormat="0" applyAlignment="0"/>
    <xf numFmtId="0" fontId="45" fillId="0" borderId="0" applyNumberFormat="0" applyAlignment="0"/>
    <xf numFmtId="0" fontId="61" fillId="0" borderId="0"/>
    <xf numFmtId="0" fontId="63" fillId="0" borderId="0"/>
    <xf numFmtId="0" fontId="64" fillId="0" borderId="0"/>
    <xf numFmtId="0" fontId="31" fillId="0" borderId="0"/>
    <xf numFmtId="0" fontId="61" fillId="0" borderId="0"/>
    <xf numFmtId="0" fontId="63" fillId="0" borderId="0"/>
    <xf numFmtId="0" fontId="64" fillId="0" borderId="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1" fillId="0" borderId="0" applyFont="0" applyFill="0" applyBorder="0" applyAlignment="0" applyProtection="0"/>
    <xf numFmtId="8" fontId="57"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69" fillId="0" borderId="0" applyFont="0" applyFill="0" applyBorder="0" applyAlignment="0" applyProtection="0"/>
    <xf numFmtId="44" fontId="26" fillId="0" borderId="0" applyFont="0" applyFill="0" applyBorder="0" applyAlignment="0" applyProtection="0"/>
    <xf numFmtId="8" fontId="61" fillId="0" borderId="0" applyFont="0" applyFill="0" applyBorder="0" applyAlignment="0" applyProtection="0"/>
    <xf numFmtId="44" fontId="58"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0" fontId="31" fillId="0" borderId="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9"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5" fontId="60" fillId="0" borderId="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0" fontId="31" fillId="0" borderId="0"/>
    <xf numFmtId="183" fontId="60" fillId="0" borderId="0" applyFill="0" applyBorder="0" applyAlignment="0" applyProtection="0"/>
    <xf numFmtId="0" fontId="66" fillId="0" borderId="0" applyFont="0" applyFill="0" applyBorder="0" applyAlignment="0" applyProtection="0"/>
    <xf numFmtId="0" fontId="31" fillId="0" borderId="0"/>
    <xf numFmtId="0" fontId="66" fillId="0" borderId="0" applyFont="0" applyFill="0" applyBorder="0" applyAlignment="0" applyProtection="0"/>
    <xf numFmtId="0" fontId="66" fillId="0" borderId="0" applyFont="0" applyFill="0" applyBorder="0" applyAlignment="0" applyProtection="0"/>
    <xf numFmtId="0" fontId="65" fillId="0" borderId="0" applyFont="0" applyFill="0" applyBorder="0" applyAlignment="0" applyProtection="0"/>
    <xf numFmtId="0" fontId="19" fillId="0" borderId="0" applyFont="0" applyFill="0" applyBorder="0" applyAlignment="0" applyProtection="0"/>
    <xf numFmtId="0" fontId="31" fillId="0" borderId="0"/>
    <xf numFmtId="0" fontId="70" fillId="0" borderId="0" applyFont="0" applyFill="0" applyBorder="0" applyAlignment="0" applyProtection="0"/>
    <xf numFmtId="184" fontId="19" fillId="0" borderId="0"/>
    <xf numFmtId="164" fontId="19" fillId="0" borderId="0"/>
    <xf numFmtId="164" fontId="19" fillId="0" borderId="0"/>
    <xf numFmtId="0" fontId="31" fillId="0" borderId="0"/>
    <xf numFmtId="164" fontId="19" fillId="0" borderId="0"/>
    <xf numFmtId="164" fontId="19" fillId="0" borderId="0"/>
    <xf numFmtId="164" fontId="19" fillId="0" borderId="0"/>
    <xf numFmtId="164" fontId="19" fillId="0" borderId="0"/>
    <xf numFmtId="185" fontId="71" fillId="0" borderId="0"/>
    <xf numFmtId="184" fontId="19" fillId="0" borderId="0"/>
    <xf numFmtId="164" fontId="19" fillId="0" borderId="0"/>
    <xf numFmtId="184" fontId="19" fillId="0" borderId="0"/>
    <xf numFmtId="0" fontId="31" fillId="0" borderId="0"/>
    <xf numFmtId="164" fontId="19" fillId="0" borderId="0"/>
    <xf numFmtId="186" fontId="19" fillId="0" borderId="0" applyFont="0" applyFill="0" applyBorder="0" applyAlignment="0" applyProtection="0">
      <alignment horizontal="left" wrapText="1"/>
    </xf>
    <xf numFmtId="186" fontId="19" fillId="0" borderId="0" applyFont="0" applyFill="0" applyBorder="0" applyAlignment="0" applyProtection="0">
      <alignment horizontal="left" wrapText="1"/>
    </xf>
    <xf numFmtId="186" fontId="19" fillId="0" borderId="0" applyFont="0" applyFill="0" applyBorder="0" applyAlignment="0" applyProtection="0">
      <alignment horizontal="left" wrapText="1"/>
    </xf>
    <xf numFmtId="186" fontId="19" fillId="0" borderId="0" applyFont="0" applyFill="0" applyBorder="0" applyAlignment="0" applyProtection="0">
      <alignment horizontal="left" wrapText="1"/>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2" fontId="60" fillId="0" borderId="0" applyFill="0" applyBorder="0" applyAlignment="0" applyProtection="0"/>
    <xf numFmtId="2" fontId="65" fillId="0" borderId="0" applyFont="0" applyFill="0" applyBorder="0" applyAlignment="0" applyProtection="0"/>
    <xf numFmtId="0" fontId="31" fillId="0" borderId="0"/>
    <xf numFmtId="0" fontId="61"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40" fillId="85"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88"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187" fontId="46" fillId="0" borderId="0" applyNumberFormat="0" applyFill="0" applyBorder="0" applyProtection="0">
      <alignment horizontal="right"/>
    </xf>
    <xf numFmtId="0" fontId="73" fillId="0" borderId="38" applyNumberFormat="0" applyAlignment="0" applyProtection="0">
      <alignment horizontal="left"/>
    </xf>
    <xf numFmtId="0" fontId="73" fillId="0" borderId="38" applyNumberFormat="0" applyAlignment="0" applyProtection="0">
      <alignment horizontal="left"/>
    </xf>
    <xf numFmtId="0" fontId="73" fillId="0" borderId="13">
      <alignment horizontal="left"/>
    </xf>
    <xf numFmtId="0" fontId="73" fillId="0" borderId="13">
      <alignment horizontal="left"/>
    </xf>
    <xf numFmtId="14" fontId="24" fillId="95" borderId="39">
      <alignment horizontal="center" vertical="center" wrapText="1"/>
    </xf>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74" fillId="0" borderId="40" applyNumberFormat="0" applyFill="0" applyAlignment="0" applyProtection="0"/>
    <xf numFmtId="0" fontId="4" fillId="0" borderId="1" applyNumberFormat="0" applyFill="0" applyAlignment="0" applyProtection="0"/>
    <xf numFmtId="0" fontId="36" fillId="0" borderId="41" applyNumberFormat="0" applyFill="0" applyAlignment="0" applyProtection="0"/>
    <xf numFmtId="0" fontId="31" fillId="0" borderId="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36" fillId="0" borderId="41" applyNumberFormat="0" applyFill="0" applyAlignment="0" applyProtection="0"/>
    <xf numFmtId="0" fontId="31" fillId="0" borderId="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75" fillId="0" borderId="0" applyNumberFormat="0" applyFill="0" applyBorder="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76" fillId="0" borderId="0" applyNumberFormat="0" applyFill="0" applyBorder="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77" fillId="0" borderId="42" applyNumberFormat="0" applyFill="0" applyAlignment="0" applyProtection="0"/>
    <xf numFmtId="0" fontId="5" fillId="0" borderId="2" applyNumberFormat="0" applyFill="0" applyAlignment="0" applyProtection="0"/>
    <xf numFmtId="0" fontId="37" fillId="0" borderId="43" applyNumberFormat="0" applyFill="0" applyAlignment="0" applyProtection="0"/>
    <xf numFmtId="0" fontId="31" fillId="0" borderId="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37" fillId="0" borderId="43" applyNumberFormat="0" applyFill="0" applyAlignment="0" applyProtection="0"/>
    <xf numFmtId="0" fontId="31" fillId="0" borderId="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23" fillId="0" borderId="0" applyNumberFormat="0" applyFill="0" applyBorder="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73" fillId="0" borderId="0" applyNumberFormat="0" applyFill="0" applyBorder="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78" fillId="0" borderId="44"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38" fillId="0" borderId="45"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8"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8"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38" fontId="25" fillId="0" borderId="0"/>
    <xf numFmtId="40" fontId="25" fillId="0" borderId="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79" fillId="87" borderId="37"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8"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8"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79" fillId="87" borderId="37"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79" fillId="87" borderId="37"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79" fillId="87" borderId="37" applyNumberFormat="0" applyAlignment="0" applyProtection="0"/>
    <xf numFmtId="0" fontId="79" fillId="87" borderId="37" applyNumberFormat="0" applyAlignment="0" applyProtection="0"/>
    <xf numFmtId="0" fontId="79" fillId="87" borderId="37" applyNumberFormat="0" applyAlignment="0" applyProtection="0"/>
    <xf numFmtId="41" fontId="48" fillId="59" borderId="46">
      <alignment horizontal="left"/>
      <protection locked="0"/>
    </xf>
    <xf numFmtId="10" fontId="48" fillId="59" borderId="46">
      <alignment horizontal="right"/>
      <protection locked="0"/>
    </xf>
    <xf numFmtId="41" fontId="48" fillId="59" borderId="46">
      <alignment horizontal="left"/>
      <protection locked="0"/>
    </xf>
    <xf numFmtId="0" fontId="23" fillId="94" borderId="0"/>
    <xf numFmtId="0" fontId="23" fillId="94" borderId="0"/>
    <xf numFmtId="0" fontId="23" fillId="94" borderId="0"/>
    <xf numFmtId="3" fontId="80" fillId="0" borderId="0" applyFill="0" applyBorder="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81" fillId="0" borderId="47"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82" fillId="0" borderId="48"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44" fontId="24" fillId="0" borderId="49" applyNumberFormat="0" applyFont="0" applyAlignment="0">
      <alignment horizontal="center"/>
    </xf>
    <xf numFmtId="44" fontId="24" fillId="0" borderId="49" applyNumberFormat="0" applyFont="0" applyAlignment="0">
      <alignment horizontal="center"/>
    </xf>
    <xf numFmtId="44" fontId="24" fillId="0" borderId="49" applyNumberFormat="0" applyFont="0" applyAlignment="0">
      <alignment horizontal="center"/>
    </xf>
    <xf numFmtId="44" fontId="24" fillId="0" borderId="49" applyNumberFormat="0" applyFont="0" applyAlignment="0">
      <alignment horizontal="center"/>
    </xf>
    <xf numFmtId="44" fontId="24" fillId="0" borderId="49" applyNumberFormat="0" applyFont="0" applyAlignment="0">
      <alignment horizontal="center"/>
    </xf>
    <xf numFmtId="44" fontId="24" fillId="0" borderId="50" applyNumberFormat="0" applyFont="0" applyAlignment="0">
      <alignment horizontal="center"/>
    </xf>
    <xf numFmtId="44" fontId="24" fillId="0" borderId="50" applyNumberFormat="0" applyFont="0" applyAlignment="0">
      <alignment horizontal="center"/>
    </xf>
    <xf numFmtId="44" fontId="24" fillId="0" borderId="50" applyNumberFormat="0" applyFont="0" applyAlignment="0">
      <alignment horizontal="center"/>
    </xf>
    <xf numFmtId="44" fontId="24" fillId="0" borderId="50" applyNumberFormat="0" applyFont="0" applyAlignment="0">
      <alignment horizontal="center"/>
    </xf>
    <xf numFmtId="44" fontId="24" fillId="0" borderId="50" applyNumberFormat="0" applyFont="0" applyAlignment="0">
      <alignment horizontal="center"/>
    </xf>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83" fillId="58"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84"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37" fontId="85" fillId="0" borderId="0"/>
    <xf numFmtId="37" fontId="85" fillId="0" borderId="0"/>
    <xf numFmtId="188" fontId="19" fillId="0" borderId="0"/>
    <xf numFmtId="189" fontId="19" fillId="0" borderId="0"/>
    <xf numFmtId="189" fontId="19" fillId="0" borderId="0"/>
    <xf numFmtId="0" fontId="2" fillId="0" borderId="0"/>
    <xf numFmtId="189" fontId="19" fillId="0" borderId="0"/>
    <xf numFmtId="189" fontId="19" fillId="0" borderId="0"/>
    <xf numFmtId="189" fontId="19" fillId="0" borderId="0"/>
    <xf numFmtId="189" fontId="19" fillId="0" borderId="0"/>
    <xf numFmtId="190" fontId="86" fillId="0" borderId="0"/>
    <xf numFmtId="190" fontId="86" fillId="0" borderId="0"/>
    <xf numFmtId="191" fontId="87" fillId="0" borderId="0"/>
    <xf numFmtId="191" fontId="87" fillId="0" borderId="0"/>
    <xf numFmtId="192" fontId="19" fillId="0" borderId="0"/>
    <xf numFmtId="0" fontId="2" fillId="0" borderId="0"/>
    <xf numFmtId="193" fontId="88"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19" fillId="0" borderId="0"/>
    <xf numFmtId="0" fontId="2" fillId="0" borderId="0"/>
    <xf numFmtId="0" fontId="2" fillId="0" borderId="0"/>
    <xf numFmtId="0" fontId="2" fillId="0" borderId="0"/>
    <xf numFmtId="0" fontId="89"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189" fontId="86"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189" fontId="86"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189" fontId="86" fillId="0" borderId="0">
      <alignment horizontal="left" wrapText="1"/>
    </xf>
    <xf numFmtId="0" fontId="19" fillId="0" borderId="0"/>
    <xf numFmtId="164" fontId="19" fillId="0" borderId="0">
      <alignment horizontal="left" wrapText="1"/>
    </xf>
    <xf numFmtId="189" fontId="86" fillId="0" borderId="0">
      <alignment horizontal="left" wrapText="1"/>
    </xf>
    <xf numFmtId="164" fontId="19" fillId="0" borderId="0">
      <alignment horizontal="left" wrapText="1"/>
    </xf>
    <xf numFmtId="189" fontId="86" fillId="0" borderId="0">
      <alignment horizontal="left" wrapText="1"/>
    </xf>
    <xf numFmtId="189" fontId="86" fillId="0" borderId="0">
      <alignment horizontal="left" wrapText="1"/>
    </xf>
    <xf numFmtId="164" fontId="19" fillId="0" borderId="0">
      <alignment horizontal="left" wrapText="1"/>
    </xf>
    <xf numFmtId="0" fontId="2" fillId="0" borderId="0"/>
    <xf numFmtId="0" fontId="59" fillId="0" borderId="0"/>
    <xf numFmtId="0" fontId="19" fillId="0" borderId="0"/>
    <xf numFmtId="0" fontId="31" fillId="0" borderId="0"/>
    <xf numFmtId="0" fontId="31" fillId="0" borderId="0"/>
    <xf numFmtId="0" fontId="19" fillId="0" borderId="0"/>
    <xf numFmtId="0" fontId="58" fillId="0" borderId="0"/>
    <xf numFmtId="0" fontId="19" fillId="0" borderId="0"/>
    <xf numFmtId="0" fontId="58" fillId="0" borderId="0"/>
    <xf numFmtId="0" fontId="19" fillId="0" borderId="0"/>
    <xf numFmtId="0" fontId="58" fillId="0" borderId="0"/>
    <xf numFmtId="0" fontId="31" fillId="0" borderId="0"/>
    <xf numFmtId="0" fontId="58"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164" fontId="19" fillId="0" borderId="0">
      <alignment horizontal="left" wrapText="1"/>
    </xf>
    <xf numFmtId="0" fontId="19" fillId="0" borderId="0"/>
    <xf numFmtId="0" fontId="19" fillId="0" borderId="0"/>
    <xf numFmtId="0" fontId="19" fillId="0" borderId="0"/>
    <xf numFmtId="0" fontId="19" fillId="0" borderId="0"/>
    <xf numFmtId="194" fontId="19" fillId="0" borderId="0">
      <alignment horizontal="left" wrapText="1"/>
    </xf>
    <xf numFmtId="194" fontId="19" fillId="0" borderId="0">
      <alignment horizontal="left" wrapText="1"/>
    </xf>
    <xf numFmtId="194" fontId="19" fillId="0" borderId="0">
      <alignment horizontal="left" wrapText="1"/>
    </xf>
    <xf numFmtId="164" fontId="19"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23" fillId="33"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164" fontId="86"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0" fontId="19" fillId="0" borderId="0"/>
    <xf numFmtId="0" fontId="19" fillId="0" borderId="0"/>
    <xf numFmtId="164" fontId="19" fillId="0" borderId="0">
      <alignment horizontal="left" wrapText="1"/>
    </xf>
    <xf numFmtId="0" fontId="19" fillId="0" borderId="0"/>
    <xf numFmtId="164" fontId="19" fillId="0" borderId="0">
      <alignment horizontal="left" wrapText="1"/>
    </xf>
    <xf numFmtId="0" fontId="69" fillId="0" borderId="0"/>
    <xf numFmtId="164" fontId="19" fillId="0" borderId="0">
      <alignment horizontal="left" wrapText="1"/>
    </xf>
    <xf numFmtId="164" fontId="19" fillId="0" borderId="0">
      <alignment horizontal="left" wrapText="1"/>
    </xf>
    <xf numFmtId="39" fontId="90" fillId="0" borderId="0" applyNumberFormat="0" applyFill="0" applyBorder="0" applyAlignment="0" applyProtection="0"/>
    <xf numFmtId="39" fontId="90" fillId="0" borderId="0" applyNumberFormat="0" applyFill="0" applyBorder="0" applyAlignment="0" applyProtection="0"/>
    <xf numFmtId="39" fontId="90" fillId="0" borderId="0" applyNumberFormat="0" applyFill="0" applyBorder="0" applyAlignment="0" applyProtection="0"/>
    <xf numFmtId="164" fontId="19" fillId="0" borderId="0">
      <alignment horizontal="left" wrapText="1"/>
    </xf>
    <xf numFmtId="39" fontId="90" fillId="0" borderId="0" applyNumberFormat="0" applyFill="0" applyBorder="0" applyAlignment="0" applyProtection="0"/>
    <xf numFmtId="164" fontId="19" fillId="0" borderId="0">
      <alignment horizontal="left" wrapText="1"/>
    </xf>
    <xf numFmtId="0" fontId="58" fillId="0" borderId="0"/>
    <xf numFmtId="0" fontId="58" fillId="0" borderId="0"/>
    <xf numFmtId="0" fontId="58" fillId="0" borderId="0"/>
    <xf numFmtId="0" fontId="58" fillId="0" borderId="0"/>
    <xf numFmtId="164" fontId="19" fillId="0" borderId="0">
      <alignment horizontal="left" wrapText="1"/>
    </xf>
    <xf numFmtId="0" fontId="2" fillId="0" borderId="0"/>
    <xf numFmtId="0" fontId="2" fillId="0" borderId="0"/>
    <xf numFmtId="0" fontId="2" fillId="0" borderId="0"/>
    <xf numFmtId="0" fontId="2" fillId="0" borderId="0"/>
    <xf numFmtId="0" fontId="2"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0" fontId="19" fillId="0" borderId="0"/>
    <xf numFmtId="0" fontId="2" fillId="0" borderId="0"/>
    <xf numFmtId="0" fontId="2" fillId="0" borderId="0"/>
    <xf numFmtId="0" fontId="2"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2" fillId="0" borderId="0"/>
    <xf numFmtId="0" fontId="2" fillId="0" borderId="0"/>
    <xf numFmtId="0" fontId="2" fillId="0" borderId="0"/>
    <xf numFmtId="0" fontId="2" fillId="0" borderId="0"/>
    <xf numFmtId="0" fontId="2" fillId="0" borderId="0"/>
    <xf numFmtId="164" fontId="86" fillId="0" borderId="0">
      <alignment horizontal="left" wrapText="1"/>
    </xf>
    <xf numFmtId="164" fontId="19" fillId="0" borderId="0">
      <alignment horizontal="left" wrapText="1"/>
    </xf>
    <xf numFmtId="0" fontId="58" fillId="0" borderId="0"/>
    <xf numFmtId="164" fontId="19" fillId="0" borderId="0">
      <alignment horizontal="left" wrapText="1"/>
    </xf>
    <xf numFmtId="0" fontId="58" fillId="0" borderId="0"/>
    <xf numFmtId="164" fontId="19" fillId="0" borderId="0">
      <alignment horizontal="left" wrapText="1"/>
    </xf>
    <xf numFmtId="0" fontId="58" fillId="0" borderId="0"/>
    <xf numFmtId="164" fontId="19" fillId="0" borderId="0">
      <alignment horizontal="left" wrapText="1"/>
    </xf>
    <xf numFmtId="0" fontId="58"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2" fillId="0" borderId="0"/>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31" fillId="0" borderId="0"/>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2"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31" fillId="0" borderId="0"/>
    <xf numFmtId="0" fontId="19" fillId="0" borderId="0"/>
    <xf numFmtId="0" fontId="19" fillId="0" borderId="0"/>
    <xf numFmtId="0" fontId="2" fillId="0" borderId="0"/>
    <xf numFmtId="0" fontId="2" fillId="0" borderId="0"/>
    <xf numFmtId="0" fontId="2" fillId="0" borderId="0"/>
    <xf numFmtId="0" fontId="2"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2" fillId="0" borderId="0"/>
    <xf numFmtId="0" fontId="19" fillId="0" borderId="0"/>
    <xf numFmtId="0" fontId="2" fillId="0" borderId="0"/>
    <xf numFmtId="0" fontId="2" fillId="0" borderId="0"/>
    <xf numFmtId="0" fontId="2" fillId="0" borderId="0"/>
    <xf numFmtId="0" fontId="31" fillId="78" borderId="51" applyNumberFormat="0" applyFont="0" applyAlignment="0" applyProtection="0"/>
    <xf numFmtId="0" fontId="31" fillId="8" borderId="8" applyNumberFormat="0" applyFont="0" applyAlignment="0" applyProtection="0"/>
    <xf numFmtId="0" fontId="31" fillId="78" borderId="51" applyNumberFormat="0" applyFont="0" applyAlignment="0" applyProtection="0"/>
    <xf numFmtId="0" fontId="31" fillId="8" borderId="8" applyNumberFormat="0" applyFont="0" applyAlignment="0" applyProtection="0"/>
    <xf numFmtId="0" fontId="19" fillId="78" borderId="51" applyNumberFormat="0" applyFont="0" applyAlignment="0" applyProtection="0"/>
    <xf numFmtId="0" fontId="31" fillId="8" borderId="8" applyNumberFormat="0" applyFont="0" applyAlignment="0" applyProtection="0"/>
    <xf numFmtId="0" fontId="19" fillId="78"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19" fillId="78"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19" fillId="51"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9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41" fillId="74" borderId="23"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77"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61" fillId="0" borderId="0"/>
    <xf numFmtId="0" fontId="61" fillId="0" borderId="0"/>
    <xf numFmtId="0" fontId="62" fillId="0" borderId="0"/>
    <xf numFmtId="0" fontId="2" fillId="0" borderId="0"/>
    <xf numFmtId="0" fontId="63" fillId="0" borderId="0"/>
    <xf numFmtId="0" fontId="64" fillId="0" borderId="0"/>
    <xf numFmtId="0" fontId="2" fillId="0" borderId="0"/>
    <xf numFmtId="195"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9" fontId="19" fillId="0" borderId="0" applyFont="0" applyFill="0" applyBorder="0" applyAlignment="0" applyProtection="0"/>
    <xf numFmtId="10" fontId="19" fillId="0" borderId="46"/>
    <xf numFmtId="9" fontId="69" fillId="0" borderId="0" applyFont="0" applyFill="0" applyBorder="0" applyAlignment="0" applyProtection="0"/>
    <xf numFmtId="9" fontId="26" fillId="0" borderId="0" applyFont="0" applyFill="0" applyBorder="0" applyAlignment="0" applyProtection="0"/>
    <xf numFmtId="10" fontId="19" fillId="0" borderId="46"/>
    <xf numFmtId="9" fontId="26" fillId="0" borderId="0" applyFont="0" applyFill="0" applyBorder="0" applyAlignment="0" applyProtection="0"/>
    <xf numFmtId="10" fontId="19" fillId="0" borderId="46"/>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10" fontId="19" fillId="0" borderId="46"/>
    <xf numFmtId="9" fontId="31"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0" fontId="2" fillId="0" borderId="0"/>
    <xf numFmtId="10" fontId="19" fillId="0" borderId="46"/>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10" fontId="19" fillId="0" borderId="46"/>
    <xf numFmtId="9" fontId="57"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19" fillId="0" borderId="0" applyFont="0" applyFill="0" applyBorder="0" applyAlignment="0" applyProtection="0"/>
    <xf numFmtId="10" fontId="19" fillId="0" borderId="46"/>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7"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89"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1" fontId="19" fillId="96" borderId="46"/>
    <xf numFmtId="41" fontId="19" fillId="96" borderId="46"/>
    <xf numFmtId="0" fontId="58" fillId="0" borderId="0" applyNumberFormat="0" applyFont="0" applyFill="0" applyBorder="0" applyAlignment="0" applyProtection="0">
      <alignment horizontal="left"/>
    </xf>
    <xf numFmtId="0" fontId="58" fillId="0" borderId="0" applyNumberFormat="0" applyFont="0" applyFill="0" applyBorder="0" applyAlignment="0" applyProtection="0">
      <alignment horizontal="left"/>
    </xf>
    <xf numFmtId="15" fontId="58" fillId="0" borderId="0" applyFont="0" applyFill="0" applyBorder="0" applyAlignment="0" applyProtection="0"/>
    <xf numFmtId="15" fontId="58" fillId="0" borderId="0" applyFont="0" applyFill="0" applyBorder="0" applyAlignment="0" applyProtection="0"/>
    <xf numFmtId="4" fontId="58" fillId="0" borderId="0" applyFont="0" applyFill="0" applyBorder="0" applyAlignment="0" applyProtection="0"/>
    <xf numFmtId="4" fontId="58" fillId="0" borderId="0" applyFont="0" applyFill="0" applyBorder="0" applyAlignment="0" applyProtection="0"/>
    <xf numFmtId="0" fontId="92" fillId="0" borderId="39">
      <alignment horizontal="center"/>
    </xf>
    <xf numFmtId="0" fontId="92" fillId="0" borderId="39">
      <alignment horizontal="center"/>
    </xf>
    <xf numFmtId="3" fontId="58" fillId="0" borderId="0" applyFont="0" applyFill="0" applyBorder="0" applyAlignment="0" applyProtection="0"/>
    <xf numFmtId="3" fontId="58" fillId="0" borderId="0" applyFont="0" applyFill="0" applyBorder="0" applyAlignment="0" applyProtection="0"/>
    <xf numFmtId="0" fontId="58" fillId="97" borderId="0" applyNumberFormat="0" applyFont="0" applyBorder="0" applyAlignment="0" applyProtection="0"/>
    <xf numFmtId="0" fontId="58" fillId="97" borderId="0" applyNumberFormat="0" applyFont="0" applyBorder="0" applyAlignment="0" applyProtection="0"/>
    <xf numFmtId="0" fontId="63" fillId="0" borderId="0"/>
    <xf numFmtId="0" fontId="64" fillId="0" borderId="0"/>
    <xf numFmtId="3" fontId="93" fillId="0" borderId="0" applyFill="0" applyBorder="0" applyAlignment="0" applyProtection="0"/>
    <xf numFmtId="0" fontId="94" fillId="0" borderId="0"/>
    <xf numFmtId="0" fontId="95" fillId="0" borderId="0"/>
    <xf numFmtId="3" fontId="93" fillId="0" borderId="0" applyFill="0" applyBorder="0" applyAlignment="0" applyProtection="0"/>
    <xf numFmtId="42" fontId="19" fillId="80" borderId="0"/>
    <xf numFmtId="0" fontId="62" fillId="98" borderId="0"/>
    <xf numFmtId="0" fontId="96" fillId="98" borderId="52"/>
    <xf numFmtId="0" fontId="97" fillId="99" borderId="53"/>
    <xf numFmtId="0" fontId="98" fillId="98" borderId="54"/>
    <xf numFmtId="42" fontId="19" fillId="80" borderId="0"/>
    <xf numFmtId="42" fontId="19" fillId="80" borderId="15">
      <alignment vertical="center"/>
    </xf>
    <xf numFmtId="42" fontId="19" fillId="80" borderId="15">
      <alignment vertical="center"/>
    </xf>
    <xf numFmtId="0" fontId="2" fillId="0" borderId="0"/>
    <xf numFmtId="0" fontId="24" fillId="80" borderId="12" applyNumberFormat="0">
      <alignment horizontal="center" vertical="center" wrapText="1"/>
    </xf>
    <xf numFmtId="0" fontId="24" fillId="80" borderId="12" applyNumberFormat="0">
      <alignment horizontal="center" vertical="center" wrapText="1"/>
    </xf>
    <xf numFmtId="0" fontId="24" fillId="80" borderId="12" applyNumberFormat="0">
      <alignment horizontal="center" vertical="center" wrapText="1"/>
    </xf>
    <xf numFmtId="10" fontId="19" fillId="80" borderId="0"/>
    <xf numFmtId="10" fontId="19" fillId="80" borderId="0"/>
    <xf numFmtId="10" fontId="19" fillId="80" borderId="0"/>
    <xf numFmtId="10" fontId="19" fillId="80" borderId="0"/>
    <xf numFmtId="10" fontId="19" fillId="80" borderId="0"/>
    <xf numFmtId="10" fontId="19" fillId="80" borderId="0"/>
    <xf numFmtId="10" fontId="19" fillId="80" borderId="0"/>
    <xf numFmtId="10" fontId="19" fillId="80" borderId="0"/>
    <xf numFmtId="170" fontId="19" fillId="80" borderId="0"/>
    <xf numFmtId="170" fontId="19" fillId="80" borderId="0"/>
    <xf numFmtId="170" fontId="19" fillId="80" borderId="0"/>
    <xf numFmtId="170" fontId="19" fillId="80" borderId="0"/>
    <xf numFmtId="170" fontId="19" fillId="80" borderId="0"/>
    <xf numFmtId="170" fontId="19" fillId="80" borderId="0"/>
    <xf numFmtId="170" fontId="19" fillId="80" borderId="0"/>
    <xf numFmtId="170" fontId="19" fillId="80" borderId="0"/>
    <xf numFmtId="42" fontId="19" fillId="80" borderId="0"/>
    <xf numFmtId="171" fontId="25" fillId="0" borderId="0" applyBorder="0" applyAlignment="0"/>
    <xf numFmtId="171" fontId="25" fillId="0" borderId="0" applyBorder="0" applyAlignment="0"/>
    <xf numFmtId="42" fontId="19" fillId="80" borderId="14">
      <alignment horizontal="left"/>
    </xf>
    <xf numFmtId="42" fontId="19" fillId="80" borderId="14">
      <alignment horizontal="left"/>
    </xf>
    <xf numFmtId="0" fontId="2" fillId="0" borderId="0"/>
    <xf numFmtId="170" fontId="99" fillId="80" borderId="14">
      <alignment horizontal="left"/>
    </xf>
    <xf numFmtId="171" fontId="25" fillId="0" borderId="0" applyBorder="0" applyAlignment="0"/>
    <xf numFmtId="14" fontId="86" fillId="0" borderId="0" applyNumberFormat="0" applyFill="0" applyBorder="0" applyAlignment="0" applyProtection="0">
      <alignment horizontal="lef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4" fontId="23" fillId="58" borderId="17" applyNumberFormat="0" applyProtection="0">
      <alignment vertical="center"/>
    </xf>
    <xf numFmtId="4" fontId="23" fillId="59" borderId="17"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4" fontId="23" fillId="60" borderId="17" applyNumberFormat="0" applyProtection="0">
      <alignment horizontal="left" vertical="center" indent="1"/>
    </xf>
    <xf numFmtId="0" fontId="19" fillId="100" borderId="23" applyNumberFormat="0" applyProtection="0">
      <alignment horizontal="left" vertical="center" indent="1"/>
    </xf>
    <xf numFmtId="4" fontId="100" fillId="73" borderId="0" applyNumberFormat="0" applyProtection="0">
      <alignment horizontal="left" vertical="center" indent="1"/>
    </xf>
    <xf numFmtId="4" fontId="100" fillId="73" borderId="0" applyNumberFormat="0" applyProtection="0">
      <alignment horizontal="left" vertical="center" indent="1"/>
    </xf>
    <xf numFmtId="4" fontId="100" fillId="72" borderId="0" applyNumberFormat="0" applyProtection="0">
      <alignment horizontal="left" vertical="center" indent="1"/>
    </xf>
    <xf numFmtId="4" fontId="100" fillId="72" borderId="0" applyNumberFormat="0" applyProtection="0">
      <alignment horizontal="left" vertical="center" indent="1"/>
    </xf>
    <xf numFmtId="0" fontId="19" fillId="101" borderId="23" applyNumberFormat="0" applyProtection="0">
      <alignment horizontal="left" vertical="center" indent="1"/>
    </xf>
    <xf numFmtId="0" fontId="19" fillId="71" borderId="24" applyNumberFormat="0" applyProtection="0">
      <alignment horizontal="left" vertical="center" indent="1"/>
    </xf>
    <xf numFmtId="0" fontId="19" fillId="71" borderId="24" applyNumberFormat="0" applyProtection="0">
      <alignment horizontal="left" vertical="center" indent="1"/>
    </xf>
    <xf numFmtId="0" fontId="19" fillId="71" borderId="24"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2" borderId="23" applyNumberFormat="0" applyProtection="0">
      <alignment horizontal="left" vertical="center" indent="1"/>
    </xf>
    <xf numFmtId="0" fontId="19" fillId="72" borderId="24" applyNumberFormat="0" applyProtection="0">
      <alignment horizontal="left" vertical="center" indent="1"/>
    </xf>
    <xf numFmtId="0" fontId="19" fillId="72" borderId="24" applyNumberFormat="0" applyProtection="0">
      <alignment horizontal="left" vertical="center" indent="1"/>
    </xf>
    <xf numFmtId="0" fontId="19" fillId="72" borderId="24" applyNumberFormat="0" applyProtection="0">
      <alignment horizontal="left" vertical="center" indent="1"/>
    </xf>
    <xf numFmtId="0" fontId="19" fillId="102" borderId="23" applyNumberFormat="0" applyProtection="0">
      <alignment horizontal="left" vertical="center" indent="1"/>
    </xf>
    <xf numFmtId="0" fontId="19" fillId="72" borderId="24" applyNumberFormat="0" applyProtection="0">
      <alignment horizontal="left" vertical="top" indent="1"/>
    </xf>
    <xf numFmtId="0" fontId="19" fillId="72" borderId="24" applyNumberFormat="0" applyProtection="0">
      <alignment horizontal="left" vertical="top" indent="1"/>
    </xf>
    <xf numFmtId="0" fontId="19" fillId="72" borderId="24" applyNumberFormat="0" applyProtection="0">
      <alignment horizontal="left" vertical="top" indent="1"/>
    </xf>
    <xf numFmtId="0" fontId="19" fillId="94" borderId="23" applyNumberFormat="0" applyProtection="0">
      <alignment horizontal="left" vertical="center" indent="1"/>
    </xf>
    <xf numFmtId="0" fontId="19" fillId="76" borderId="24" applyNumberFormat="0" applyProtection="0">
      <alignment horizontal="left" vertical="center" indent="1"/>
    </xf>
    <xf numFmtId="0" fontId="19" fillId="76" borderId="24" applyNumberFormat="0" applyProtection="0">
      <alignment horizontal="left" vertical="center" indent="1"/>
    </xf>
    <xf numFmtId="0" fontId="19" fillId="76" borderId="24" applyNumberFormat="0" applyProtection="0">
      <alignment horizontal="left" vertical="center" indent="1"/>
    </xf>
    <xf numFmtId="0" fontId="19" fillId="94" borderId="23" applyNumberFormat="0" applyProtection="0">
      <alignment horizontal="left" vertical="center" indent="1"/>
    </xf>
    <xf numFmtId="0" fontId="19" fillId="76" borderId="24" applyNumberFormat="0" applyProtection="0">
      <alignment horizontal="left" vertical="top" indent="1"/>
    </xf>
    <xf numFmtId="0" fontId="19" fillId="76" borderId="24" applyNumberFormat="0" applyProtection="0">
      <alignment horizontal="left" vertical="top" indent="1"/>
    </xf>
    <xf numFmtId="0" fontId="19" fillId="76" borderId="24" applyNumberFormat="0" applyProtection="0">
      <alignment horizontal="left" vertical="top" indent="1"/>
    </xf>
    <xf numFmtId="0" fontId="19" fillId="100" borderId="23" applyNumberFormat="0" applyProtection="0">
      <alignment horizontal="left" vertical="center" indent="1"/>
    </xf>
    <xf numFmtId="0" fontId="19" fillId="73" borderId="24" applyNumberFormat="0" applyProtection="0">
      <alignment horizontal="left" vertical="center" indent="1"/>
    </xf>
    <xf numFmtId="0" fontId="19" fillId="73" borderId="24" applyNumberFormat="0" applyProtection="0">
      <alignment horizontal="left" vertical="center" indent="1"/>
    </xf>
    <xf numFmtId="0" fontId="19" fillId="73" borderId="24" applyNumberFormat="0" applyProtection="0">
      <alignment horizontal="left" vertical="center" indent="1"/>
    </xf>
    <xf numFmtId="0" fontId="19" fillId="100" borderId="23" applyNumberFormat="0" applyProtection="0">
      <alignment horizontal="left" vertical="center" indent="1"/>
    </xf>
    <xf numFmtId="0" fontId="19" fillId="73" borderId="24" applyNumberFormat="0" applyProtection="0">
      <alignment horizontal="left" vertical="top" indent="1"/>
    </xf>
    <xf numFmtId="0" fontId="19" fillId="73" borderId="24" applyNumberFormat="0" applyProtection="0">
      <alignment horizontal="left" vertical="top" indent="1"/>
    </xf>
    <xf numFmtId="0" fontId="19" fillId="73" borderId="24" applyNumberFormat="0" applyProtection="0">
      <alignment horizontal="left" vertical="top" indent="1"/>
    </xf>
    <xf numFmtId="0" fontId="19" fillId="77" borderId="16" applyNumberFormat="0">
      <protection locked="0"/>
    </xf>
    <xf numFmtId="0" fontId="19" fillId="77" borderId="16" applyNumberFormat="0">
      <protection locked="0"/>
    </xf>
    <xf numFmtId="0" fontId="19" fillId="77" borderId="16" applyNumberFormat="0">
      <protection locked="0"/>
    </xf>
    <xf numFmtId="0" fontId="19" fillId="77" borderId="16" applyNumberFormat="0">
      <protection locked="0"/>
    </xf>
    <xf numFmtId="4" fontId="23" fillId="0" borderId="17" applyNumberFormat="0" applyProtection="0">
      <alignment horizontal="right" vertical="center"/>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4" fontId="23" fillId="60" borderId="17"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01" fillId="0" borderId="55" applyNumberFormat="0" applyFont="0" applyFill="0" applyAlignment="0" applyProtection="0"/>
    <xf numFmtId="197" fontId="102" fillId="0" borderId="56" applyNumberFormat="0" applyProtection="0">
      <alignment horizontal="right" vertical="center"/>
    </xf>
    <xf numFmtId="197" fontId="103" fillId="0" borderId="57" applyNumberFormat="0" applyProtection="0">
      <alignment horizontal="right" vertical="center"/>
    </xf>
    <xf numFmtId="0" fontId="103" fillId="103" borderId="55" applyNumberFormat="0" applyAlignment="0" applyProtection="0">
      <alignment horizontal="left" vertical="center" indent="1"/>
    </xf>
    <xf numFmtId="0" fontId="104" fillId="104" borderId="57" applyNumberFormat="0" applyAlignment="0" applyProtection="0">
      <alignment horizontal="left" vertical="center" indent="1"/>
    </xf>
    <xf numFmtId="0" fontId="104" fillId="104" borderId="57" applyNumberFormat="0" applyAlignment="0" applyProtection="0">
      <alignment horizontal="left" vertical="center" indent="1"/>
    </xf>
    <xf numFmtId="0" fontId="105" fillId="0" borderId="58" applyNumberFormat="0" applyFill="0" applyBorder="0" applyAlignment="0" applyProtection="0"/>
    <xf numFmtId="0" fontId="106" fillId="0" borderId="58" applyBorder="0" applyAlignment="0" applyProtection="0"/>
    <xf numFmtId="197" fontId="107" fillId="105" borderId="59" applyNumberFormat="0" applyBorder="0" applyAlignment="0" applyProtection="0">
      <alignment horizontal="right" vertical="center" indent="1"/>
    </xf>
    <xf numFmtId="197" fontId="108" fillId="106" borderId="59" applyNumberFormat="0" applyBorder="0" applyAlignment="0" applyProtection="0">
      <alignment horizontal="right" vertical="center" indent="1"/>
    </xf>
    <xf numFmtId="197" fontId="108" fillId="107" borderId="59" applyNumberFormat="0" applyBorder="0" applyAlignment="0" applyProtection="0">
      <alignment horizontal="right" vertical="center" indent="1"/>
    </xf>
    <xf numFmtId="197" fontId="109" fillId="108" borderId="59" applyNumberFormat="0" applyBorder="0" applyAlignment="0" applyProtection="0">
      <alignment horizontal="right" vertical="center" indent="1"/>
    </xf>
    <xf numFmtId="197" fontId="109" fillId="109" borderId="59" applyNumberFormat="0" applyBorder="0" applyAlignment="0" applyProtection="0">
      <alignment horizontal="right" vertical="center" indent="1"/>
    </xf>
    <xf numFmtId="197" fontId="109" fillId="110" borderId="59" applyNumberFormat="0" applyBorder="0" applyAlignment="0" applyProtection="0">
      <alignment horizontal="right" vertical="center" indent="1"/>
    </xf>
    <xf numFmtId="197" fontId="110" fillId="111" borderId="59" applyNumberFormat="0" applyBorder="0" applyAlignment="0" applyProtection="0">
      <alignment horizontal="right" vertical="center" indent="1"/>
    </xf>
    <xf numFmtId="197" fontId="110" fillId="112" borderId="59" applyNumberFormat="0" applyBorder="0" applyAlignment="0" applyProtection="0">
      <alignment horizontal="right" vertical="center" indent="1"/>
    </xf>
    <xf numFmtId="197" fontId="110" fillId="113" borderId="59" applyNumberFormat="0" applyBorder="0" applyAlignment="0" applyProtection="0">
      <alignment horizontal="right" vertical="center" indent="1"/>
    </xf>
    <xf numFmtId="0" fontId="104" fillId="114" borderId="55" applyNumberFormat="0" applyAlignment="0" applyProtection="0">
      <alignment horizontal="left" vertical="center" indent="1"/>
    </xf>
    <xf numFmtId="0" fontId="104" fillId="115" borderId="55" applyNumberFormat="0" applyAlignment="0" applyProtection="0">
      <alignment horizontal="left" vertical="center" indent="1"/>
    </xf>
    <xf numFmtId="0" fontId="104" fillId="116" borderId="55" applyNumberFormat="0" applyAlignment="0" applyProtection="0">
      <alignment horizontal="left" vertical="center" indent="1"/>
    </xf>
    <xf numFmtId="0" fontId="104" fillId="117" borderId="55" applyNumberFormat="0" applyAlignment="0" applyProtection="0">
      <alignment horizontal="left" vertical="center" indent="1"/>
    </xf>
    <xf numFmtId="0" fontId="104" fillId="118" borderId="57" applyNumberFormat="0" applyAlignment="0" applyProtection="0">
      <alignment horizontal="left" vertical="center" indent="1"/>
    </xf>
    <xf numFmtId="197" fontId="102" fillId="117" borderId="56" applyNumberFormat="0" applyBorder="0" applyProtection="0">
      <alignment horizontal="right" vertical="center"/>
    </xf>
    <xf numFmtId="197" fontId="103" fillId="117" borderId="57" applyNumberFormat="0" applyBorder="0" applyProtection="0">
      <alignment horizontal="right" vertical="center"/>
    </xf>
    <xf numFmtId="197" fontId="102" fillId="119" borderId="55" applyNumberFormat="0" applyAlignment="0" applyProtection="0">
      <alignment horizontal="left" vertical="center" indent="1"/>
    </xf>
    <xf numFmtId="0" fontId="103" fillId="103" borderId="57" applyNumberFormat="0" applyAlignment="0" applyProtection="0">
      <alignment horizontal="left" vertical="center" indent="1"/>
    </xf>
    <xf numFmtId="0" fontId="104" fillId="118" borderId="57" applyNumberFormat="0" applyAlignment="0" applyProtection="0">
      <alignment horizontal="left" vertical="center" indent="1"/>
    </xf>
    <xf numFmtId="197" fontId="103" fillId="118" borderId="57" applyNumberFormat="0" applyProtection="0">
      <alignment horizontal="right" vertical="center"/>
    </xf>
    <xf numFmtId="39" fontId="19" fillId="120" borderId="0"/>
    <xf numFmtId="39" fontId="19" fillId="120" borderId="0"/>
    <xf numFmtId="39" fontId="19" fillId="120" borderId="0"/>
    <xf numFmtId="39" fontId="19" fillId="120" borderId="0"/>
    <xf numFmtId="39" fontId="19" fillId="120" borderId="0"/>
    <xf numFmtId="39" fontId="19" fillId="120" borderId="0"/>
    <xf numFmtId="39" fontId="19" fillId="120" borderId="0"/>
    <xf numFmtId="39" fontId="19" fillId="120" borderId="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5" fillId="0" borderId="14"/>
    <xf numFmtId="39" fontId="86" fillId="121"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0" fontId="19" fillId="0" borderId="0">
      <alignment horizontal="left" wrapText="1"/>
    </xf>
    <xf numFmtId="170" fontId="19" fillId="0" borderId="0">
      <alignment horizontal="left" wrapText="1"/>
    </xf>
    <xf numFmtId="170" fontId="19" fillId="0" borderId="0">
      <alignment horizontal="left" wrapText="1"/>
    </xf>
    <xf numFmtId="170" fontId="19" fillId="0" borderId="0">
      <alignment horizontal="left" wrapText="1"/>
    </xf>
    <xf numFmtId="170" fontId="19" fillId="0" borderId="0">
      <alignment horizontal="left" wrapText="1"/>
    </xf>
    <xf numFmtId="195" fontId="19" fillId="0" borderId="0">
      <alignment horizontal="left" wrapText="1"/>
    </xf>
    <xf numFmtId="164" fontId="19" fillId="0" borderId="0">
      <alignment horizontal="left" wrapText="1"/>
    </xf>
    <xf numFmtId="164" fontId="19" fillId="0" borderId="0">
      <alignment horizontal="left" wrapText="1"/>
    </xf>
    <xf numFmtId="198" fontId="19" fillId="0" borderId="0">
      <alignment horizontal="left" wrapText="1"/>
    </xf>
    <xf numFmtId="198" fontId="19" fillId="0" borderId="0">
      <alignment horizontal="left" wrapText="1"/>
    </xf>
    <xf numFmtId="168" fontId="19" fillId="0" borderId="0">
      <alignment horizontal="left" wrapText="1"/>
    </xf>
    <xf numFmtId="168" fontId="19" fillId="0" borderId="0">
      <alignment horizontal="left" wrapText="1"/>
    </xf>
    <xf numFmtId="199" fontId="19" fillId="0" borderId="0">
      <alignment horizontal="left" wrapText="1"/>
    </xf>
    <xf numFmtId="40" fontId="111" fillId="0" borderId="0" applyBorder="0">
      <alignment horizontal="right"/>
    </xf>
    <xf numFmtId="41" fontId="112" fillId="80" borderId="0">
      <alignment horizontal="left"/>
    </xf>
    <xf numFmtId="0" fontId="113" fillId="0" borderId="0"/>
    <xf numFmtId="0" fontId="19" fillId="0" borderId="0" applyNumberFormat="0" applyBorder="0" applyAlignment="0"/>
    <xf numFmtId="0" fontId="114" fillId="0" borderId="0" applyFill="0" applyBorder="0" applyProtection="0">
      <alignment horizontal="lef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2" fillId="0" borderId="0"/>
    <xf numFmtId="0" fontId="96" fillId="98" borderId="0"/>
    <xf numFmtId="200" fontId="116" fillId="80" borderId="0">
      <alignment horizontal="left" vertical="center"/>
    </xf>
    <xf numFmtId="200" fontId="117" fillId="0" borderId="0">
      <alignment horizontal="left" vertical="center"/>
    </xf>
    <xf numFmtId="0" fontId="2" fillId="0" borderId="0"/>
    <xf numFmtId="0" fontId="24" fillId="80" borderId="0">
      <alignment horizontal="left" wrapText="1"/>
    </xf>
    <xf numFmtId="0" fontId="24" fillId="80" borderId="0">
      <alignment horizontal="left" wrapText="1"/>
    </xf>
    <xf numFmtId="0" fontId="118" fillId="0" borderId="0">
      <alignment horizontal="left" vertical="center"/>
    </xf>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35" fillId="0" borderId="61" applyNumberFormat="0" applyFill="0" applyAlignment="0" applyProtection="0"/>
    <xf numFmtId="0" fontId="17" fillId="0" borderId="9" applyNumberFormat="0" applyFill="0" applyAlignment="0" applyProtection="0"/>
    <xf numFmtId="0" fontId="17" fillId="0" borderId="62" applyNumberFormat="0" applyFill="0" applyAlignment="0" applyProtection="0"/>
    <xf numFmtId="0" fontId="2" fillId="0" borderId="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62" applyNumberFormat="0" applyFill="0" applyAlignment="0" applyProtection="0"/>
    <xf numFmtId="0" fontId="2" fillId="0" borderId="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41" fontId="24" fillId="80" borderId="0">
      <alignment horizontal="left"/>
    </xf>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9" fillId="0" borderId="63" applyNumberFormat="0" applyFont="0" applyFill="0" applyAlignment="0" applyProtection="0"/>
    <xf numFmtId="0" fontId="19" fillId="0" borderId="63" applyNumberFormat="0" applyFon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63" fillId="0" borderId="64"/>
    <xf numFmtId="0" fontId="64" fillId="0" borderId="64"/>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2"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 fillId="0" borderId="0"/>
    <xf numFmtId="0" fontId="1" fillId="0" borderId="0"/>
    <xf numFmtId="0" fontId="121" fillId="0" borderId="1" applyNumberFormat="0" applyFill="0" applyAlignment="0" applyProtection="0"/>
    <xf numFmtId="0" fontId="122" fillId="0" borderId="2" applyNumberFormat="0" applyFill="0" applyAlignment="0" applyProtection="0"/>
    <xf numFmtId="0" fontId="123" fillId="0" borderId="3" applyNumberFormat="0" applyFill="0" applyAlignment="0" applyProtection="0"/>
    <xf numFmtId="0" fontId="123" fillId="0" borderId="0" applyNumberFormat="0" applyFill="0" applyBorder="0" applyAlignment="0" applyProtection="0"/>
    <xf numFmtId="0" fontId="124" fillId="2" borderId="0" applyNumberFormat="0" applyBorder="0" applyAlignment="0" applyProtection="0"/>
    <xf numFmtId="0" fontId="125" fillId="3" borderId="0" applyNumberFormat="0" applyBorder="0" applyAlignment="0" applyProtection="0"/>
    <xf numFmtId="0" fontId="126" fillId="4" borderId="0" applyNumberFormat="0" applyBorder="0" applyAlignment="0" applyProtection="0"/>
    <xf numFmtId="0" fontId="127" fillId="5" borderId="4" applyNumberFormat="0" applyAlignment="0" applyProtection="0"/>
    <xf numFmtId="0" fontId="128" fillId="6" borderId="5" applyNumberFormat="0" applyAlignment="0" applyProtection="0"/>
    <xf numFmtId="0" fontId="129" fillId="6" borderId="4" applyNumberFormat="0" applyAlignment="0" applyProtection="0"/>
    <xf numFmtId="0" fontId="130" fillId="0" borderId="6" applyNumberFormat="0" applyFill="0" applyAlignment="0" applyProtection="0"/>
    <xf numFmtId="0" fontId="131" fillId="7" borderId="7" applyNumberFormat="0" applyAlignment="0" applyProtection="0"/>
    <xf numFmtId="0" fontId="132" fillId="0" borderId="0" applyNumberFormat="0" applyFill="0" applyBorder="0" applyAlignment="0" applyProtection="0"/>
    <xf numFmtId="0" fontId="1" fillId="8" borderId="8" applyNumberFormat="0" applyFont="0" applyAlignment="0" applyProtection="0"/>
    <xf numFmtId="0" fontId="133" fillId="0" borderId="0" applyNumberFormat="0" applyFill="0" applyBorder="0" applyAlignment="0" applyProtection="0"/>
    <xf numFmtId="0" fontId="134" fillId="0" borderId="9" applyNumberFormat="0" applyFill="0" applyAlignment="0" applyProtection="0"/>
    <xf numFmtId="0" fontId="13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35" fillId="12" borderId="0" applyNumberFormat="0" applyBorder="0" applyAlignment="0" applyProtection="0"/>
    <xf numFmtId="0" fontId="1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35" fillId="16" borderId="0" applyNumberFormat="0" applyBorder="0" applyAlignment="0" applyProtection="0"/>
    <xf numFmtId="0" fontId="13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35" fillId="20" borderId="0" applyNumberFormat="0" applyBorder="0" applyAlignment="0" applyProtection="0"/>
    <xf numFmtId="0" fontId="13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35" fillId="24" borderId="0" applyNumberFormat="0" applyBorder="0" applyAlignment="0" applyProtection="0"/>
    <xf numFmtId="0" fontId="1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35" fillId="28" borderId="0" applyNumberFormat="0" applyBorder="0" applyAlignment="0" applyProtection="0"/>
    <xf numFmtId="0" fontId="1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35" fillId="32" borderId="0" applyNumberFormat="0" applyBorder="0" applyAlignment="0" applyProtection="0"/>
    <xf numFmtId="0" fontId="127" fillId="5" borderId="4" applyNumberFormat="0" applyAlignment="0" applyProtection="0"/>
    <xf numFmtId="0" fontId="127" fillId="5" borderId="4" applyNumberFormat="0" applyAlignment="0" applyProtection="0"/>
    <xf numFmtId="0" fontId="127" fillId="5" borderId="4" applyNumberFormat="0" applyAlignment="0" applyProtection="0"/>
    <xf numFmtId="0" fontId="1" fillId="0" borderId="0"/>
    <xf numFmtId="0" fontId="1" fillId="0" borderId="0"/>
    <xf numFmtId="0" fontId="135" fillId="9" borderId="0" applyNumberFormat="0" applyBorder="0" applyAlignment="0" applyProtection="0"/>
    <xf numFmtId="0" fontId="135" fillId="9" borderId="0" applyNumberFormat="0" applyBorder="0" applyAlignment="0" applyProtection="0"/>
    <xf numFmtId="0" fontId="135" fillId="13" borderId="0" applyNumberFormat="0" applyBorder="0" applyAlignment="0" applyProtection="0"/>
    <xf numFmtId="0" fontId="135" fillId="17" borderId="0" applyNumberFormat="0" applyBorder="0" applyAlignment="0" applyProtection="0"/>
    <xf numFmtId="0" fontId="135" fillId="17" borderId="0" applyNumberFormat="0" applyBorder="0" applyAlignment="0" applyProtection="0"/>
    <xf numFmtId="0" fontId="135" fillId="21" borderId="0" applyNumberFormat="0" applyBorder="0" applyAlignment="0" applyProtection="0"/>
    <xf numFmtId="0" fontId="135" fillId="21" borderId="0" applyNumberFormat="0" applyBorder="0" applyAlignment="0" applyProtection="0"/>
    <xf numFmtId="0" fontId="135" fillId="21" borderId="0" applyNumberFormat="0" applyBorder="0" applyAlignment="0" applyProtection="0"/>
    <xf numFmtId="0" fontId="135" fillId="17" borderId="0" applyNumberFormat="0" applyBorder="0" applyAlignment="0" applyProtection="0"/>
    <xf numFmtId="0" fontId="135" fillId="9" borderId="0" applyNumberFormat="0" applyBorder="0" applyAlignment="0" applyProtection="0"/>
    <xf numFmtId="0" fontId="135" fillId="25" borderId="0" applyNumberFormat="0" applyBorder="0" applyAlignment="0" applyProtection="0"/>
    <xf numFmtId="0" fontId="135" fillId="29" borderId="0" applyNumberFormat="0" applyBorder="0" applyAlignment="0" applyProtection="0"/>
    <xf numFmtId="0" fontId="135" fillId="13" borderId="0" applyNumberFormat="0" applyBorder="0" applyAlignment="0" applyProtection="0"/>
    <xf numFmtId="0" fontId="135" fillId="25" borderId="0" applyNumberFormat="0" applyBorder="0" applyAlignment="0" applyProtection="0"/>
    <xf numFmtId="0" fontId="135" fillId="29" borderId="0" applyNumberFormat="0" applyBorder="0" applyAlignment="0" applyProtection="0"/>
    <xf numFmtId="0" fontId="135" fillId="13" borderId="0" applyNumberFormat="0" applyBorder="0" applyAlignment="0" applyProtection="0"/>
    <xf numFmtId="0" fontId="135" fillId="25" borderId="0" applyNumberFormat="0" applyBorder="0" applyAlignment="0" applyProtection="0"/>
    <xf numFmtId="0" fontId="135" fillId="29" borderId="0" applyNumberFormat="0" applyBorder="0" applyAlignment="0" applyProtection="0"/>
    <xf numFmtId="0" fontId="31" fillId="83" borderId="0" applyNumberFormat="0" applyBorder="0" applyAlignment="0" applyProtection="0"/>
    <xf numFmtId="0" fontId="31" fillId="61" borderId="0" applyNumberFormat="0" applyBorder="0" applyAlignment="0" applyProtection="0"/>
    <xf numFmtId="0" fontId="31" fillId="85" borderId="0" applyNumberFormat="0" applyBorder="0" applyAlignment="0" applyProtection="0"/>
    <xf numFmtId="0" fontId="31" fillId="86" borderId="0" applyNumberFormat="0" applyBorder="0" applyAlignment="0" applyProtection="0"/>
    <xf numFmtId="0" fontId="31" fillId="88" borderId="0" applyNumberFormat="0" applyBorder="0" applyAlignment="0" applyProtection="0"/>
    <xf numFmtId="0" fontId="31" fillId="87" borderId="0" applyNumberFormat="0" applyBorder="0" applyAlignment="0" applyProtection="0"/>
    <xf numFmtId="0" fontId="31" fillId="76" borderId="0" applyNumberFormat="0" applyBorder="0" applyAlignment="0" applyProtection="0"/>
    <xf numFmtId="0" fontId="31" fillId="84" borderId="0" applyNumberFormat="0" applyBorder="0" applyAlignment="0" applyProtection="0"/>
    <xf numFmtId="0" fontId="31" fillId="69" borderId="0" applyNumberFormat="0" applyBorder="0" applyAlignment="0" applyProtection="0"/>
    <xf numFmtId="0" fontId="31" fillId="86" borderId="0" applyNumberFormat="0" applyBorder="0" applyAlignment="0" applyProtection="0"/>
    <xf numFmtId="0" fontId="31" fillId="76" borderId="0" applyNumberFormat="0" applyBorder="0" applyAlignment="0" applyProtection="0"/>
    <xf numFmtId="0" fontId="31" fillId="64" borderId="0" applyNumberFormat="0" applyBorder="0" applyAlignment="0" applyProtection="0"/>
    <xf numFmtId="44" fontId="2" fillId="0" borderId="0" applyFont="0" applyFill="0" applyBorder="0" applyAlignment="0" applyProtection="0"/>
    <xf numFmtId="170" fontId="19" fillId="0" borderId="0">
      <alignment horizontal="left" wrapText="1"/>
    </xf>
    <xf numFmtId="0" fontId="31" fillId="8" borderId="8"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4" fontId="137" fillId="59" borderId="24" applyNumberFormat="0" applyProtection="0">
      <alignment vertical="center"/>
    </xf>
    <xf numFmtId="0" fontId="138" fillId="59" borderId="24" applyNumberFormat="0" applyProtection="0">
      <alignment horizontal="left" vertical="top" indent="1"/>
    </xf>
    <xf numFmtId="4" fontId="100" fillId="61" borderId="24" applyNumberFormat="0" applyProtection="0">
      <alignment horizontal="right" vertical="center"/>
    </xf>
    <xf numFmtId="4" fontId="100" fillId="84" borderId="24" applyNumberFormat="0" applyProtection="0">
      <alignment horizontal="right" vertical="center"/>
    </xf>
    <xf numFmtId="4" fontId="100" fillId="63" borderId="24" applyNumberFormat="0" applyProtection="0">
      <alignment horizontal="right" vertical="center"/>
    </xf>
    <xf numFmtId="4" fontId="100" fillId="64" borderId="24" applyNumberFormat="0" applyProtection="0">
      <alignment horizontal="right" vertical="center"/>
    </xf>
    <xf numFmtId="4" fontId="100" fillId="65" borderId="24" applyNumberFormat="0" applyProtection="0">
      <alignment horizontal="right" vertical="center"/>
    </xf>
    <xf numFmtId="4" fontId="100" fillId="66" borderId="24" applyNumberFormat="0" applyProtection="0">
      <alignment horizontal="right" vertical="center"/>
    </xf>
    <xf numFmtId="4" fontId="100" fillId="67" borderId="24" applyNumberFormat="0" applyProtection="0">
      <alignment horizontal="right" vertical="center"/>
    </xf>
    <xf numFmtId="4" fontId="100" fillId="68" borderId="24" applyNumberFormat="0" applyProtection="0">
      <alignment horizontal="right" vertical="center"/>
    </xf>
    <xf numFmtId="4" fontId="100" fillId="69" borderId="24" applyNumberFormat="0" applyProtection="0">
      <alignment horizontal="right" vertical="center"/>
    </xf>
    <xf numFmtId="4" fontId="138" fillId="70" borderId="65" applyNumberFormat="0" applyProtection="0">
      <alignment horizontal="left" vertical="center" indent="1"/>
    </xf>
    <xf numFmtId="4" fontId="100" fillId="73" borderId="0" applyNumberFormat="0" applyProtection="0">
      <alignment horizontal="left" vertical="center" indent="1"/>
    </xf>
    <xf numFmtId="4" fontId="100" fillId="79" borderId="24" applyNumberFormat="0" applyProtection="0">
      <alignment vertical="center"/>
    </xf>
    <xf numFmtId="4" fontId="139" fillId="79" borderId="24" applyNumberFormat="0" applyProtection="0">
      <alignment vertical="center"/>
    </xf>
    <xf numFmtId="4" fontId="100" fillId="79" borderId="24" applyNumberFormat="0" applyProtection="0">
      <alignment horizontal="left" vertical="center" indent="1"/>
    </xf>
    <xf numFmtId="0" fontId="100" fillId="79" borderId="24" applyNumberFormat="0" applyProtection="0">
      <alignment horizontal="left" vertical="top" indent="1"/>
    </xf>
    <xf numFmtId="4" fontId="139" fillId="73" borderId="24" applyNumberFormat="0" applyProtection="0">
      <alignment horizontal="right" vertical="center"/>
    </xf>
    <xf numFmtId="4" fontId="140" fillId="81" borderId="0" applyNumberFormat="0" applyProtection="0">
      <alignment horizontal="left" vertical="center" indent="1"/>
    </xf>
    <xf numFmtId="4" fontId="141" fillId="73" borderId="24" applyNumberFormat="0" applyProtection="0">
      <alignment horizontal="right" vertical="center"/>
    </xf>
  </cellStyleXfs>
  <cellXfs count="160">
    <xf numFmtId="0" fontId="0" fillId="0" borderId="0" xfId="0"/>
    <xf numFmtId="164" fontId="20" fillId="0" borderId="0" xfId="44" applyFont="1" applyFill="1" applyAlignment="1" applyProtection="1">
      <alignment horizontal="left"/>
      <protection locked="0"/>
    </xf>
    <xf numFmtId="2" fontId="20" fillId="0" borderId="11" xfId="44" applyNumberFormat="1" applyFont="1" applyFill="1" applyBorder="1" applyAlignment="1" applyProtection="1">
      <alignment horizontal="center"/>
      <protection locked="0"/>
    </xf>
    <xf numFmtId="164" fontId="20" fillId="0" borderId="0" xfId="44" applyFont="1" applyFill="1" applyAlignment="1" applyProtection="1">
      <protection locked="0"/>
    </xf>
    <xf numFmtId="0" fontId="0" fillId="0" borderId="0" xfId="0" applyAlignment="1">
      <alignment horizontal="left"/>
    </xf>
    <xf numFmtId="164" fontId="20" fillId="0" borderId="0" xfId="44" applyFont="1" applyFill="1" applyAlignment="1" applyProtection="1">
      <alignment horizontal="centerContinuous"/>
      <protection locked="0"/>
    </xf>
    <xf numFmtId="18" fontId="20" fillId="0" borderId="0" xfId="44" applyNumberFormat="1" applyFont="1" applyFill="1">
      <alignment horizontal="left" wrapText="1"/>
    </xf>
    <xf numFmtId="164" fontId="20" fillId="0" borderId="0" xfId="44" applyFont="1" applyFill="1" applyAlignment="1">
      <alignment horizontal="center"/>
    </xf>
    <xf numFmtId="164" fontId="20" fillId="0" borderId="0" xfId="44" applyFont="1" applyFill="1">
      <alignment horizontal="left" wrapText="1"/>
    </xf>
    <xf numFmtId="164" fontId="20" fillId="0" borderId="0" xfId="44" applyFont="1" applyFill="1" applyAlignment="1" applyProtection="1">
      <alignment horizontal="center"/>
      <protection locked="0"/>
    </xf>
    <xf numFmtId="164" fontId="20" fillId="0" borderId="0" xfId="44" applyFont="1" applyFill="1" applyBorder="1" applyAlignment="1" applyProtection="1">
      <alignment horizontal="center"/>
      <protection locked="0"/>
    </xf>
    <xf numFmtId="164" fontId="20" fillId="0" borderId="12" xfId="44" applyFont="1" applyFill="1" applyBorder="1" applyAlignment="1">
      <alignment horizontal="center"/>
    </xf>
    <xf numFmtId="164" fontId="20" fillId="0" borderId="12" xfId="44" applyFont="1" applyFill="1" applyBorder="1" applyAlignment="1">
      <alignment horizontal="left"/>
    </xf>
    <xf numFmtId="164" fontId="20" fillId="0" borderId="12" xfId="44" applyFont="1" applyFill="1" applyBorder="1">
      <alignment horizontal="left" wrapText="1"/>
    </xf>
    <xf numFmtId="164" fontId="20" fillId="0" borderId="12" xfId="44" applyFont="1" applyFill="1" applyBorder="1" applyAlignment="1" applyProtection="1">
      <alignment horizontal="center"/>
      <protection locked="0"/>
    </xf>
    <xf numFmtId="1" fontId="21" fillId="0" borderId="0" xfId="44" applyNumberFormat="1" applyFont="1" applyFill="1" applyAlignment="1">
      <alignment horizontal="center"/>
    </xf>
    <xf numFmtId="164" fontId="22" fillId="0" borderId="0" xfId="44" applyFont="1" applyFill="1" applyAlignment="1">
      <alignment horizontal="left"/>
    </xf>
    <xf numFmtId="9" fontId="21" fillId="0" borderId="0" xfId="44" applyNumberFormat="1" applyFont="1" applyFill="1" applyBorder="1" applyAlignment="1" applyProtection="1">
      <alignment horizontal="left"/>
      <protection locked="0"/>
    </xf>
    <xf numFmtId="164" fontId="21" fillId="0" borderId="0" xfId="44" applyFont="1" applyFill="1" applyAlignment="1">
      <alignment horizontal="left"/>
    </xf>
    <xf numFmtId="164" fontId="22" fillId="0" borderId="0" xfId="44" applyFont="1" applyFill="1" applyBorder="1" applyAlignment="1" applyProtection="1">
      <alignment horizontal="left"/>
      <protection locked="0"/>
    </xf>
    <xf numFmtId="42" fontId="21" fillId="0" borderId="0" xfId="44" applyNumberFormat="1" applyFont="1" applyFill="1" applyAlignment="1"/>
    <xf numFmtId="164" fontId="21" fillId="0" borderId="0" xfId="44" applyFont="1" applyFill="1">
      <alignment horizontal="left" wrapText="1"/>
    </xf>
    <xf numFmtId="0" fontId="0" fillId="0" borderId="0" xfId="0" applyFill="1"/>
    <xf numFmtId="164" fontId="21" fillId="0" borderId="0" xfId="44" applyFont="1" applyFill="1" applyBorder="1" applyAlignment="1"/>
    <xf numFmtId="165" fontId="21" fillId="0" borderId="0" xfId="44" applyNumberFormat="1" applyFont="1" applyFill="1" applyBorder="1" applyAlignment="1" applyProtection="1">
      <protection locked="0"/>
    </xf>
    <xf numFmtId="41" fontId="21" fillId="0" borderId="0" xfId="44" applyNumberFormat="1" applyFont="1" applyFill="1" applyBorder="1" applyAlignment="1"/>
    <xf numFmtId="164" fontId="22" fillId="0" borderId="0" xfId="44" applyFont="1" applyBorder="1" applyAlignment="1">
      <alignment horizontal="left"/>
    </xf>
    <xf numFmtId="164" fontId="21" fillId="0" borderId="0" xfId="44" applyFont="1" applyFill="1" applyBorder="1">
      <alignment horizontal="left" wrapText="1"/>
    </xf>
    <xf numFmtId="166" fontId="21" fillId="0" borderId="0" xfId="2" applyNumberFormat="1" applyFont="1" applyFill="1" applyAlignment="1">
      <alignment horizontal="right" wrapText="1"/>
    </xf>
    <xf numFmtId="164" fontId="21" fillId="0" borderId="0" xfId="44" quotePrefix="1" applyFont="1" applyFill="1" applyAlignment="1">
      <alignment horizontal="left"/>
    </xf>
    <xf numFmtId="37" fontId="21" fillId="0" borderId="0" xfId="44" applyNumberFormat="1" applyFont="1" applyFill="1" applyAlignment="1">
      <alignment horizontal="right" wrapText="1"/>
    </xf>
    <xf numFmtId="164" fontId="21" fillId="0" borderId="12" xfId="44" quotePrefix="1" applyFont="1" applyFill="1" applyBorder="1" applyAlignment="1">
      <alignment horizontal="left"/>
    </xf>
    <xf numFmtId="0" fontId="0" fillId="0" borderId="12" xfId="0" applyFill="1" applyBorder="1"/>
    <xf numFmtId="0" fontId="0" fillId="0" borderId="0" xfId="0" applyBorder="1"/>
    <xf numFmtId="164" fontId="21" fillId="0" borderId="0" xfId="44" quotePrefix="1" applyFont="1" applyFill="1" applyBorder="1" applyAlignment="1">
      <alignment horizontal="left"/>
    </xf>
    <xf numFmtId="167" fontId="21" fillId="0" borderId="0" xfId="44" applyNumberFormat="1" applyFont="1" applyFill="1" applyBorder="1" applyAlignment="1">
      <alignment horizontal="right" wrapText="1"/>
    </xf>
    <xf numFmtId="166" fontId="21" fillId="0" borderId="14" xfId="2" applyNumberFormat="1" applyFont="1" applyFill="1" applyBorder="1" applyAlignment="1">
      <alignment horizontal="right" wrapText="1"/>
    </xf>
    <xf numFmtId="165" fontId="22" fillId="0" borderId="0" xfId="44" applyNumberFormat="1" applyFont="1" applyFill="1" applyBorder="1" applyAlignment="1" applyProtection="1">
      <protection locked="0"/>
    </xf>
    <xf numFmtId="164" fontId="21" fillId="0" borderId="0" xfId="44" applyNumberFormat="1" applyFont="1" applyFill="1" applyAlignment="1">
      <alignment horizontal="left"/>
    </xf>
    <xf numFmtId="166" fontId="21" fillId="0" borderId="13" xfId="2" applyNumberFormat="1" applyFont="1" applyFill="1" applyBorder="1" applyAlignment="1">
      <alignment horizontal="right" wrapText="1"/>
    </xf>
    <xf numFmtId="4" fontId="0" fillId="0" borderId="0" xfId="0" applyNumberFormat="1"/>
    <xf numFmtId="166" fontId="21" fillId="0" borderId="0" xfId="2" applyNumberFormat="1" applyFont="1" applyFill="1" applyBorder="1" applyAlignment="1" applyProtection="1">
      <protection locked="0"/>
    </xf>
    <xf numFmtId="41" fontId="21" fillId="0" borderId="0" xfId="1" applyNumberFormat="1" applyFont="1"/>
    <xf numFmtId="169" fontId="21" fillId="0" borderId="0" xfId="44" applyNumberFormat="1" applyFont="1" applyFill="1" applyBorder="1" applyAlignment="1" applyProtection="1">
      <protection locked="0"/>
    </xf>
    <xf numFmtId="166" fontId="0" fillId="0" borderId="0" xfId="0" applyNumberFormat="1"/>
    <xf numFmtId="0" fontId="0" fillId="0" borderId="12" xfId="0" applyBorder="1" applyAlignment="1">
      <alignment horizontal="center"/>
    </xf>
    <xf numFmtId="41" fontId="0" fillId="0" borderId="0" xfId="0" applyNumberFormat="1"/>
    <xf numFmtId="42" fontId="0" fillId="0" borderId="0" xfId="0" applyNumberFormat="1"/>
    <xf numFmtId="42" fontId="48" fillId="0" borderId="0" xfId="0" applyNumberFormat="1" applyFont="1" applyFill="1" applyBorder="1" applyAlignment="1">
      <alignment horizontal="center"/>
    </xf>
    <xf numFmtId="42" fontId="49" fillId="0" borderId="0" xfId="0" applyNumberFormat="1" applyFont="1" applyFill="1" applyBorder="1" applyAlignment="1">
      <alignment horizontal="center"/>
    </xf>
    <xf numFmtId="42" fontId="0" fillId="0" borderId="0" xfId="0" applyNumberFormat="1" applyFont="1" applyFill="1" applyBorder="1" applyAlignment="1">
      <alignment horizontal="center"/>
    </xf>
    <xf numFmtId="42" fontId="49" fillId="0" borderId="0" xfId="0" applyNumberFormat="1" applyFont="1" applyBorder="1" applyAlignment="1">
      <alignment horizontal="center"/>
    </xf>
    <xf numFmtId="0" fontId="0" fillId="0" borderId="0" xfId="0" applyBorder="1" applyAlignment="1">
      <alignment horizontal="right"/>
    </xf>
    <xf numFmtId="42" fontId="0" fillId="0" borderId="0" xfId="0" applyNumberFormat="1" applyFont="1" applyBorder="1" applyAlignment="1">
      <alignment horizontal="center"/>
    </xf>
    <xf numFmtId="41" fontId="48" fillId="0" borderId="0" xfId="0" applyNumberFormat="1" applyFont="1" applyFill="1" applyBorder="1" applyAlignment="1">
      <alignment horizontal="center"/>
    </xf>
    <xf numFmtId="41" fontId="49" fillId="0" borderId="0" xfId="0" applyNumberFormat="1" applyFont="1" applyFill="1"/>
    <xf numFmtId="41" fontId="49" fillId="0" borderId="0" xfId="0" applyNumberFormat="1" applyFont="1" applyFill="1" applyBorder="1" applyAlignment="1">
      <alignment horizontal="center"/>
    </xf>
    <xf numFmtId="41" fontId="0" fillId="0" borderId="0" xfId="0" applyNumberFormat="1" applyFont="1" applyFill="1" applyBorder="1" applyAlignment="1">
      <alignment horizontal="center"/>
    </xf>
    <xf numFmtId="41" fontId="49" fillId="0" borderId="0" xfId="0" applyNumberFormat="1" applyFont="1" applyBorder="1" applyAlignment="1">
      <alignment horizontal="center"/>
    </xf>
    <xf numFmtId="0" fontId="0" fillId="0" borderId="0" xfId="0" applyFill="1" applyBorder="1" applyAlignment="1">
      <alignment horizontal="left"/>
    </xf>
    <xf numFmtId="42" fontId="0" fillId="0" borderId="0" xfId="0" applyNumberFormat="1" applyBorder="1"/>
    <xf numFmtId="42" fontId="0" fillId="0" borderId="0" xfId="0" applyNumberFormat="1" applyFill="1"/>
    <xf numFmtId="41" fontId="0" fillId="0" borderId="0" xfId="0" applyNumberFormat="1" applyFill="1"/>
    <xf numFmtId="42" fontId="0" fillId="0" borderId="0" xfId="0" applyNumberFormat="1" applyFill="1" applyBorder="1"/>
    <xf numFmtId="42" fontId="19" fillId="0" borderId="0" xfId="0" applyNumberFormat="1" applyFont="1" applyFill="1" applyBorder="1"/>
    <xf numFmtId="42" fontId="49" fillId="0" borderId="0" xfId="0" applyNumberFormat="1" applyFont="1" applyFill="1" applyBorder="1"/>
    <xf numFmtId="0" fontId="0" fillId="0" borderId="0" xfId="0" quotePrefix="1" applyAlignment="1">
      <alignment vertical="top"/>
    </xf>
    <xf numFmtId="0" fontId="0" fillId="0" borderId="0" xfId="0" applyAlignment="1">
      <alignment vertical="top"/>
    </xf>
    <xf numFmtId="0" fontId="0" fillId="0" borderId="0" xfId="0" applyFill="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Border="1" applyAlignment="1">
      <alignment horizontal="left"/>
    </xf>
    <xf numFmtId="0" fontId="24" fillId="0" borderId="0" xfId="0" applyFont="1" applyAlignment="1">
      <alignment horizontal="left" wrapText="1"/>
    </xf>
    <xf numFmtId="0" fontId="0" fillId="0" borderId="0" xfId="0" applyFill="1" applyBorder="1" applyAlignment="1">
      <alignment horizontal="center"/>
    </xf>
    <xf numFmtId="0" fontId="19" fillId="0" borderId="0" xfId="0" applyFont="1" applyBorder="1" applyAlignment="1">
      <alignment horizontal="center"/>
    </xf>
    <xf numFmtId="0" fontId="0" fillId="0" borderId="12" xfId="0" applyFill="1" applyBorder="1" applyAlignment="1">
      <alignment horizontal="center"/>
    </xf>
    <xf numFmtId="0" fontId="19" fillId="0" borderId="12" xfId="0" applyFont="1" applyBorder="1" applyAlignment="1">
      <alignment horizontal="center"/>
    </xf>
    <xf numFmtId="42" fontId="19" fillId="0" borderId="12" xfId="0" applyNumberFormat="1" applyFont="1" applyBorder="1" applyAlignment="1">
      <alignment horizontal="center"/>
    </xf>
    <xf numFmtId="0" fontId="0" fillId="122" borderId="0" xfId="0" applyFill="1"/>
    <xf numFmtId="166" fontId="0" fillId="122" borderId="0" xfId="0" applyNumberFormat="1" applyFill="1"/>
    <xf numFmtId="166" fontId="21" fillId="122" borderId="15" xfId="2" applyNumberFormat="1" applyFont="1" applyFill="1" applyBorder="1"/>
    <xf numFmtId="201" fontId="0" fillId="0" borderId="0" xfId="0" applyNumberFormat="1" applyFill="1"/>
    <xf numFmtId="202" fontId="0" fillId="0" borderId="0" xfId="0" applyNumberFormat="1" applyFill="1"/>
    <xf numFmtId="164" fontId="0" fillId="0" borderId="0" xfId="0" applyNumberFormat="1"/>
    <xf numFmtId="37" fontId="0" fillId="0" borderId="0" xfId="0" applyNumberFormat="1"/>
    <xf numFmtId="171" fontId="0" fillId="0" borderId="0" xfId="0" applyNumberFormat="1"/>
    <xf numFmtId="41" fontId="0" fillId="0" borderId="15" xfId="0" applyNumberFormat="1" applyBorder="1"/>
    <xf numFmtId="0" fontId="1" fillId="0" borderId="0" xfId="6565"/>
    <xf numFmtId="17" fontId="1" fillId="0" borderId="0" xfId="6565" applyNumberFormat="1"/>
    <xf numFmtId="41" fontId="1" fillId="0" borderId="0" xfId="6565" applyNumberFormat="1"/>
    <xf numFmtId="164" fontId="21" fillId="0" borderId="0" xfId="44" applyNumberFormat="1" applyFont="1" applyFill="1" applyBorder="1">
      <alignment horizontal="left" wrapText="1"/>
    </xf>
    <xf numFmtId="164" fontId="21" fillId="0" borderId="12" xfId="44" applyNumberFormat="1" applyFont="1" applyFill="1" applyBorder="1">
      <alignment horizontal="left" wrapText="1"/>
    </xf>
    <xf numFmtId="171" fontId="2" fillId="0" borderId="0" xfId="212" applyNumberFormat="1" applyFill="1"/>
    <xf numFmtId="166" fontId="0" fillId="0" borderId="0" xfId="0" applyNumberFormat="1" applyFill="1"/>
    <xf numFmtId="41" fontId="21" fillId="0" borderId="0" xfId="44" applyNumberFormat="1" applyFont="1" applyFill="1" applyAlignment="1"/>
    <xf numFmtId="171" fontId="21" fillId="0" borderId="0" xfId="44" applyNumberFormat="1" applyFont="1" applyFill="1" applyBorder="1" applyAlignment="1"/>
    <xf numFmtId="0" fontId="0" fillId="0" borderId="0" xfId="0" applyAlignment="1">
      <alignment horizontal="centerContinuous"/>
    </xf>
    <xf numFmtId="0" fontId="48" fillId="0" borderId="0" xfId="0" applyFont="1" applyAlignment="1">
      <alignment horizontal="centerContinuous"/>
    </xf>
    <xf numFmtId="0" fontId="19" fillId="0" borderId="0" xfId="0" applyFont="1"/>
    <xf numFmtId="0" fontId="0" fillId="0" borderId="0" xfId="0" applyFill="1" applyAlignment="1">
      <alignment horizontal="centerContinuous"/>
    </xf>
    <xf numFmtId="0" fontId="0" fillId="0" borderId="0" xfId="0" applyBorder="1" applyAlignment="1">
      <alignment horizontal="centerContinuous"/>
    </xf>
    <xf numFmtId="0" fontId="24" fillId="0" borderId="0" xfId="0" applyFont="1" applyBorder="1" applyAlignment="1">
      <alignment horizontal="left"/>
    </xf>
    <xf numFmtId="0" fontId="0" fillId="0" borderId="0" xfId="0" applyFill="1" applyAlignment="1"/>
    <xf numFmtId="0" fontId="0" fillId="0" borderId="0" xfId="0" applyAlignment="1"/>
    <xf numFmtId="0" fontId="24" fillId="0" borderId="0" xfId="0" applyFont="1" applyAlignment="1">
      <alignment horizontal="left"/>
    </xf>
    <xf numFmtId="0" fontId="19" fillId="0" borderId="0" xfId="0" applyFont="1" applyBorder="1"/>
    <xf numFmtId="0" fontId="0" fillId="0" borderId="29"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xf>
    <xf numFmtId="0" fontId="0" fillId="0" borderId="0" xfId="0" applyFont="1" applyFill="1" applyBorder="1" applyAlignment="1">
      <alignment horizontal="center"/>
    </xf>
    <xf numFmtId="0" fontId="0" fillId="0" borderId="32" xfId="0" applyFill="1" applyBorder="1" applyAlignment="1">
      <alignment horizontal="center"/>
    </xf>
    <xf numFmtId="0" fontId="0" fillId="0" borderId="33" xfId="0" applyBorder="1" applyAlignment="1"/>
    <xf numFmtId="37" fontId="0" fillId="0" borderId="32" xfId="0" applyNumberFormat="1" applyBorder="1"/>
    <xf numFmtId="37" fontId="0" fillId="0" borderId="0" xfId="0" applyNumberFormat="1" applyBorder="1"/>
    <xf numFmtId="37" fontId="0" fillId="0" borderId="33" xfId="0" applyNumberFormat="1" applyBorder="1"/>
    <xf numFmtId="42" fontId="0" fillId="0" borderId="66" xfId="0" applyNumberFormat="1" applyFill="1" applyBorder="1"/>
    <xf numFmtId="42" fontId="0" fillId="0" borderId="66" xfId="0" applyNumberFormat="1" applyFont="1" applyFill="1" applyBorder="1"/>
    <xf numFmtId="42" fontId="0" fillId="0" borderId="66" xfId="0" applyNumberFormat="1" applyBorder="1"/>
    <xf numFmtId="42" fontId="19" fillId="0" borderId="66" xfId="0" applyNumberFormat="1" applyFont="1" applyFill="1" applyBorder="1"/>
    <xf numFmtId="0" fontId="0" fillId="0" borderId="32" xfId="0" applyBorder="1"/>
    <xf numFmtId="0" fontId="0" fillId="0" borderId="33" xfId="0" applyBorder="1"/>
    <xf numFmtId="41" fontId="136" fillId="0" borderId="0" xfId="0" applyNumberFormat="1" applyFont="1"/>
    <xf numFmtId="42" fontId="0" fillId="0" borderId="33" xfId="0" applyNumberFormat="1" applyFill="1" applyBorder="1"/>
    <xf numFmtId="41" fontId="48" fillId="0" borderId="0" xfId="0" applyNumberFormat="1" applyFont="1" applyFill="1"/>
    <xf numFmtId="41" fontId="19" fillId="0" borderId="0" xfId="0" applyNumberFormat="1" applyFont="1"/>
    <xf numFmtId="0" fontId="0" fillId="0" borderId="33" xfId="0" applyFill="1" applyBorder="1"/>
    <xf numFmtId="37" fontId="0" fillId="0" borderId="34" xfId="0" applyNumberFormat="1" applyBorder="1"/>
    <xf numFmtId="37" fontId="0" fillId="0" borderId="35" xfId="0" applyNumberFormat="1" applyBorder="1"/>
    <xf numFmtId="0" fontId="0" fillId="0" borderId="36" xfId="0" applyFill="1" applyBorder="1"/>
    <xf numFmtId="0" fontId="19" fillId="0" borderId="0" xfId="0" applyFont="1" applyFill="1"/>
    <xf numFmtId="172" fontId="0" fillId="0" borderId="0" xfId="0" applyNumberFormat="1" applyBorder="1"/>
    <xf numFmtId="41" fontId="0" fillId="0" borderId="0" xfId="0" applyNumberFormat="1" applyBorder="1"/>
    <xf numFmtId="44" fontId="0" fillId="0" borderId="0" xfId="0" applyNumberFormat="1" applyFill="1"/>
    <xf numFmtId="203" fontId="0" fillId="0" borderId="0" xfId="0" applyNumberFormat="1"/>
    <xf numFmtId="0" fontId="0" fillId="0" borderId="0" xfId="0" applyFill="1" applyAlignment="1">
      <alignment vertical="top"/>
    </xf>
    <xf numFmtId="0" fontId="0" fillId="0" borderId="0" xfId="0" applyFill="1" applyAlignment="1">
      <alignment vertical="top" wrapText="1"/>
    </xf>
    <xf numFmtId="42" fontId="0" fillId="0" borderId="67" xfId="0" applyNumberFormat="1" applyBorder="1"/>
    <xf numFmtId="42" fontId="0" fillId="0" borderId="68" xfId="0" applyNumberFormat="1" applyBorder="1"/>
    <xf numFmtId="42" fontId="0" fillId="0" borderId="69" xfId="0" applyNumberFormat="1" applyBorder="1"/>
    <xf numFmtId="42" fontId="0" fillId="0" borderId="70" xfId="0" applyNumberFormat="1" applyBorder="1"/>
    <xf numFmtId="0" fontId="0" fillId="0" borderId="70" xfId="0" applyBorder="1"/>
    <xf numFmtId="42" fontId="0" fillId="0" borderId="71" xfId="0" applyNumberFormat="1" applyBorder="1"/>
    <xf numFmtId="42" fontId="0" fillId="0" borderId="72" xfId="0" applyNumberFormat="1" applyBorder="1"/>
    <xf numFmtId="0" fontId="0" fillId="0" borderId="29" xfId="0" applyBorder="1"/>
    <xf numFmtId="42" fontId="0" fillId="0" borderId="30" xfId="0" applyNumberFormat="1" applyBorder="1"/>
    <xf numFmtId="42" fontId="0" fillId="0" borderId="30" xfId="0" applyNumberFormat="1" applyFill="1" applyBorder="1"/>
    <xf numFmtId="42" fontId="0" fillId="0" borderId="31" xfId="0" applyNumberFormat="1" applyBorder="1"/>
    <xf numFmtId="42" fontId="0" fillId="0" borderId="33" xfId="0" applyNumberFormat="1" applyBorder="1"/>
    <xf numFmtId="0" fontId="0" fillId="0" borderId="34" xfId="0" applyBorder="1"/>
    <xf numFmtId="0" fontId="0" fillId="0" borderId="35" xfId="0" applyFill="1" applyBorder="1"/>
    <xf numFmtId="0" fontId="0" fillId="0" borderId="35" xfId="0" applyBorder="1"/>
    <xf numFmtId="173" fontId="0" fillId="0" borderId="36" xfId="0" applyNumberFormat="1" applyBorder="1"/>
    <xf numFmtId="0" fontId="144" fillId="123" borderId="0" xfId="0" applyNumberFormat="1" applyFont="1" applyFill="1" applyAlignment="1">
      <alignment horizontal="center"/>
    </xf>
    <xf numFmtId="173" fontId="15" fillId="0" borderId="0" xfId="0" applyNumberFormat="1" applyFont="1"/>
    <xf numFmtId="0" fontId="145" fillId="0" borderId="0" xfId="0" applyFont="1"/>
    <xf numFmtId="41" fontId="145" fillId="0" borderId="0" xfId="0" applyNumberFormat="1" applyFont="1"/>
    <xf numFmtId="166" fontId="145" fillId="0" borderId="0" xfId="0" applyNumberFormat="1" applyFont="1"/>
    <xf numFmtId="164" fontId="20" fillId="0" borderId="0" xfId="44" applyFont="1" applyFill="1" applyAlignment="1" applyProtection="1">
      <alignment horizontal="center"/>
      <protection locked="0"/>
    </xf>
    <xf numFmtId="164" fontId="20" fillId="0" borderId="10" xfId="44" applyFont="1" applyFill="1" applyBorder="1" applyAlignment="1" applyProtection="1">
      <alignment horizontal="center"/>
      <protection locked="0"/>
    </xf>
    <xf numFmtId="164" fontId="20" fillId="0" borderId="0" xfId="44" applyFont="1" applyFill="1" applyAlignment="1" applyProtection="1">
      <alignment horizontal="center" wrapText="1"/>
      <protection locked="0"/>
    </xf>
  </cellXfs>
  <cellStyles count="6624">
    <cellStyle name="_x0013_" xfId="214"/>
    <cellStyle name="_x0013_ 2" xfId="215"/>
    <cellStyle name="_(C) 2007 CB Weather Adjust" xfId="216"/>
    <cellStyle name="_(C) 2007 CB Weather Adjust (2)" xfId="217"/>
    <cellStyle name="_09GRC Gas Transport For Review" xfId="218"/>
    <cellStyle name="_09GRC Gas Transport For Review 2" xfId="219"/>
    <cellStyle name="_09GRC Gas Transport For Review_Book4" xfId="220"/>
    <cellStyle name="_09GRC Gas Transport For Review_Book4 2" xfId="221"/>
    <cellStyle name="_x0013__16.07E Wild Horse Wind Expansionwrkingfile" xfId="222"/>
    <cellStyle name="_x0013__16.07E Wild Horse Wind Expansionwrkingfile 2" xfId="223"/>
    <cellStyle name="_x0013__16.07E Wild Horse Wind Expansionwrkingfile SF" xfId="224"/>
    <cellStyle name="_x0013__16.07E Wild Horse Wind Expansionwrkingfile SF 2" xfId="225"/>
    <cellStyle name="_x0013__16.37E Wild Horse Expansion DeferralRevwrkingfile SF" xfId="226"/>
    <cellStyle name="_x0013__16.37E Wild Horse Expansion DeferralRevwrkingfile SF 2" xfId="227"/>
    <cellStyle name="_2.01G Temp Normalization(C)" xfId="228"/>
    <cellStyle name="_2.05G Pass-Through Revenue and Expenses" xfId="229"/>
    <cellStyle name="_2.11G Interest on Customer Deposits" xfId="230"/>
    <cellStyle name="_4.01E Temp Normalization" xfId="231"/>
    <cellStyle name="_4.03G Lease Everett Delta" xfId="232"/>
    <cellStyle name="_4.04G Pass-Through Revenue and ExpensesWFMI" xfId="233"/>
    <cellStyle name="_4.06E Pass Throughs" xfId="234"/>
    <cellStyle name="_4.06E Pass Throughs 2" xfId="235"/>
    <cellStyle name="_4.06E Pass Throughs 2 2" xfId="236"/>
    <cellStyle name="_4.06E Pass Throughs 3" xfId="237"/>
    <cellStyle name="_4.06E Pass Throughs 3 2" xfId="238"/>
    <cellStyle name="_4.06E Pass Throughs 3 3" xfId="239"/>
    <cellStyle name="_4.06E Pass Throughs 3 4" xfId="240"/>
    <cellStyle name="_4.06E Pass Throughs 4" xfId="241"/>
    <cellStyle name="_4.06E Pass Throughs_04 07E Wild Horse Wind Expansion (C) (2)" xfId="242"/>
    <cellStyle name="_4.06E Pass Throughs_04 07E Wild Horse Wind Expansion (C) (2) 2" xfId="243"/>
    <cellStyle name="_4.06E Pass Throughs_04 07E Wild Horse Wind Expansion (C) (2)_Adj Bench DR 3 for Initial Briefs (Electric)" xfId="244"/>
    <cellStyle name="_4.06E Pass Throughs_04 07E Wild Horse Wind Expansion (C) (2)_Adj Bench DR 3 for Initial Briefs (Electric) 2" xfId="245"/>
    <cellStyle name="_4.06E Pass Throughs_04 07E Wild Horse Wind Expansion (C) (2)_Electric Rev Req Model (2009 GRC) " xfId="246"/>
    <cellStyle name="_4.06E Pass Throughs_04 07E Wild Horse Wind Expansion (C) (2)_Electric Rev Req Model (2009 GRC)  2" xfId="247"/>
    <cellStyle name="_4.06E Pass Throughs_04 07E Wild Horse Wind Expansion (C) (2)_Electric Rev Req Model (2009 GRC) Rebuttal" xfId="248"/>
    <cellStyle name="_4.06E Pass Throughs_04 07E Wild Horse Wind Expansion (C) (2)_Electric Rev Req Model (2009 GRC) Rebuttal 2" xfId="249"/>
    <cellStyle name="_4.06E Pass Throughs_04 07E Wild Horse Wind Expansion (C) (2)_Electric Rev Req Model (2009 GRC) Rebuttal REmoval of New  WH Solar AdjustMI" xfId="250"/>
    <cellStyle name="_4.06E Pass Throughs_04 07E Wild Horse Wind Expansion (C) (2)_Electric Rev Req Model (2009 GRC) Rebuttal REmoval of New  WH Solar AdjustMI 2" xfId="251"/>
    <cellStyle name="_4.06E Pass Throughs_04 07E Wild Horse Wind Expansion (C) (2)_Electric Rev Req Model (2009 GRC) Revised 01-18-2010" xfId="252"/>
    <cellStyle name="_4.06E Pass Throughs_04 07E Wild Horse Wind Expansion (C) (2)_Electric Rev Req Model (2009 GRC) Revised 01-18-2010 2" xfId="253"/>
    <cellStyle name="_4.06E Pass Throughs_04 07E Wild Horse Wind Expansion (C) (2)_Final Order Electric EXHIBIT A-1" xfId="254"/>
    <cellStyle name="_4.06E Pass Throughs_04 07E Wild Horse Wind Expansion (C) (2)_Final Order Electric EXHIBIT A-1 2" xfId="255"/>
    <cellStyle name="_4.06E Pass Throughs_04 07E Wild Horse Wind Expansion (C) (2)_TENASKA REGULATORY ASSET" xfId="256"/>
    <cellStyle name="_4.06E Pass Throughs_04 07E Wild Horse Wind Expansion (C) (2)_TENASKA REGULATORY ASSET 2" xfId="257"/>
    <cellStyle name="_4.06E Pass Throughs_16.37E Wild Horse Expansion DeferralRevwrkingfile SF" xfId="258"/>
    <cellStyle name="_4.06E Pass Throughs_16.37E Wild Horse Expansion DeferralRevwrkingfile SF 2" xfId="259"/>
    <cellStyle name="_4.06E Pass Throughs_4 31 Regulatory Assets and Liabilities  7 06- Exhibit D" xfId="260"/>
    <cellStyle name="_4.06E Pass Throughs_4 31 Regulatory Assets and Liabilities  7 06- Exhibit D 2" xfId="261"/>
    <cellStyle name="_4.06E Pass Throughs_4 32 Regulatory Assets and Liabilities  7 06- Exhibit D" xfId="262"/>
    <cellStyle name="_4.06E Pass Throughs_4 32 Regulatory Assets and Liabilities  7 06- Exhibit D 2" xfId="263"/>
    <cellStyle name="_4.06E Pass Throughs_Book2" xfId="264"/>
    <cellStyle name="_4.06E Pass Throughs_Book2 2" xfId="265"/>
    <cellStyle name="_4.06E Pass Throughs_Book2_Adj Bench DR 3 for Initial Briefs (Electric)" xfId="266"/>
    <cellStyle name="_4.06E Pass Throughs_Book2_Adj Bench DR 3 for Initial Briefs (Electric) 2" xfId="267"/>
    <cellStyle name="_4.06E Pass Throughs_Book2_Electric Rev Req Model (2009 GRC) Rebuttal" xfId="268"/>
    <cellStyle name="_4.06E Pass Throughs_Book2_Electric Rev Req Model (2009 GRC) Rebuttal 2" xfId="269"/>
    <cellStyle name="_4.06E Pass Throughs_Book2_Electric Rev Req Model (2009 GRC) Rebuttal REmoval of New  WH Solar AdjustMI" xfId="270"/>
    <cellStyle name="_4.06E Pass Throughs_Book2_Electric Rev Req Model (2009 GRC) Rebuttal REmoval of New  WH Solar AdjustMI 2" xfId="271"/>
    <cellStyle name="_4.06E Pass Throughs_Book2_Electric Rev Req Model (2009 GRC) Revised 01-18-2010" xfId="272"/>
    <cellStyle name="_4.06E Pass Throughs_Book2_Electric Rev Req Model (2009 GRC) Revised 01-18-2010 2" xfId="273"/>
    <cellStyle name="_4.06E Pass Throughs_Book2_Final Order Electric EXHIBIT A-1" xfId="274"/>
    <cellStyle name="_4.06E Pass Throughs_Book2_Final Order Electric EXHIBIT A-1 2" xfId="275"/>
    <cellStyle name="_4.06E Pass Throughs_Book4" xfId="276"/>
    <cellStyle name="_4.06E Pass Throughs_Book4 2" xfId="277"/>
    <cellStyle name="_4.06E Pass Throughs_Book9" xfId="278"/>
    <cellStyle name="_4.06E Pass Throughs_Book9 2" xfId="279"/>
    <cellStyle name="_4.06E Pass Throughs_DWH-08 (Rate Spread &amp; Design Workpapers)" xfId="280"/>
    <cellStyle name="_4.06E Pass Throughs_Final 2008 PTC Rate Design Workpapers 10.27.08" xfId="281"/>
    <cellStyle name="_4.06E Pass Throughs_INPUTS" xfId="282"/>
    <cellStyle name="_4.06E Pass Throughs_INPUTS 2" xfId="283"/>
    <cellStyle name="_4.06E Pass Throughs_Power Costs - Comparison bx Rbtl-Staff-Jt-PC" xfId="284"/>
    <cellStyle name="_4.06E Pass Throughs_Power Costs - Comparison bx Rbtl-Staff-Jt-PC 2" xfId="285"/>
    <cellStyle name="_4.06E Pass Throughs_Power Costs - Comparison bx Rbtl-Staff-Jt-PC_Adj Bench DR 3 for Initial Briefs (Electric)" xfId="286"/>
    <cellStyle name="_4.06E Pass Throughs_Power Costs - Comparison bx Rbtl-Staff-Jt-PC_Adj Bench DR 3 for Initial Briefs (Electric) 2" xfId="287"/>
    <cellStyle name="_4.06E Pass Throughs_Power Costs - Comparison bx Rbtl-Staff-Jt-PC_Electric Rev Req Model (2009 GRC) Rebuttal" xfId="288"/>
    <cellStyle name="_4.06E Pass Throughs_Power Costs - Comparison bx Rbtl-Staff-Jt-PC_Electric Rev Req Model (2009 GRC) Rebuttal 2" xfId="289"/>
    <cellStyle name="_4.06E Pass Throughs_Power Costs - Comparison bx Rbtl-Staff-Jt-PC_Electric Rev Req Model (2009 GRC) Rebuttal REmoval of New  WH Solar AdjustMI" xfId="290"/>
    <cellStyle name="_4.06E Pass Throughs_Power Costs - Comparison bx Rbtl-Staff-Jt-PC_Electric Rev Req Model (2009 GRC) Rebuttal REmoval of New  WH Solar AdjustMI 2" xfId="291"/>
    <cellStyle name="_4.06E Pass Throughs_Power Costs - Comparison bx Rbtl-Staff-Jt-PC_Electric Rev Req Model (2009 GRC) Revised 01-18-2010" xfId="292"/>
    <cellStyle name="_4.06E Pass Throughs_Power Costs - Comparison bx Rbtl-Staff-Jt-PC_Electric Rev Req Model (2009 GRC) Revised 01-18-2010 2" xfId="293"/>
    <cellStyle name="_4.06E Pass Throughs_Power Costs - Comparison bx Rbtl-Staff-Jt-PC_Final Order Electric EXHIBIT A-1" xfId="294"/>
    <cellStyle name="_4.06E Pass Throughs_Power Costs - Comparison bx Rbtl-Staff-Jt-PC_Final Order Electric EXHIBIT A-1 2" xfId="295"/>
    <cellStyle name="_4.06E Pass Throughs_Production Adj 4.37" xfId="296"/>
    <cellStyle name="_4.06E Pass Throughs_Production Adj 4.37 2" xfId="297"/>
    <cellStyle name="_4.06E Pass Throughs_Purchased Power Adj 4.03" xfId="298"/>
    <cellStyle name="_4.06E Pass Throughs_Purchased Power Adj 4.03 2" xfId="299"/>
    <cellStyle name="_4.06E Pass Throughs_Rebuttal Power Costs" xfId="300"/>
    <cellStyle name="_4.06E Pass Throughs_Rebuttal Power Costs 2" xfId="301"/>
    <cellStyle name="_4.06E Pass Throughs_Rebuttal Power Costs_Adj Bench DR 3 for Initial Briefs (Electric)" xfId="302"/>
    <cellStyle name="_4.06E Pass Throughs_Rebuttal Power Costs_Adj Bench DR 3 for Initial Briefs (Electric) 2" xfId="303"/>
    <cellStyle name="_4.06E Pass Throughs_Rebuttal Power Costs_Electric Rev Req Model (2009 GRC) Rebuttal" xfId="304"/>
    <cellStyle name="_4.06E Pass Throughs_Rebuttal Power Costs_Electric Rev Req Model (2009 GRC) Rebuttal 2" xfId="305"/>
    <cellStyle name="_4.06E Pass Throughs_Rebuttal Power Costs_Electric Rev Req Model (2009 GRC) Rebuttal REmoval of New  WH Solar AdjustMI" xfId="306"/>
    <cellStyle name="_4.06E Pass Throughs_Rebuttal Power Costs_Electric Rev Req Model (2009 GRC) Rebuttal REmoval of New  WH Solar AdjustMI 2" xfId="307"/>
    <cellStyle name="_4.06E Pass Throughs_Rebuttal Power Costs_Electric Rev Req Model (2009 GRC) Revised 01-18-2010" xfId="308"/>
    <cellStyle name="_4.06E Pass Throughs_Rebuttal Power Costs_Electric Rev Req Model (2009 GRC) Revised 01-18-2010 2" xfId="309"/>
    <cellStyle name="_4.06E Pass Throughs_Rebuttal Power Costs_Final Order Electric EXHIBIT A-1" xfId="310"/>
    <cellStyle name="_4.06E Pass Throughs_Rebuttal Power Costs_Final Order Electric EXHIBIT A-1 2" xfId="311"/>
    <cellStyle name="_4.06E Pass Throughs_ROR &amp; CONV FACTOR" xfId="312"/>
    <cellStyle name="_4.06E Pass Throughs_ROR &amp; CONV FACTOR 2" xfId="313"/>
    <cellStyle name="_4.06E Pass Throughs_ROR 5.02" xfId="314"/>
    <cellStyle name="_4.06E Pass Throughs_ROR 5.02 2" xfId="315"/>
    <cellStyle name="_4.13E Montana Energy Tax" xfId="316"/>
    <cellStyle name="_4.13E Montana Energy Tax 2" xfId="317"/>
    <cellStyle name="_4.13E Montana Energy Tax 2 2" xfId="318"/>
    <cellStyle name="_4.13E Montana Energy Tax 3" xfId="319"/>
    <cellStyle name="_4.13E Montana Energy Tax 3 2" xfId="320"/>
    <cellStyle name="_4.13E Montana Energy Tax 3 3" xfId="321"/>
    <cellStyle name="_4.13E Montana Energy Tax 3 4" xfId="322"/>
    <cellStyle name="_4.13E Montana Energy Tax 4" xfId="323"/>
    <cellStyle name="_4.13E Montana Energy Tax_04 07E Wild Horse Wind Expansion (C) (2)" xfId="324"/>
    <cellStyle name="_4.13E Montana Energy Tax_04 07E Wild Horse Wind Expansion (C) (2) 2" xfId="325"/>
    <cellStyle name="_4.13E Montana Energy Tax_04 07E Wild Horse Wind Expansion (C) (2)_Adj Bench DR 3 for Initial Briefs (Electric)" xfId="326"/>
    <cellStyle name="_4.13E Montana Energy Tax_04 07E Wild Horse Wind Expansion (C) (2)_Adj Bench DR 3 for Initial Briefs (Electric) 2" xfId="327"/>
    <cellStyle name="_4.13E Montana Energy Tax_04 07E Wild Horse Wind Expansion (C) (2)_Electric Rev Req Model (2009 GRC) " xfId="328"/>
    <cellStyle name="_4.13E Montana Energy Tax_04 07E Wild Horse Wind Expansion (C) (2)_Electric Rev Req Model (2009 GRC)  2" xfId="329"/>
    <cellStyle name="_4.13E Montana Energy Tax_04 07E Wild Horse Wind Expansion (C) (2)_Electric Rev Req Model (2009 GRC) Rebuttal" xfId="330"/>
    <cellStyle name="_4.13E Montana Energy Tax_04 07E Wild Horse Wind Expansion (C) (2)_Electric Rev Req Model (2009 GRC) Rebuttal 2" xfId="331"/>
    <cellStyle name="_4.13E Montana Energy Tax_04 07E Wild Horse Wind Expansion (C) (2)_Electric Rev Req Model (2009 GRC) Rebuttal REmoval of New  WH Solar AdjustMI" xfId="332"/>
    <cellStyle name="_4.13E Montana Energy Tax_04 07E Wild Horse Wind Expansion (C) (2)_Electric Rev Req Model (2009 GRC) Rebuttal REmoval of New  WH Solar AdjustMI 2" xfId="333"/>
    <cellStyle name="_4.13E Montana Energy Tax_04 07E Wild Horse Wind Expansion (C) (2)_Electric Rev Req Model (2009 GRC) Revised 01-18-2010" xfId="334"/>
    <cellStyle name="_4.13E Montana Energy Tax_04 07E Wild Horse Wind Expansion (C) (2)_Electric Rev Req Model (2009 GRC) Revised 01-18-2010 2" xfId="335"/>
    <cellStyle name="_4.13E Montana Energy Tax_04 07E Wild Horse Wind Expansion (C) (2)_Final Order Electric EXHIBIT A-1" xfId="336"/>
    <cellStyle name="_4.13E Montana Energy Tax_04 07E Wild Horse Wind Expansion (C) (2)_Final Order Electric EXHIBIT A-1 2" xfId="337"/>
    <cellStyle name="_4.13E Montana Energy Tax_04 07E Wild Horse Wind Expansion (C) (2)_TENASKA REGULATORY ASSET" xfId="338"/>
    <cellStyle name="_4.13E Montana Energy Tax_04 07E Wild Horse Wind Expansion (C) (2)_TENASKA REGULATORY ASSET 2" xfId="339"/>
    <cellStyle name="_4.13E Montana Energy Tax_16.37E Wild Horse Expansion DeferralRevwrkingfile SF" xfId="340"/>
    <cellStyle name="_4.13E Montana Energy Tax_16.37E Wild Horse Expansion DeferralRevwrkingfile SF 2" xfId="341"/>
    <cellStyle name="_4.13E Montana Energy Tax_4 31 Regulatory Assets and Liabilities  7 06- Exhibit D" xfId="342"/>
    <cellStyle name="_4.13E Montana Energy Tax_4 31 Regulatory Assets and Liabilities  7 06- Exhibit D 2" xfId="343"/>
    <cellStyle name="_4.13E Montana Energy Tax_4 32 Regulatory Assets and Liabilities  7 06- Exhibit D" xfId="344"/>
    <cellStyle name="_4.13E Montana Energy Tax_4 32 Regulatory Assets and Liabilities  7 06- Exhibit D 2" xfId="345"/>
    <cellStyle name="_4.13E Montana Energy Tax_Book2" xfId="346"/>
    <cellStyle name="_4.13E Montana Energy Tax_Book2 2" xfId="347"/>
    <cellStyle name="_4.13E Montana Energy Tax_Book2_Adj Bench DR 3 for Initial Briefs (Electric)" xfId="348"/>
    <cellStyle name="_4.13E Montana Energy Tax_Book2_Adj Bench DR 3 for Initial Briefs (Electric) 2" xfId="349"/>
    <cellStyle name="_4.13E Montana Energy Tax_Book2_Electric Rev Req Model (2009 GRC) Rebuttal" xfId="350"/>
    <cellStyle name="_4.13E Montana Energy Tax_Book2_Electric Rev Req Model (2009 GRC) Rebuttal 2" xfId="351"/>
    <cellStyle name="_4.13E Montana Energy Tax_Book2_Electric Rev Req Model (2009 GRC) Rebuttal REmoval of New  WH Solar AdjustMI" xfId="352"/>
    <cellStyle name="_4.13E Montana Energy Tax_Book2_Electric Rev Req Model (2009 GRC) Rebuttal REmoval of New  WH Solar AdjustMI 2" xfId="353"/>
    <cellStyle name="_4.13E Montana Energy Tax_Book2_Electric Rev Req Model (2009 GRC) Revised 01-18-2010" xfId="354"/>
    <cellStyle name="_4.13E Montana Energy Tax_Book2_Electric Rev Req Model (2009 GRC) Revised 01-18-2010 2" xfId="355"/>
    <cellStyle name="_4.13E Montana Energy Tax_Book2_Final Order Electric EXHIBIT A-1" xfId="356"/>
    <cellStyle name="_4.13E Montana Energy Tax_Book2_Final Order Electric EXHIBIT A-1 2" xfId="357"/>
    <cellStyle name="_4.13E Montana Energy Tax_Book4" xfId="358"/>
    <cellStyle name="_4.13E Montana Energy Tax_Book4 2" xfId="359"/>
    <cellStyle name="_4.13E Montana Energy Tax_Book9" xfId="360"/>
    <cellStyle name="_4.13E Montana Energy Tax_Book9 2" xfId="361"/>
    <cellStyle name="_4.13E Montana Energy Tax_DWH-08 (Rate Spread &amp; Design Workpapers)" xfId="362"/>
    <cellStyle name="_4.13E Montana Energy Tax_Final 2008 PTC Rate Design Workpapers 10.27.08" xfId="363"/>
    <cellStyle name="_4.13E Montana Energy Tax_INPUTS" xfId="364"/>
    <cellStyle name="_4.13E Montana Energy Tax_INPUTS 2" xfId="365"/>
    <cellStyle name="_4.13E Montana Energy Tax_Power Costs - Comparison bx Rbtl-Staff-Jt-PC" xfId="366"/>
    <cellStyle name="_4.13E Montana Energy Tax_Power Costs - Comparison bx Rbtl-Staff-Jt-PC 2" xfId="367"/>
    <cellStyle name="_4.13E Montana Energy Tax_Power Costs - Comparison bx Rbtl-Staff-Jt-PC_Adj Bench DR 3 for Initial Briefs (Electric)" xfId="368"/>
    <cellStyle name="_4.13E Montana Energy Tax_Power Costs - Comparison bx Rbtl-Staff-Jt-PC_Adj Bench DR 3 for Initial Briefs (Electric) 2" xfId="369"/>
    <cellStyle name="_4.13E Montana Energy Tax_Power Costs - Comparison bx Rbtl-Staff-Jt-PC_Electric Rev Req Model (2009 GRC) Rebuttal" xfId="370"/>
    <cellStyle name="_4.13E Montana Energy Tax_Power Costs - Comparison bx Rbtl-Staff-Jt-PC_Electric Rev Req Model (2009 GRC) Rebuttal 2" xfId="371"/>
    <cellStyle name="_4.13E Montana Energy Tax_Power Costs - Comparison bx Rbtl-Staff-Jt-PC_Electric Rev Req Model (2009 GRC) Rebuttal REmoval of New  WH Solar AdjustMI" xfId="372"/>
    <cellStyle name="_4.13E Montana Energy Tax_Power Costs - Comparison bx Rbtl-Staff-Jt-PC_Electric Rev Req Model (2009 GRC) Rebuttal REmoval of New  WH Solar AdjustMI 2" xfId="373"/>
    <cellStyle name="_4.13E Montana Energy Tax_Power Costs - Comparison bx Rbtl-Staff-Jt-PC_Electric Rev Req Model (2009 GRC) Revised 01-18-2010" xfId="374"/>
    <cellStyle name="_4.13E Montana Energy Tax_Power Costs - Comparison bx Rbtl-Staff-Jt-PC_Electric Rev Req Model (2009 GRC) Revised 01-18-2010 2" xfId="375"/>
    <cellStyle name="_4.13E Montana Energy Tax_Power Costs - Comparison bx Rbtl-Staff-Jt-PC_Final Order Electric EXHIBIT A-1" xfId="376"/>
    <cellStyle name="_4.13E Montana Energy Tax_Power Costs - Comparison bx Rbtl-Staff-Jt-PC_Final Order Electric EXHIBIT A-1 2" xfId="377"/>
    <cellStyle name="_4.13E Montana Energy Tax_Production Adj 4.37" xfId="378"/>
    <cellStyle name="_4.13E Montana Energy Tax_Production Adj 4.37 2" xfId="379"/>
    <cellStyle name="_4.13E Montana Energy Tax_Purchased Power Adj 4.03" xfId="380"/>
    <cellStyle name="_4.13E Montana Energy Tax_Purchased Power Adj 4.03 2" xfId="381"/>
    <cellStyle name="_4.13E Montana Energy Tax_Rebuttal Power Costs" xfId="382"/>
    <cellStyle name="_4.13E Montana Energy Tax_Rebuttal Power Costs 2" xfId="383"/>
    <cellStyle name="_4.13E Montana Energy Tax_Rebuttal Power Costs_Adj Bench DR 3 for Initial Briefs (Electric)" xfId="384"/>
    <cellStyle name="_4.13E Montana Energy Tax_Rebuttal Power Costs_Adj Bench DR 3 for Initial Briefs (Electric) 2" xfId="385"/>
    <cellStyle name="_4.13E Montana Energy Tax_Rebuttal Power Costs_Electric Rev Req Model (2009 GRC) Rebuttal" xfId="386"/>
    <cellStyle name="_4.13E Montana Energy Tax_Rebuttal Power Costs_Electric Rev Req Model (2009 GRC) Rebuttal 2" xfId="387"/>
    <cellStyle name="_4.13E Montana Energy Tax_Rebuttal Power Costs_Electric Rev Req Model (2009 GRC) Rebuttal REmoval of New  WH Solar AdjustMI" xfId="388"/>
    <cellStyle name="_4.13E Montana Energy Tax_Rebuttal Power Costs_Electric Rev Req Model (2009 GRC) Rebuttal REmoval of New  WH Solar AdjustMI 2" xfId="389"/>
    <cellStyle name="_4.13E Montana Energy Tax_Rebuttal Power Costs_Electric Rev Req Model (2009 GRC) Revised 01-18-2010" xfId="390"/>
    <cellStyle name="_4.13E Montana Energy Tax_Rebuttal Power Costs_Electric Rev Req Model (2009 GRC) Revised 01-18-2010 2" xfId="391"/>
    <cellStyle name="_4.13E Montana Energy Tax_Rebuttal Power Costs_Final Order Electric EXHIBIT A-1" xfId="392"/>
    <cellStyle name="_4.13E Montana Energy Tax_Rebuttal Power Costs_Final Order Electric EXHIBIT A-1 2" xfId="393"/>
    <cellStyle name="_4.13E Montana Energy Tax_ROR &amp; CONV FACTOR" xfId="394"/>
    <cellStyle name="_4.13E Montana Energy Tax_ROR &amp; CONV FACTOR 2" xfId="395"/>
    <cellStyle name="_4.13E Montana Energy Tax_ROR 5.02" xfId="396"/>
    <cellStyle name="_4.13E Montana Energy Tax_ROR 5.02 2" xfId="397"/>
    <cellStyle name="_5.03G-Conversion Factor Working FileMI" xfId="398"/>
    <cellStyle name="_x0013__Adj Bench DR 3 for Initial Briefs (Electric)" xfId="399"/>
    <cellStyle name="_x0013__Adj Bench DR 3 for Initial Briefs (Electric) 2" xfId="400"/>
    <cellStyle name="_AURORA WIP" xfId="401"/>
    <cellStyle name="_AURORA WIP 2" xfId="402"/>
    <cellStyle name="_Book1" xfId="403"/>
    <cellStyle name="_Book1 (2)" xfId="404"/>
    <cellStyle name="_Book1 (2) 2" xfId="405"/>
    <cellStyle name="_Book1 (2) 2 2" xfId="406"/>
    <cellStyle name="_Book1 (2) 3" xfId="407"/>
    <cellStyle name="_Book1 (2) 3 2" xfId="408"/>
    <cellStyle name="_Book1 (2) 3 3" xfId="409"/>
    <cellStyle name="_Book1 (2) 3 4" xfId="410"/>
    <cellStyle name="_Book1 (2) 4" xfId="411"/>
    <cellStyle name="_Book1 (2)_04 07E Wild Horse Wind Expansion (C) (2)" xfId="412"/>
    <cellStyle name="_Book1 (2)_04 07E Wild Horse Wind Expansion (C) (2) 2" xfId="413"/>
    <cellStyle name="_Book1 (2)_04 07E Wild Horse Wind Expansion (C) (2)_Adj Bench DR 3 for Initial Briefs (Electric)" xfId="414"/>
    <cellStyle name="_Book1 (2)_04 07E Wild Horse Wind Expansion (C) (2)_Adj Bench DR 3 for Initial Briefs (Electric) 2" xfId="415"/>
    <cellStyle name="_Book1 (2)_04 07E Wild Horse Wind Expansion (C) (2)_Electric Rev Req Model (2009 GRC) " xfId="416"/>
    <cellStyle name="_Book1 (2)_04 07E Wild Horse Wind Expansion (C) (2)_Electric Rev Req Model (2009 GRC)  2" xfId="417"/>
    <cellStyle name="_Book1 (2)_04 07E Wild Horse Wind Expansion (C) (2)_Electric Rev Req Model (2009 GRC) Rebuttal" xfId="418"/>
    <cellStyle name="_Book1 (2)_04 07E Wild Horse Wind Expansion (C) (2)_Electric Rev Req Model (2009 GRC) Rebuttal 2" xfId="419"/>
    <cellStyle name="_Book1 (2)_04 07E Wild Horse Wind Expansion (C) (2)_Electric Rev Req Model (2009 GRC) Rebuttal REmoval of New  WH Solar AdjustMI" xfId="420"/>
    <cellStyle name="_Book1 (2)_04 07E Wild Horse Wind Expansion (C) (2)_Electric Rev Req Model (2009 GRC) Rebuttal REmoval of New  WH Solar AdjustMI 2" xfId="421"/>
    <cellStyle name="_Book1 (2)_04 07E Wild Horse Wind Expansion (C) (2)_Electric Rev Req Model (2009 GRC) Revised 01-18-2010" xfId="422"/>
    <cellStyle name="_Book1 (2)_04 07E Wild Horse Wind Expansion (C) (2)_Electric Rev Req Model (2009 GRC) Revised 01-18-2010 2" xfId="423"/>
    <cellStyle name="_Book1 (2)_04 07E Wild Horse Wind Expansion (C) (2)_Final Order Electric EXHIBIT A-1" xfId="424"/>
    <cellStyle name="_Book1 (2)_04 07E Wild Horse Wind Expansion (C) (2)_Final Order Electric EXHIBIT A-1 2" xfId="425"/>
    <cellStyle name="_Book1 (2)_04 07E Wild Horse Wind Expansion (C) (2)_TENASKA REGULATORY ASSET" xfId="426"/>
    <cellStyle name="_Book1 (2)_04 07E Wild Horse Wind Expansion (C) (2)_TENASKA REGULATORY ASSET 2" xfId="427"/>
    <cellStyle name="_Book1 (2)_16.37E Wild Horse Expansion DeferralRevwrkingfile SF" xfId="428"/>
    <cellStyle name="_Book1 (2)_16.37E Wild Horse Expansion DeferralRevwrkingfile SF 2" xfId="429"/>
    <cellStyle name="_Book1 (2)_4 31 Regulatory Assets and Liabilities  7 06- Exhibit D" xfId="430"/>
    <cellStyle name="_Book1 (2)_4 31 Regulatory Assets and Liabilities  7 06- Exhibit D 2" xfId="431"/>
    <cellStyle name="_Book1 (2)_4 32 Regulatory Assets and Liabilities  7 06- Exhibit D" xfId="432"/>
    <cellStyle name="_Book1 (2)_4 32 Regulatory Assets and Liabilities  7 06- Exhibit D 2" xfId="433"/>
    <cellStyle name="_Book1 (2)_Book2" xfId="434"/>
    <cellStyle name="_Book1 (2)_Book2 2" xfId="435"/>
    <cellStyle name="_Book1 (2)_Book2_Adj Bench DR 3 for Initial Briefs (Electric)" xfId="436"/>
    <cellStyle name="_Book1 (2)_Book2_Adj Bench DR 3 for Initial Briefs (Electric) 2" xfId="437"/>
    <cellStyle name="_Book1 (2)_Book2_Electric Rev Req Model (2009 GRC) Rebuttal" xfId="438"/>
    <cellStyle name="_Book1 (2)_Book2_Electric Rev Req Model (2009 GRC) Rebuttal 2" xfId="439"/>
    <cellStyle name="_Book1 (2)_Book2_Electric Rev Req Model (2009 GRC) Rebuttal REmoval of New  WH Solar AdjustMI" xfId="440"/>
    <cellStyle name="_Book1 (2)_Book2_Electric Rev Req Model (2009 GRC) Rebuttal REmoval of New  WH Solar AdjustMI 2" xfId="441"/>
    <cellStyle name="_Book1 (2)_Book2_Electric Rev Req Model (2009 GRC) Revised 01-18-2010" xfId="442"/>
    <cellStyle name="_Book1 (2)_Book2_Electric Rev Req Model (2009 GRC) Revised 01-18-2010 2" xfId="443"/>
    <cellStyle name="_Book1 (2)_Book2_Final Order Electric EXHIBIT A-1" xfId="444"/>
    <cellStyle name="_Book1 (2)_Book2_Final Order Electric EXHIBIT A-1 2" xfId="445"/>
    <cellStyle name="_Book1 (2)_Book4" xfId="446"/>
    <cellStyle name="_Book1 (2)_Book4 2" xfId="447"/>
    <cellStyle name="_Book1 (2)_Book9" xfId="448"/>
    <cellStyle name="_Book1 (2)_Book9 2" xfId="449"/>
    <cellStyle name="_Book1 (2)_DWH-08 (Rate Spread &amp; Design Workpapers)" xfId="450"/>
    <cellStyle name="_Book1 (2)_Final 2008 PTC Rate Design Workpapers 10.27.08" xfId="451"/>
    <cellStyle name="_Book1 (2)_INPUTS" xfId="452"/>
    <cellStyle name="_Book1 (2)_INPUTS 2" xfId="453"/>
    <cellStyle name="_Book1 (2)_Power Costs - Comparison bx Rbtl-Staff-Jt-PC" xfId="454"/>
    <cellStyle name="_Book1 (2)_Power Costs - Comparison bx Rbtl-Staff-Jt-PC 2" xfId="455"/>
    <cellStyle name="_Book1 (2)_Power Costs - Comparison bx Rbtl-Staff-Jt-PC_Adj Bench DR 3 for Initial Briefs (Electric)" xfId="456"/>
    <cellStyle name="_Book1 (2)_Power Costs - Comparison bx Rbtl-Staff-Jt-PC_Adj Bench DR 3 for Initial Briefs (Electric) 2" xfId="457"/>
    <cellStyle name="_Book1 (2)_Power Costs - Comparison bx Rbtl-Staff-Jt-PC_Electric Rev Req Model (2009 GRC) Rebuttal" xfId="458"/>
    <cellStyle name="_Book1 (2)_Power Costs - Comparison bx Rbtl-Staff-Jt-PC_Electric Rev Req Model (2009 GRC) Rebuttal 2" xfId="459"/>
    <cellStyle name="_Book1 (2)_Power Costs - Comparison bx Rbtl-Staff-Jt-PC_Electric Rev Req Model (2009 GRC) Rebuttal REmoval of New  WH Solar AdjustMI" xfId="460"/>
    <cellStyle name="_Book1 (2)_Power Costs - Comparison bx Rbtl-Staff-Jt-PC_Electric Rev Req Model (2009 GRC) Rebuttal REmoval of New  WH Solar AdjustMI 2" xfId="461"/>
    <cellStyle name="_Book1 (2)_Power Costs - Comparison bx Rbtl-Staff-Jt-PC_Electric Rev Req Model (2009 GRC) Revised 01-18-2010" xfId="462"/>
    <cellStyle name="_Book1 (2)_Power Costs - Comparison bx Rbtl-Staff-Jt-PC_Electric Rev Req Model (2009 GRC) Revised 01-18-2010 2" xfId="463"/>
    <cellStyle name="_Book1 (2)_Power Costs - Comparison bx Rbtl-Staff-Jt-PC_Final Order Electric EXHIBIT A-1" xfId="464"/>
    <cellStyle name="_Book1 (2)_Power Costs - Comparison bx Rbtl-Staff-Jt-PC_Final Order Electric EXHIBIT A-1 2" xfId="465"/>
    <cellStyle name="_Book1 (2)_Production Adj 4.37" xfId="466"/>
    <cellStyle name="_Book1 (2)_Production Adj 4.37 2" xfId="467"/>
    <cellStyle name="_Book1 (2)_Purchased Power Adj 4.03" xfId="468"/>
    <cellStyle name="_Book1 (2)_Purchased Power Adj 4.03 2" xfId="469"/>
    <cellStyle name="_Book1 (2)_Rebuttal Power Costs" xfId="470"/>
    <cellStyle name="_Book1 (2)_Rebuttal Power Costs 2" xfId="471"/>
    <cellStyle name="_Book1 (2)_Rebuttal Power Costs_Adj Bench DR 3 for Initial Briefs (Electric)" xfId="472"/>
    <cellStyle name="_Book1 (2)_Rebuttal Power Costs_Adj Bench DR 3 for Initial Briefs (Electric) 2" xfId="473"/>
    <cellStyle name="_Book1 (2)_Rebuttal Power Costs_Electric Rev Req Model (2009 GRC) Rebuttal" xfId="474"/>
    <cellStyle name="_Book1 (2)_Rebuttal Power Costs_Electric Rev Req Model (2009 GRC) Rebuttal 2" xfId="475"/>
    <cellStyle name="_Book1 (2)_Rebuttal Power Costs_Electric Rev Req Model (2009 GRC) Rebuttal REmoval of New  WH Solar AdjustMI" xfId="476"/>
    <cellStyle name="_Book1 (2)_Rebuttal Power Costs_Electric Rev Req Model (2009 GRC) Rebuttal REmoval of New  WH Solar AdjustMI 2" xfId="477"/>
    <cellStyle name="_Book1 (2)_Rebuttal Power Costs_Electric Rev Req Model (2009 GRC) Revised 01-18-2010" xfId="478"/>
    <cellStyle name="_Book1 (2)_Rebuttal Power Costs_Electric Rev Req Model (2009 GRC) Revised 01-18-2010 2" xfId="479"/>
    <cellStyle name="_Book1 (2)_Rebuttal Power Costs_Final Order Electric EXHIBIT A-1" xfId="480"/>
    <cellStyle name="_Book1 (2)_Rebuttal Power Costs_Final Order Electric EXHIBIT A-1 2" xfId="481"/>
    <cellStyle name="_Book1 (2)_ROR &amp; CONV FACTOR" xfId="482"/>
    <cellStyle name="_Book1 (2)_ROR &amp; CONV FACTOR 2" xfId="483"/>
    <cellStyle name="_Book1 (2)_ROR 5.02" xfId="484"/>
    <cellStyle name="_Book1 (2)_ROR 5.02 2" xfId="485"/>
    <cellStyle name="_Book1 10" xfId="486"/>
    <cellStyle name="_Book1 2" xfId="487"/>
    <cellStyle name="_Book1 2 2" xfId="488"/>
    <cellStyle name="_Book1 3" xfId="489"/>
    <cellStyle name="_Book1 4" xfId="490"/>
    <cellStyle name="_Book1 5" xfId="491"/>
    <cellStyle name="_Book1 6" xfId="492"/>
    <cellStyle name="_Book1 7" xfId="493"/>
    <cellStyle name="_Book1 8" xfId="494"/>
    <cellStyle name="_Book1 9" xfId="495"/>
    <cellStyle name="_Book1_(C) WHE Proforma with ITC cash grant 10 Yr Amort_for deferral_102809" xfId="496"/>
    <cellStyle name="_Book1_(C) WHE Proforma with ITC cash grant 10 Yr Amort_for deferral_102809 2" xfId="497"/>
    <cellStyle name="_Book1_(C) WHE Proforma with ITC cash grant 10 Yr Amort_for deferral_102809_16.07E Wild Horse Wind Expansionwrkingfile" xfId="498"/>
    <cellStyle name="_Book1_(C) WHE Proforma with ITC cash grant 10 Yr Amort_for deferral_102809_16.07E Wild Horse Wind Expansionwrkingfile 2" xfId="499"/>
    <cellStyle name="_Book1_(C) WHE Proforma with ITC cash grant 10 Yr Amort_for deferral_102809_16.07E Wild Horse Wind Expansionwrkingfile SF" xfId="500"/>
    <cellStyle name="_Book1_(C) WHE Proforma with ITC cash grant 10 Yr Amort_for deferral_102809_16.07E Wild Horse Wind Expansionwrkingfile SF 2" xfId="501"/>
    <cellStyle name="_Book1_(C) WHE Proforma with ITC cash grant 10 Yr Amort_for deferral_102809_16.37E Wild Horse Expansion DeferralRevwrkingfile SF" xfId="502"/>
    <cellStyle name="_Book1_(C) WHE Proforma with ITC cash grant 10 Yr Amort_for deferral_102809_16.37E Wild Horse Expansion DeferralRevwrkingfile SF 2" xfId="503"/>
    <cellStyle name="_Book1_(C) WHE Proforma with ITC cash grant 10 Yr Amort_for rebuttal_120709" xfId="504"/>
    <cellStyle name="_Book1_(C) WHE Proforma with ITC cash grant 10 Yr Amort_for rebuttal_120709 2" xfId="505"/>
    <cellStyle name="_Book1_04.07E Wild Horse Wind Expansion" xfId="506"/>
    <cellStyle name="_Book1_04.07E Wild Horse Wind Expansion 2" xfId="507"/>
    <cellStyle name="_Book1_04.07E Wild Horse Wind Expansion_16.07E Wild Horse Wind Expansionwrkingfile" xfId="508"/>
    <cellStyle name="_Book1_04.07E Wild Horse Wind Expansion_16.07E Wild Horse Wind Expansionwrkingfile 2" xfId="509"/>
    <cellStyle name="_Book1_04.07E Wild Horse Wind Expansion_16.07E Wild Horse Wind Expansionwrkingfile SF" xfId="510"/>
    <cellStyle name="_Book1_04.07E Wild Horse Wind Expansion_16.07E Wild Horse Wind Expansionwrkingfile SF 2" xfId="511"/>
    <cellStyle name="_Book1_04.07E Wild Horse Wind Expansion_16.37E Wild Horse Expansion DeferralRevwrkingfile SF" xfId="512"/>
    <cellStyle name="_Book1_04.07E Wild Horse Wind Expansion_16.37E Wild Horse Expansion DeferralRevwrkingfile SF 2" xfId="513"/>
    <cellStyle name="_Book1_16.07E Wild Horse Wind Expansionwrkingfile" xfId="514"/>
    <cellStyle name="_Book1_16.07E Wild Horse Wind Expansionwrkingfile 2" xfId="515"/>
    <cellStyle name="_Book1_16.07E Wild Horse Wind Expansionwrkingfile SF" xfId="516"/>
    <cellStyle name="_Book1_16.07E Wild Horse Wind Expansionwrkingfile SF 2" xfId="517"/>
    <cellStyle name="_Book1_16.37E Wild Horse Expansion DeferralRevwrkingfile SF" xfId="518"/>
    <cellStyle name="_Book1_16.37E Wild Horse Expansion DeferralRevwrkingfile SF 2" xfId="519"/>
    <cellStyle name="_Book1_4 31 Regulatory Assets and Liabilities  7 06- Exhibit D" xfId="520"/>
    <cellStyle name="_Book1_4 31 Regulatory Assets and Liabilities  7 06- Exhibit D 2" xfId="521"/>
    <cellStyle name="_Book1_4 32 Regulatory Assets and Liabilities  7 06- Exhibit D" xfId="522"/>
    <cellStyle name="_Book1_4 32 Regulatory Assets and Liabilities  7 06- Exhibit D 2" xfId="523"/>
    <cellStyle name="_Book1_Book2" xfId="524"/>
    <cellStyle name="_Book1_Book2 2" xfId="525"/>
    <cellStyle name="_Book1_Book2_Adj Bench DR 3 for Initial Briefs (Electric)" xfId="526"/>
    <cellStyle name="_Book1_Book2_Adj Bench DR 3 for Initial Briefs (Electric) 2" xfId="527"/>
    <cellStyle name="_Book1_Book2_Electric Rev Req Model (2009 GRC) Rebuttal" xfId="528"/>
    <cellStyle name="_Book1_Book2_Electric Rev Req Model (2009 GRC) Rebuttal 2" xfId="529"/>
    <cellStyle name="_Book1_Book2_Electric Rev Req Model (2009 GRC) Rebuttal REmoval of New  WH Solar AdjustMI" xfId="530"/>
    <cellStyle name="_Book1_Book2_Electric Rev Req Model (2009 GRC) Rebuttal REmoval of New  WH Solar AdjustMI 2" xfId="531"/>
    <cellStyle name="_Book1_Book2_Electric Rev Req Model (2009 GRC) Revised 01-18-2010" xfId="532"/>
    <cellStyle name="_Book1_Book2_Electric Rev Req Model (2009 GRC) Revised 01-18-2010 2" xfId="533"/>
    <cellStyle name="_Book1_Book2_Final Order Electric EXHIBIT A-1" xfId="534"/>
    <cellStyle name="_Book1_Book2_Final Order Electric EXHIBIT A-1 2" xfId="535"/>
    <cellStyle name="_Book1_Book4" xfId="536"/>
    <cellStyle name="_Book1_Book4 2" xfId="537"/>
    <cellStyle name="_Book1_Book9" xfId="538"/>
    <cellStyle name="_Book1_Book9 2" xfId="539"/>
    <cellStyle name="_Book1_Electric COS Inputs" xfId="540"/>
    <cellStyle name="_Book1_Electric COS Inputs 2" xfId="541"/>
    <cellStyle name="_Book1_Electric COS Inputs 2 2" xfId="542"/>
    <cellStyle name="_Book1_Electric COS Inputs 2 3" xfId="543"/>
    <cellStyle name="_Book1_Electric COS Inputs 2 4" xfId="544"/>
    <cellStyle name="_Book1_Electric COS Inputs 3" xfId="545"/>
    <cellStyle name="_Book1_Electric COS Inputs 4" xfId="546"/>
    <cellStyle name="_Book1_Power Costs - Comparison bx Rbtl-Staff-Jt-PC" xfId="547"/>
    <cellStyle name="_Book1_Power Costs - Comparison bx Rbtl-Staff-Jt-PC 2" xfId="548"/>
    <cellStyle name="_Book1_Power Costs - Comparison bx Rbtl-Staff-Jt-PC_Adj Bench DR 3 for Initial Briefs (Electric)" xfId="549"/>
    <cellStyle name="_Book1_Power Costs - Comparison bx Rbtl-Staff-Jt-PC_Adj Bench DR 3 for Initial Briefs (Electric) 2" xfId="550"/>
    <cellStyle name="_Book1_Power Costs - Comparison bx Rbtl-Staff-Jt-PC_Electric Rev Req Model (2009 GRC) Rebuttal" xfId="551"/>
    <cellStyle name="_Book1_Power Costs - Comparison bx Rbtl-Staff-Jt-PC_Electric Rev Req Model (2009 GRC) Rebuttal 2" xfId="552"/>
    <cellStyle name="_Book1_Power Costs - Comparison bx Rbtl-Staff-Jt-PC_Electric Rev Req Model (2009 GRC) Rebuttal REmoval of New  WH Solar AdjustMI" xfId="553"/>
    <cellStyle name="_Book1_Power Costs - Comparison bx Rbtl-Staff-Jt-PC_Electric Rev Req Model (2009 GRC) Rebuttal REmoval of New  WH Solar AdjustMI 2" xfId="554"/>
    <cellStyle name="_Book1_Power Costs - Comparison bx Rbtl-Staff-Jt-PC_Electric Rev Req Model (2009 GRC) Revised 01-18-2010" xfId="555"/>
    <cellStyle name="_Book1_Power Costs - Comparison bx Rbtl-Staff-Jt-PC_Electric Rev Req Model (2009 GRC) Revised 01-18-2010 2" xfId="556"/>
    <cellStyle name="_Book1_Power Costs - Comparison bx Rbtl-Staff-Jt-PC_Final Order Electric EXHIBIT A-1" xfId="557"/>
    <cellStyle name="_Book1_Power Costs - Comparison bx Rbtl-Staff-Jt-PC_Final Order Electric EXHIBIT A-1 2" xfId="558"/>
    <cellStyle name="_Book1_Production Adj 4.37" xfId="559"/>
    <cellStyle name="_Book1_Production Adj 4.37 2" xfId="560"/>
    <cellStyle name="_Book1_Purchased Power Adj 4.03" xfId="561"/>
    <cellStyle name="_Book1_Purchased Power Adj 4.03 2" xfId="562"/>
    <cellStyle name="_Book1_Rebuttal Power Costs" xfId="563"/>
    <cellStyle name="_Book1_Rebuttal Power Costs 2" xfId="564"/>
    <cellStyle name="_Book1_Rebuttal Power Costs_Adj Bench DR 3 for Initial Briefs (Electric)" xfId="565"/>
    <cellStyle name="_Book1_Rebuttal Power Costs_Adj Bench DR 3 for Initial Briefs (Electric) 2" xfId="566"/>
    <cellStyle name="_Book1_Rebuttal Power Costs_Electric Rev Req Model (2009 GRC) Rebuttal" xfId="567"/>
    <cellStyle name="_Book1_Rebuttal Power Costs_Electric Rev Req Model (2009 GRC) Rebuttal 2" xfId="568"/>
    <cellStyle name="_Book1_Rebuttal Power Costs_Electric Rev Req Model (2009 GRC) Rebuttal REmoval of New  WH Solar AdjustMI" xfId="569"/>
    <cellStyle name="_Book1_Rebuttal Power Costs_Electric Rev Req Model (2009 GRC) Rebuttal REmoval of New  WH Solar AdjustMI 2" xfId="570"/>
    <cellStyle name="_Book1_Rebuttal Power Costs_Electric Rev Req Model (2009 GRC) Revised 01-18-2010" xfId="571"/>
    <cellStyle name="_Book1_Rebuttal Power Costs_Electric Rev Req Model (2009 GRC) Revised 01-18-2010 2" xfId="572"/>
    <cellStyle name="_Book1_Rebuttal Power Costs_Final Order Electric EXHIBIT A-1" xfId="573"/>
    <cellStyle name="_Book1_Rebuttal Power Costs_Final Order Electric EXHIBIT A-1 2" xfId="574"/>
    <cellStyle name="_Book1_ROR 5.02" xfId="575"/>
    <cellStyle name="_Book1_ROR 5.02 2" xfId="576"/>
    <cellStyle name="_Book2" xfId="577"/>
    <cellStyle name="_x0013__Book2" xfId="578"/>
    <cellStyle name="_Book2 10" xfId="579"/>
    <cellStyle name="_Book2 11" xfId="580"/>
    <cellStyle name="_Book2 12" xfId="581"/>
    <cellStyle name="_Book2 13" xfId="582"/>
    <cellStyle name="_Book2 14" xfId="583"/>
    <cellStyle name="_Book2 15" xfId="584"/>
    <cellStyle name="_Book2 16" xfId="585"/>
    <cellStyle name="_Book2 17" xfId="586"/>
    <cellStyle name="_Book2 18" xfId="587"/>
    <cellStyle name="_Book2 2" xfId="588"/>
    <cellStyle name="_x0013__Book2 2" xfId="589"/>
    <cellStyle name="_Book2 2 2" xfId="590"/>
    <cellStyle name="_Book2 2 3" xfId="591"/>
    <cellStyle name="_Book2 2 4" xfId="592"/>
    <cellStyle name="_Book2 2 5" xfId="593"/>
    <cellStyle name="_Book2 2 6" xfId="594"/>
    <cellStyle name="_Book2 2 7" xfId="595"/>
    <cellStyle name="_Book2 2 8" xfId="596"/>
    <cellStyle name="_Book2 2 9" xfId="597"/>
    <cellStyle name="_Book2 3" xfId="598"/>
    <cellStyle name="_x0013__Book2 3" xfId="599"/>
    <cellStyle name="_Book2 3 10" xfId="600"/>
    <cellStyle name="_Book2 3 11" xfId="601"/>
    <cellStyle name="_Book2 3 12" xfId="602"/>
    <cellStyle name="_Book2 3 13" xfId="603"/>
    <cellStyle name="_Book2 3 14" xfId="604"/>
    <cellStyle name="_Book2 3 15" xfId="605"/>
    <cellStyle name="_Book2 3 16" xfId="606"/>
    <cellStyle name="_Book2 3 17" xfId="607"/>
    <cellStyle name="_Book2 3 18" xfId="608"/>
    <cellStyle name="_Book2 3 19" xfId="609"/>
    <cellStyle name="_Book2 3 2" xfId="610"/>
    <cellStyle name="_Book2 3 20" xfId="611"/>
    <cellStyle name="_Book2 3 21" xfId="612"/>
    <cellStyle name="_Book2 3 22" xfId="613"/>
    <cellStyle name="_Book2 3 23" xfId="614"/>
    <cellStyle name="_Book2 3 24" xfId="615"/>
    <cellStyle name="_Book2 3 25" xfId="616"/>
    <cellStyle name="_Book2 3 26" xfId="617"/>
    <cellStyle name="_Book2 3 27" xfId="618"/>
    <cellStyle name="_Book2 3 28" xfId="619"/>
    <cellStyle name="_Book2 3 29" xfId="620"/>
    <cellStyle name="_Book2 3 3" xfId="621"/>
    <cellStyle name="_Book2 3 30" xfId="622"/>
    <cellStyle name="_Book2 3 31" xfId="623"/>
    <cellStyle name="_Book2 3 4" xfId="624"/>
    <cellStyle name="_Book2 3 5" xfId="625"/>
    <cellStyle name="_Book2 3 6" xfId="626"/>
    <cellStyle name="_Book2 3 7" xfId="627"/>
    <cellStyle name="_Book2 3 8" xfId="628"/>
    <cellStyle name="_Book2 3 9" xfId="629"/>
    <cellStyle name="_Book2 4" xfId="630"/>
    <cellStyle name="_x0013__Book2 4" xfId="631"/>
    <cellStyle name="_Book2 4 10" xfId="632"/>
    <cellStyle name="_Book2 4 11" xfId="633"/>
    <cellStyle name="_Book2 4 12" xfId="634"/>
    <cellStyle name="_Book2 4 13" xfId="635"/>
    <cellStyle name="_Book2 4 14" xfId="636"/>
    <cellStyle name="_Book2 4 15" xfId="637"/>
    <cellStyle name="_Book2 4 16" xfId="638"/>
    <cellStyle name="_Book2 4 17" xfId="639"/>
    <cellStyle name="_Book2 4 18" xfId="640"/>
    <cellStyle name="_Book2 4 19" xfId="641"/>
    <cellStyle name="_Book2 4 2" xfId="642"/>
    <cellStyle name="_Book2 4 20" xfId="643"/>
    <cellStyle name="_Book2 4 21" xfId="644"/>
    <cellStyle name="_Book2 4 22" xfId="645"/>
    <cellStyle name="_Book2 4 23" xfId="646"/>
    <cellStyle name="_Book2 4 24" xfId="647"/>
    <cellStyle name="_Book2 4 25" xfId="648"/>
    <cellStyle name="_Book2 4 26" xfId="649"/>
    <cellStyle name="_Book2 4 27" xfId="650"/>
    <cellStyle name="_Book2 4 28" xfId="651"/>
    <cellStyle name="_Book2 4 29" xfId="652"/>
    <cellStyle name="_Book2 4 3" xfId="653"/>
    <cellStyle name="_Book2 4 30" xfId="654"/>
    <cellStyle name="_Book2 4 4" xfId="655"/>
    <cellStyle name="_Book2 4 5" xfId="656"/>
    <cellStyle name="_Book2 4 6" xfId="657"/>
    <cellStyle name="_Book2 4 7" xfId="658"/>
    <cellStyle name="_Book2 4 8" xfId="659"/>
    <cellStyle name="_Book2 4 9" xfId="660"/>
    <cellStyle name="_Book2 5" xfId="661"/>
    <cellStyle name="_x0013__Book2 5" xfId="662"/>
    <cellStyle name="_Book2 5 2" xfId="663"/>
    <cellStyle name="_Book2 5 3" xfId="664"/>
    <cellStyle name="_Book2 5 4" xfId="665"/>
    <cellStyle name="_Book2 5 5" xfId="666"/>
    <cellStyle name="_Book2 5 6" xfId="667"/>
    <cellStyle name="_Book2 6" xfId="668"/>
    <cellStyle name="_x0013__Book2 6" xfId="669"/>
    <cellStyle name="_Book2 7" xfId="670"/>
    <cellStyle name="_x0013__Book2 7" xfId="671"/>
    <cellStyle name="_Book2 8" xfId="672"/>
    <cellStyle name="_x0013__Book2 8" xfId="673"/>
    <cellStyle name="_Book2 9" xfId="674"/>
    <cellStyle name="_x0013__Book2 9" xfId="675"/>
    <cellStyle name="_Book2_04 07E Wild Horse Wind Expansion (C) (2)" xfId="676"/>
    <cellStyle name="_Book2_04 07E Wild Horse Wind Expansion (C) (2) 2" xfId="677"/>
    <cellStyle name="_Book2_04 07E Wild Horse Wind Expansion (C) (2)_Adj Bench DR 3 for Initial Briefs (Electric)" xfId="678"/>
    <cellStyle name="_Book2_04 07E Wild Horse Wind Expansion (C) (2)_Adj Bench DR 3 for Initial Briefs (Electric) 2" xfId="679"/>
    <cellStyle name="_Book2_04 07E Wild Horse Wind Expansion (C) (2)_Electric Rev Req Model (2009 GRC) " xfId="680"/>
    <cellStyle name="_Book2_04 07E Wild Horse Wind Expansion (C) (2)_Electric Rev Req Model (2009 GRC)  2" xfId="681"/>
    <cellStyle name="_Book2_04 07E Wild Horse Wind Expansion (C) (2)_Electric Rev Req Model (2009 GRC) Rebuttal" xfId="682"/>
    <cellStyle name="_Book2_04 07E Wild Horse Wind Expansion (C) (2)_Electric Rev Req Model (2009 GRC) Rebuttal 2" xfId="683"/>
    <cellStyle name="_Book2_04 07E Wild Horse Wind Expansion (C) (2)_Electric Rev Req Model (2009 GRC) Rebuttal REmoval of New  WH Solar AdjustMI" xfId="684"/>
    <cellStyle name="_Book2_04 07E Wild Horse Wind Expansion (C) (2)_Electric Rev Req Model (2009 GRC) Rebuttal REmoval of New  WH Solar AdjustMI 2" xfId="685"/>
    <cellStyle name="_Book2_04 07E Wild Horse Wind Expansion (C) (2)_Electric Rev Req Model (2009 GRC) Revised 01-18-2010" xfId="686"/>
    <cellStyle name="_Book2_04 07E Wild Horse Wind Expansion (C) (2)_Electric Rev Req Model (2009 GRC) Revised 01-18-2010 2" xfId="687"/>
    <cellStyle name="_Book2_04 07E Wild Horse Wind Expansion (C) (2)_Final Order Electric EXHIBIT A-1" xfId="688"/>
    <cellStyle name="_Book2_04 07E Wild Horse Wind Expansion (C) (2)_Final Order Electric EXHIBIT A-1 2" xfId="689"/>
    <cellStyle name="_Book2_04 07E Wild Horse Wind Expansion (C) (2)_TENASKA REGULATORY ASSET" xfId="690"/>
    <cellStyle name="_Book2_04 07E Wild Horse Wind Expansion (C) (2)_TENASKA REGULATORY ASSET 2" xfId="691"/>
    <cellStyle name="_Book2_16.37E Wild Horse Expansion DeferralRevwrkingfile SF" xfId="692"/>
    <cellStyle name="_Book2_16.37E Wild Horse Expansion DeferralRevwrkingfile SF 2" xfId="693"/>
    <cellStyle name="_Book2_4 31 Regulatory Assets and Liabilities  7 06- Exhibit D" xfId="694"/>
    <cellStyle name="_Book2_4 31 Regulatory Assets and Liabilities  7 06- Exhibit D 2" xfId="695"/>
    <cellStyle name="_Book2_4 32 Regulatory Assets and Liabilities  7 06- Exhibit D" xfId="696"/>
    <cellStyle name="_Book2_4 32 Regulatory Assets and Liabilities  7 06- Exhibit D 2" xfId="697"/>
    <cellStyle name="_x0013__Book2_Adj Bench DR 3 for Initial Briefs (Electric)" xfId="698"/>
    <cellStyle name="_x0013__Book2_Adj Bench DR 3 for Initial Briefs (Electric) 2" xfId="699"/>
    <cellStyle name="_Book2_Book2" xfId="700"/>
    <cellStyle name="_Book2_Book2 2" xfId="701"/>
    <cellStyle name="_Book2_Book2_Adj Bench DR 3 for Initial Briefs (Electric)" xfId="702"/>
    <cellStyle name="_Book2_Book2_Adj Bench DR 3 for Initial Briefs (Electric) 2" xfId="703"/>
    <cellStyle name="_Book2_Book2_Electric Rev Req Model (2009 GRC) Rebuttal" xfId="704"/>
    <cellStyle name="_Book2_Book2_Electric Rev Req Model (2009 GRC) Rebuttal 2" xfId="705"/>
    <cellStyle name="_Book2_Book2_Electric Rev Req Model (2009 GRC) Rebuttal REmoval of New  WH Solar AdjustMI" xfId="706"/>
    <cellStyle name="_Book2_Book2_Electric Rev Req Model (2009 GRC) Rebuttal REmoval of New  WH Solar AdjustMI 2" xfId="707"/>
    <cellStyle name="_Book2_Book2_Electric Rev Req Model (2009 GRC) Revised 01-18-2010" xfId="708"/>
    <cellStyle name="_Book2_Book2_Electric Rev Req Model (2009 GRC) Revised 01-18-2010 2" xfId="709"/>
    <cellStyle name="_Book2_Book2_Final Order Electric EXHIBIT A-1" xfId="710"/>
    <cellStyle name="_Book2_Book2_Final Order Electric EXHIBIT A-1 2" xfId="711"/>
    <cellStyle name="_Book2_Book4" xfId="712"/>
    <cellStyle name="_Book2_Book4 2" xfId="713"/>
    <cellStyle name="_Book2_Book9" xfId="714"/>
    <cellStyle name="_Book2_Book9 2" xfId="715"/>
    <cellStyle name="_Book2_DWH-08 (Rate Spread &amp; Design Workpapers)" xfId="716"/>
    <cellStyle name="_x0013__Book2_Electric Rev Req Model (2009 GRC) Rebuttal" xfId="717"/>
    <cellStyle name="_x0013__Book2_Electric Rev Req Model (2009 GRC) Rebuttal 2" xfId="718"/>
    <cellStyle name="_x0013__Book2_Electric Rev Req Model (2009 GRC) Rebuttal REmoval of New  WH Solar AdjustMI" xfId="719"/>
    <cellStyle name="_x0013__Book2_Electric Rev Req Model (2009 GRC) Rebuttal REmoval of New  WH Solar AdjustMI 2" xfId="720"/>
    <cellStyle name="_x0013__Book2_Electric Rev Req Model (2009 GRC) Revised 01-18-2010" xfId="721"/>
    <cellStyle name="_x0013__Book2_Electric Rev Req Model (2009 GRC) Revised 01-18-2010 2" xfId="722"/>
    <cellStyle name="_Book2_Final 2008 PTC Rate Design Workpapers 10.27.08" xfId="723"/>
    <cellStyle name="_x0013__Book2_Final Order Electric EXHIBIT A-1" xfId="724"/>
    <cellStyle name="_x0013__Book2_Final Order Electric EXHIBIT A-1 2" xfId="725"/>
    <cellStyle name="_Book2_INPUTS" xfId="726"/>
    <cellStyle name="_Book2_INPUTS 2" xfId="727"/>
    <cellStyle name="_Book2_Power Costs - Comparison bx Rbtl-Staff-Jt-PC" xfId="728"/>
    <cellStyle name="_Book2_Power Costs - Comparison bx Rbtl-Staff-Jt-PC 2" xfId="729"/>
    <cellStyle name="_Book2_Power Costs - Comparison bx Rbtl-Staff-Jt-PC_Adj Bench DR 3 for Initial Briefs (Electric)" xfId="730"/>
    <cellStyle name="_Book2_Power Costs - Comparison bx Rbtl-Staff-Jt-PC_Adj Bench DR 3 for Initial Briefs (Electric) 2" xfId="731"/>
    <cellStyle name="_Book2_Power Costs - Comparison bx Rbtl-Staff-Jt-PC_Electric Rev Req Model (2009 GRC) Rebuttal" xfId="732"/>
    <cellStyle name="_Book2_Power Costs - Comparison bx Rbtl-Staff-Jt-PC_Electric Rev Req Model (2009 GRC) Rebuttal 2" xfId="733"/>
    <cellStyle name="_Book2_Power Costs - Comparison bx Rbtl-Staff-Jt-PC_Electric Rev Req Model (2009 GRC) Rebuttal REmoval of New  WH Solar AdjustMI" xfId="734"/>
    <cellStyle name="_Book2_Power Costs - Comparison bx Rbtl-Staff-Jt-PC_Electric Rev Req Model (2009 GRC) Rebuttal REmoval of New  WH Solar AdjustMI 2" xfId="735"/>
    <cellStyle name="_Book2_Power Costs - Comparison bx Rbtl-Staff-Jt-PC_Electric Rev Req Model (2009 GRC) Revised 01-18-2010" xfId="736"/>
    <cellStyle name="_Book2_Power Costs - Comparison bx Rbtl-Staff-Jt-PC_Electric Rev Req Model (2009 GRC) Revised 01-18-2010 2" xfId="737"/>
    <cellStyle name="_Book2_Power Costs - Comparison bx Rbtl-Staff-Jt-PC_Final Order Electric EXHIBIT A-1" xfId="738"/>
    <cellStyle name="_Book2_Power Costs - Comparison bx Rbtl-Staff-Jt-PC_Final Order Electric EXHIBIT A-1 2" xfId="739"/>
    <cellStyle name="_Book2_Production Adj 4.37" xfId="740"/>
    <cellStyle name="_Book2_Production Adj 4.37 2" xfId="741"/>
    <cellStyle name="_Book2_Purchased Power Adj 4.03" xfId="742"/>
    <cellStyle name="_Book2_Purchased Power Adj 4.03 2" xfId="743"/>
    <cellStyle name="_Book2_Rebuttal Power Costs" xfId="744"/>
    <cellStyle name="_Book2_Rebuttal Power Costs 2" xfId="745"/>
    <cellStyle name="_Book2_Rebuttal Power Costs_Adj Bench DR 3 for Initial Briefs (Electric)" xfId="746"/>
    <cellStyle name="_Book2_Rebuttal Power Costs_Adj Bench DR 3 for Initial Briefs (Electric) 2" xfId="747"/>
    <cellStyle name="_Book2_Rebuttal Power Costs_Electric Rev Req Model (2009 GRC) Rebuttal" xfId="748"/>
    <cellStyle name="_Book2_Rebuttal Power Costs_Electric Rev Req Model (2009 GRC) Rebuttal 2" xfId="749"/>
    <cellStyle name="_Book2_Rebuttal Power Costs_Electric Rev Req Model (2009 GRC) Rebuttal REmoval of New  WH Solar AdjustMI" xfId="750"/>
    <cellStyle name="_Book2_Rebuttal Power Costs_Electric Rev Req Model (2009 GRC) Rebuttal REmoval of New  WH Solar AdjustMI 2" xfId="751"/>
    <cellStyle name="_Book2_Rebuttal Power Costs_Electric Rev Req Model (2009 GRC) Revised 01-18-2010" xfId="752"/>
    <cellStyle name="_Book2_Rebuttal Power Costs_Electric Rev Req Model (2009 GRC) Revised 01-18-2010 2" xfId="753"/>
    <cellStyle name="_Book2_Rebuttal Power Costs_Final Order Electric EXHIBIT A-1" xfId="754"/>
    <cellStyle name="_Book2_Rebuttal Power Costs_Final Order Electric EXHIBIT A-1 2" xfId="755"/>
    <cellStyle name="_Book2_ROR &amp; CONV FACTOR" xfId="756"/>
    <cellStyle name="_Book2_ROR &amp; CONV FACTOR 2" xfId="757"/>
    <cellStyle name="_Book2_ROR 5.02" xfId="758"/>
    <cellStyle name="_Book2_ROR 5.02 2" xfId="759"/>
    <cellStyle name="_Book3" xfId="760"/>
    <cellStyle name="_Book5" xfId="761"/>
    <cellStyle name="_Chelan Debt Forecast 12.19.05" xfId="762"/>
    <cellStyle name="_Chelan Debt Forecast 12.19.05 2" xfId="763"/>
    <cellStyle name="_Chelan Debt Forecast 12.19.05 2 2" xfId="764"/>
    <cellStyle name="_Chelan Debt Forecast 12.19.05 3" xfId="765"/>
    <cellStyle name="_Chelan Debt Forecast 12.19.05 3 2" xfId="766"/>
    <cellStyle name="_Chelan Debt Forecast 12.19.05 3 3" xfId="767"/>
    <cellStyle name="_Chelan Debt Forecast 12.19.05 3 4" xfId="768"/>
    <cellStyle name="_Chelan Debt Forecast 12.19.05 4" xfId="769"/>
    <cellStyle name="_Chelan Debt Forecast 12.19.05_(C) WHE Proforma with ITC cash grant 10 Yr Amort_for deferral_102809" xfId="770"/>
    <cellStyle name="_Chelan Debt Forecast 12.19.05_(C) WHE Proforma with ITC cash grant 10 Yr Amort_for deferral_102809 2" xfId="771"/>
    <cellStyle name="_Chelan Debt Forecast 12.19.05_(C) WHE Proforma with ITC cash grant 10 Yr Amort_for deferral_102809_16.07E Wild Horse Wind Expansionwrkingfile" xfId="772"/>
    <cellStyle name="_Chelan Debt Forecast 12.19.05_(C) WHE Proforma with ITC cash grant 10 Yr Amort_for deferral_102809_16.07E Wild Horse Wind Expansionwrkingfile 2" xfId="773"/>
    <cellStyle name="_Chelan Debt Forecast 12.19.05_(C) WHE Proforma with ITC cash grant 10 Yr Amort_for deferral_102809_16.07E Wild Horse Wind Expansionwrkingfile SF" xfId="774"/>
    <cellStyle name="_Chelan Debt Forecast 12.19.05_(C) WHE Proforma with ITC cash grant 10 Yr Amort_for deferral_102809_16.07E Wild Horse Wind Expansionwrkingfile SF 2" xfId="775"/>
    <cellStyle name="_Chelan Debt Forecast 12.19.05_(C) WHE Proforma with ITC cash grant 10 Yr Amort_for deferral_102809_16.37E Wild Horse Expansion DeferralRevwrkingfile SF" xfId="776"/>
    <cellStyle name="_Chelan Debt Forecast 12.19.05_(C) WHE Proforma with ITC cash grant 10 Yr Amort_for deferral_102809_16.37E Wild Horse Expansion DeferralRevwrkingfile SF 2" xfId="777"/>
    <cellStyle name="_Chelan Debt Forecast 12.19.05_(C) WHE Proforma with ITC cash grant 10 Yr Amort_for rebuttal_120709" xfId="778"/>
    <cellStyle name="_Chelan Debt Forecast 12.19.05_(C) WHE Proforma with ITC cash grant 10 Yr Amort_for rebuttal_120709 2" xfId="779"/>
    <cellStyle name="_Chelan Debt Forecast 12.19.05_04.07E Wild Horse Wind Expansion" xfId="780"/>
    <cellStyle name="_Chelan Debt Forecast 12.19.05_04.07E Wild Horse Wind Expansion 2" xfId="781"/>
    <cellStyle name="_Chelan Debt Forecast 12.19.05_04.07E Wild Horse Wind Expansion_16.07E Wild Horse Wind Expansionwrkingfile" xfId="782"/>
    <cellStyle name="_Chelan Debt Forecast 12.19.05_04.07E Wild Horse Wind Expansion_16.07E Wild Horse Wind Expansionwrkingfile 2" xfId="783"/>
    <cellStyle name="_Chelan Debt Forecast 12.19.05_04.07E Wild Horse Wind Expansion_16.07E Wild Horse Wind Expansionwrkingfile SF" xfId="784"/>
    <cellStyle name="_Chelan Debt Forecast 12.19.05_04.07E Wild Horse Wind Expansion_16.07E Wild Horse Wind Expansionwrkingfile SF 2" xfId="785"/>
    <cellStyle name="_Chelan Debt Forecast 12.19.05_04.07E Wild Horse Wind Expansion_16.37E Wild Horse Expansion DeferralRevwrkingfile SF" xfId="786"/>
    <cellStyle name="_Chelan Debt Forecast 12.19.05_04.07E Wild Horse Wind Expansion_16.37E Wild Horse Expansion DeferralRevwrkingfile SF 2" xfId="787"/>
    <cellStyle name="_Chelan Debt Forecast 12.19.05_16.07E Wild Horse Wind Expansionwrkingfile" xfId="788"/>
    <cellStyle name="_Chelan Debt Forecast 12.19.05_16.07E Wild Horse Wind Expansionwrkingfile 2" xfId="789"/>
    <cellStyle name="_Chelan Debt Forecast 12.19.05_16.07E Wild Horse Wind Expansionwrkingfile SF" xfId="790"/>
    <cellStyle name="_Chelan Debt Forecast 12.19.05_16.07E Wild Horse Wind Expansionwrkingfile SF 2" xfId="791"/>
    <cellStyle name="_Chelan Debt Forecast 12.19.05_16.37E Wild Horse Expansion DeferralRevwrkingfile SF" xfId="792"/>
    <cellStyle name="_Chelan Debt Forecast 12.19.05_16.37E Wild Horse Expansion DeferralRevwrkingfile SF 2" xfId="793"/>
    <cellStyle name="_Chelan Debt Forecast 12.19.05_4 31 Regulatory Assets and Liabilities  7 06- Exhibit D" xfId="794"/>
    <cellStyle name="_Chelan Debt Forecast 12.19.05_4 31 Regulatory Assets and Liabilities  7 06- Exhibit D 2" xfId="795"/>
    <cellStyle name="_Chelan Debt Forecast 12.19.05_4 32 Regulatory Assets and Liabilities  7 06- Exhibit D" xfId="796"/>
    <cellStyle name="_Chelan Debt Forecast 12.19.05_4 32 Regulatory Assets and Liabilities  7 06- Exhibit D 2" xfId="797"/>
    <cellStyle name="_Chelan Debt Forecast 12.19.05_Book2" xfId="798"/>
    <cellStyle name="_Chelan Debt Forecast 12.19.05_Book2 2" xfId="799"/>
    <cellStyle name="_Chelan Debt Forecast 12.19.05_Book2_Adj Bench DR 3 for Initial Briefs (Electric)" xfId="800"/>
    <cellStyle name="_Chelan Debt Forecast 12.19.05_Book2_Adj Bench DR 3 for Initial Briefs (Electric) 2" xfId="801"/>
    <cellStyle name="_Chelan Debt Forecast 12.19.05_Book2_Electric Rev Req Model (2009 GRC) Rebuttal" xfId="802"/>
    <cellStyle name="_Chelan Debt Forecast 12.19.05_Book2_Electric Rev Req Model (2009 GRC) Rebuttal 2" xfId="803"/>
    <cellStyle name="_Chelan Debt Forecast 12.19.05_Book2_Electric Rev Req Model (2009 GRC) Rebuttal REmoval of New  WH Solar AdjustMI" xfId="804"/>
    <cellStyle name="_Chelan Debt Forecast 12.19.05_Book2_Electric Rev Req Model (2009 GRC) Rebuttal REmoval of New  WH Solar AdjustMI 2" xfId="805"/>
    <cellStyle name="_Chelan Debt Forecast 12.19.05_Book2_Electric Rev Req Model (2009 GRC) Revised 01-18-2010" xfId="806"/>
    <cellStyle name="_Chelan Debt Forecast 12.19.05_Book2_Electric Rev Req Model (2009 GRC) Revised 01-18-2010 2" xfId="807"/>
    <cellStyle name="_Chelan Debt Forecast 12.19.05_Book2_Final Order Electric EXHIBIT A-1" xfId="808"/>
    <cellStyle name="_Chelan Debt Forecast 12.19.05_Book2_Final Order Electric EXHIBIT A-1 2" xfId="809"/>
    <cellStyle name="_Chelan Debt Forecast 12.19.05_Book4" xfId="810"/>
    <cellStyle name="_Chelan Debt Forecast 12.19.05_Book4 2" xfId="811"/>
    <cellStyle name="_Chelan Debt Forecast 12.19.05_Book9" xfId="812"/>
    <cellStyle name="_Chelan Debt Forecast 12.19.05_Book9 2" xfId="813"/>
    <cellStyle name="_Chelan Debt Forecast 12.19.05_DWH-08 (Rate Spread &amp; Design Workpapers)" xfId="814"/>
    <cellStyle name="_Chelan Debt Forecast 12.19.05_Final 2008 PTC Rate Design Workpapers 10.27.08" xfId="815"/>
    <cellStyle name="_Chelan Debt Forecast 12.19.05_Final 2009 Electric Low Income Workpapers" xfId="816"/>
    <cellStyle name="_Chelan Debt Forecast 12.19.05_INPUTS" xfId="817"/>
    <cellStyle name="_Chelan Debt Forecast 12.19.05_INPUTS 2" xfId="818"/>
    <cellStyle name="_Chelan Debt Forecast 12.19.05_Power Costs - Comparison bx Rbtl-Staff-Jt-PC" xfId="819"/>
    <cellStyle name="_Chelan Debt Forecast 12.19.05_Power Costs - Comparison bx Rbtl-Staff-Jt-PC 2" xfId="820"/>
    <cellStyle name="_Chelan Debt Forecast 12.19.05_Power Costs - Comparison bx Rbtl-Staff-Jt-PC_Adj Bench DR 3 for Initial Briefs (Electric)" xfId="821"/>
    <cellStyle name="_Chelan Debt Forecast 12.19.05_Power Costs - Comparison bx Rbtl-Staff-Jt-PC_Adj Bench DR 3 for Initial Briefs (Electric) 2" xfId="822"/>
    <cellStyle name="_Chelan Debt Forecast 12.19.05_Power Costs - Comparison bx Rbtl-Staff-Jt-PC_Electric Rev Req Model (2009 GRC) Rebuttal" xfId="823"/>
    <cellStyle name="_Chelan Debt Forecast 12.19.05_Power Costs - Comparison bx Rbtl-Staff-Jt-PC_Electric Rev Req Model (2009 GRC) Rebuttal 2" xfId="824"/>
    <cellStyle name="_Chelan Debt Forecast 12.19.05_Power Costs - Comparison bx Rbtl-Staff-Jt-PC_Electric Rev Req Model (2009 GRC) Rebuttal REmoval of New  WH Solar AdjustMI" xfId="825"/>
    <cellStyle name="_Chelan Debt Forecast 12.19.05_Power Costs - Comparison bx Rbtl-Staff-Jt-PC_Electric Rev Req Model (2009 GRC) Rebuttal REmoval of New  WH Solar AdjustMI 2" xfId="826"/>
    <cellStyle name="_Chelan Debt Forecast 12.19.05_Power Costs - Comparison bx Rbtl-Staff-Jt-PC_Electric Rev Req Model (2009 GRC) Revised 01-18-2010" xfId="827"/>
    <cellStyle name="_Chelan Debt Forecast 12.19.05_Power Costs - Comparison bx Rbtl-Staff-Jt-PC_Electric Rev Req Model (2009 GRC) Revised 01-18-2010 2" xfId="828"/>
    <cellStyle name="_Chelan Debt Forecast 12.19.05_Power Costs - Comparison bx Rbtl-Staff-Jt-PC_Final Order Electric EXHIBIT A-1" xfId="829"/>
    <cellStyle name="_Chelan Debt Forecast 12.19.05_Power Costs - Comparison bx Rbtl-Staff-Jt-PC_Final Order Electric EXHIBIT A-1 2" xfId="830"/>
    <cellStyle name="_Chelan Debt Forecast 12.19.05_Production Adj 4.37" xfId="831"/>
    <cellStyle name="_Chelan Debt Forecast 12.19.05_Production Adj 4.37 2" xfId="832"/>
    <cellStyle name="_Chelan Debt Forecast 12.19.05_Purchased Power Adj 4.03" xfId="833"/>
    <cellStyle name="_Chelan Debt Forecast 12.19.05_Purchased Power Adj 4.03 2" xfId="834"/>
    <cellStyle name="_Chelan Debt Forecast 12.19.05_Rebuttal Power Costs" xfId="835"/>
    <cellStyle name="_Chelan Debt Forecast 12.19.05_Rebuttal Power Costs 2" xfId="836"/>
    <cellStyle name="_Chelan Debt Forecast 12.19.05_Rebuttal Power Costs_Adj Bench DR 3 for Initial Briefs (Electric)" xfId="837"/>
    <cellStyle name="_Chelan Debt Forecast 12.19.05_Rebuttal Power Costs_Adj Bench DR 3 for Initial Briefs (Electric) 2" xfId="838"/>
    <cellStyle name="_Chelan Debt Forecast 12.19.05_Rebuttal Power Costs_Electric Rev Req Model (2009 GRC) Rebuttal" xfId="839"/>
    <cellStyle name="_Chelan Debt Forecast 12.19.05_Rebuttal Power Costs_Electric Rev Req Model (2009 GRC) Rebuttal 2" xfId="840"/>
    <cellStyle name="_Chelan Debt Forecast 12.19.05_Rebuttal Power Costs_Electric Rev Req Model (2009 GRC) Rebuttal REmoval of New  WH Solar AdjustMI" xfId="841"/>
    <cellStyle name="_Chelan Debt Forecast 12.19.05_Rebuttal Power Costs_Electric Rev Req Model (2009 GRC) Rebuttal REmoval of New  WH Solar AdjustMI 2" xfId="842"/>
    <cellStyle name="_Chelan Debt Forecast 12.19.05_Rebuttal Power Costs_Electric Rev Req Model (2009 GRC) Revised 01-18-2010" xfId="843"/>
    <cellStyle name="_Chelan Debt Forecast 12.19.05_Rebuttal Power Costs_Electric Rev Req Model (2009 GRC) Revised 01-18-2010 2" xfId="844"/>
    <cellStyle name="_Chelan Debt Forecast 12.19.05_Rebuttal Power Costs_Final Order Electric EXHIBIT A-1" xfId="845"/>
    <cellStyle name="_Chelan Debt Forecast 12.19.05_Rebuttal Power Costs_Final Order Electric EXHIBIT A-1 2" xfId="846"/>
    <cellStyle name="_Chelan Debt Forecast 12.19.05_ROR &amp; CONV FACTOR" xfId="847"/>
    <cellStyle name="_Chelan Debt Forecast 12.19.05_ROR &amp; CONV FACTOR 2" xfId="848"/>
    <cellStyle name="_Chelan Debt Forecast 12.19.05_ROR 5.02" xfId="849"/>
    <cellStyle name="_Chelan Debt Forecast 12.19.05_ROR 5.02 2" xfId="850"/>
    <cellStyle name="_Chelan Debt Forecast 12.19.05_Typical Residential Impacts 10.27.08" xfId="851"/>
    <cellStyle name="_Copy 11-9 Sumas Proforma - Current" xfId="852"/>
    <cellStyle name="_Costs not in AURORA 06GRC" xfId="853"/>
    <cellStyle name="_Costs not in AURORA 06GRC 2" xfId="854"/>
    <cellStyle name="_Costs not in AURORA 06GRC 2 2" xfId="855"/>
    <cellStyle name="_Costs not in AURORA 06GRC 3" xfId="856"/>
    <cellStyle name="_Costs not in AURORA 06GRC 3 2" xfId="857"/>
    <cellStyle name="_Costs not in AURORA 06GRC 3 3" xfId="858"/>
    <cellStyle name="_Costs not in AURORA 06GRC 3 4" xfId="859"/>
    <cellStyle name="_Costs not in AURORA 06GRC 4" xfId="860"/>
    <cellStyle name="_Costs not in AURORA 06GRC_04 07E Wild Horse Wind Expansion (C) (2)" xfId="861"/>
    <cellStyle name="_Costs not in AURORA 06GRC_04 07E Wild Horse Wind Expansion (C) (2) 2" xfId="862"/>
    <cellStyle name="_Costs not in AURORA 06GRC_04 07E Wild Horse Wind Expansion (C) (2)_Adj Bench DR 3 for Initial Briefs (Electric)" xfId="863"/>
    <cellStyle name="_Costs not in AURORA 06GRC_04 07E Wild Horse Wind Expansion (C) (2)_Adj Bench DR 3 for Initial Briefs (Electric) 2" xfId="864"/>
    <cellStyle name="_Costs not in AURORA 06GRC_04 07E Wild Horse Wind Expansion (C) (2)_Electric Rev Req Model (2009 GRC) " xfId="865"/>
    <cellStyle name="_Costs not in AURORA 06GRC_04 07E Wild Horse Wind Expansion (C) (2)_Electric Rev Req Model (2009 GRC)  2" xfId="866"/>
    <cellStyle name="_Costs not in AURORA 06GRC_04 07E Wild Horse Wind Expansion (C) (2)_Electric Rev Req Model (2009 GRC) Rebuttal" xfId="867"/>
    <cellStyle name="_Costs not in AURORA 06GRC_04 07E Wild Horse Wind Expansion (C) (2)_Electric Rev Req Model (2009 GRC) Rebuttal 2" xfId="868"/>
    <cellStyle name="_Costs not in AURORA 06GRC_04 07E Wild Horse Wind Expansion (C) (2)_Electric Rev Req Model (2009 GRC) Rebuttal REmoval of New  WH Solar AdjustMI" xfId="869"/>
    <cellStyle name="_Costs not in AURORA 06GRC_04 07E Wild Horse Wind Expansion (C) (2)_Electric Rev Req Model (2009 GRC) Rebuttal REmoval of New  WH Solar AdjustMI 2" xfId="870"/>
    <cellStyle name="_Costs not in AURORA 06GRC_04 07E Wild Horse Wind Expansion (C) (2)_Electric Rev Req Model (2009 GRC) Revised 01-18-2010" xfId="871"/>
    <cellStyle name="_Costs not in AURORA 06GRC_04 07E Wild Horse Wind Expansion (C) (2)_Electric Rev Req Model (2009 GRC) Revised 01-18-2010 2" xfId="872"/>
    <cellStyle name="_Costs not in AURORA 06GRC_04 07E Wild Horse Wind Expansion (C) (2)_Final Order Electric EXHIBIT A-1" xfId="873"/>
    <cellStyle name="_Costs not in AURORA 06GRC_04 07E Wild Horse Wind Expansion (C) (2)_Final Order Electric EXHIBIT A-1 2" xfId="874"/>
    <cellStyle name="_Costs not in AURORA 06GRC_04 07E Wild Horse Wind Expansion (C) (2)_TENASKA REGULATORY ASSET" xfId="875"/>
    <cellStyle name="_Costs not in AURORA 06GRC_04 07E Wild Horse Wind Expansion (C) (2)_TENASKA REGULATORY ASSET 2" xfId="876"/>
    <cellStyle name="_Costs not in AURORA 06GRC_16.37E Wild Horse Expansion DeferralRevwrkingfile SF" xfId="877"/>
    <cellStyle name="_Costs not in AURORA 06GRC_16.37E Wild Horse Expansion DeferralRevwrkingfile SF 2" xfId="878"/>
    <cellStyle name="_Costs not in AURORA 06GRC_4 31 Regulatory Assets and Liabilities  7 06- Exhibit D" xfId="879"/>
    <cellStyle name="_Costs not in AURORA 06GRC_4 31 Regulatory Assets and Liabilities  7 06- Exhibit D 2" xfId="880"/>
    <cellStyle name="_Costs not in AURORA 06GRC_4 32 Regulatory Assets and Liabilities  7 06- Exhibit D" xfId="881"/>
    <cellStyle name="_Costs not in AURORA 06GRC_4 32 Regulatory Assets and Liabilities  7 06- Exhibit D 2" xfId="882"/>
    <cellStyle name="_Costs not in AURORA 06GRC_Book2" xfId="883"/>
    <cellStyle name="_Costs not in AURORA 06GRC_Book2 2" xfId="884"/>
    <cellStyle name="_Costs not in AURORA 06GRC_Book2_Adj Bench DR 3 for Initial Briefs (Electric)" xfId="885"/>
    <cellStyle name="_Costs not in AURORA 06GRC_Book2_Adj Bench DR 3 for Initial Briefs (Electric) 2" xfId="886"/>
    <cellStyle name="_Costs not in AURORA 06GRC_Book2_Electric Rev Req Model (2009 GRC) Rebuttal" xfId="887"/>
    <cellStyle name="_Costs not in AURORA 06GRC_Book2_Electric Rev Req Model (2009 GRC) Rebuttal 2" xfId="888"/>
    <cellStyle name="_Costs not in AURORA 06GRC_Book2_Electric Rev Req Model (2009 GRC) Rebuttal REmoval of New  WH Solar AdjustMI" xfId="889"/>
    <cellStyle name="_Costs not in AURORA 06GRC_Book2_Electric Rev Req Model (2009 GRC) Rebuttal REmoval of New  WH Solar AdjustMI 2" xfId="890"/>
    <cellStyle name="_Costs not in AURORA 06GRC_Book2_Electric Rev Req Model (2009 GRC) Revised 01-18-2010" xfId="891"/>
    <cellStyle name="_Costs not in AURORA 06GRC_Book2_Electric Rev Req Model (2009 GRC) Revised 01-18-2010 2" xfId="892"/>
    <cellStyle name="_Costs not in AURORA 06GRC_Book2_Final Order Electric EXHIBIT A-1" xfId="893"/>
    <cellStyle name="_Costs not in AURORA 06GRC_Book2_Final Order Electric EXHIBIT A-1 2" xfId="894"/>
    <cellStyle name="_Costs not in AURORA 06GRC_Book4" xfId="895"/>
    <cellStyle name="_Costs not in AURORA 06GRC_Book4 2" xfId="896"/>
    <cellStyle name="_Costs not in AURORA 06GRC_Book9" xfId="897"/>
    <cellStyle name="_Costs not in AURORA 06GRC_Book9 2" xfId="898"/>
    <cellStyle name="_Costs not in AURORA 06GRC_DWH-08 (Rate Spread &amp; Design Workpapers)" xfId="899"/>
    <cellStyle name="_Costs not in AURORA 06GRC_Final 2008 PTC Rate Design Workpapers 10.27.08" xfId="900"/>
    <cellStyle name="_Costs not in AURORA 06GRC_Final 2009 Electric Low Income Workpapers" xfId="901"/>
    <cellStyle name="_Costs not in AURORA 06GRC_INPUTS" xfId="902"/>
    <cellStyle name="_Costs not in AURORA 06GRC_INPUTS 2" xfId="903"/>
    <cellStyle name="_Costs not in AURORA 06GRC_Power Costs - Comparison bx Rbtl-Staff-Jt-PC" xfId="904"/>
    <cellStyle name="_Costs not in AURORA 06GRC_Power Costs - Comparison bx Rbtl-Staff-Jt-PC 2" xfId="905"/>
    <cellStyle name="_Costs not in AURORA 06GRC_Power Costs - Comparison bx Rbtl-Staff-Jt-PC_Adj Bench DR 3 for Initial Briefs (Electric)" xfId="906"/>
    <cellStyle name="_Costs not in AURORA 06GRC_Power Costs - Comparison bx Rbtl-Staff-Jt-PC_Adj Bench DR 3 for Initial Briefs (Electric) 2" xfId="907"/>
    <cellStyle name="_Costs not in AURORA 06GRC_Power Costs - Comparison bx Rbtl-Staff-Jt-PC_Electric Rev Req Model (2009 GRC) Rebuttal" xfId="908"/>
    <cellStyle name="_Costs not in AURORA 06GRC_Power Costs - Comparison bx Rbtl-Staff-Jt-PC_Electric Rev Req Model (2009 GRC) Rebuttal 2" xfId="909"/>
    <cellStyle name="_Costs not in AURORA 06GRC_Power Costs - Comparison bx Rbtl-Staff-Jt-PC_Electric Rev Req Model (2009 GRC) Rebuttal REmoval of New  WH Solar AdjustMI" xfId="910"/>
    <cellStyle name="_Costs not in AURORA 06GRC_Power Costs - Comparison bx Rbtl-Staff-Jt-PC_Electric Rev Req Model (2009 GRC) Rebuttal REmoval of New  WH Solar AdjustMI 2" xfId="911"/>
    <cellStyle name="_Costs not in AURORA 06GRC_Power Costs - Comparison bx Rbtl-Staff-Jt-PC_Electric Rev Req Model (2009 GRC) Revised 01-18-2010" xfId="912"/>
    <cellStyle name="_Costs not in AURORA 06GRC_Power Costs - Comparison bx Rbtl-Staff-Jt-PC_Electric Rev Req Model (2009 GRC) Revised 01-18-2010 2" xfId="913"/>
    <cellStyle name="_Costs not in AURORA 06GRC_Power Costs - Comparison bx Rbtl-Staff-Jt-PC_Final Order Electric EXHIBIT A-1" xfId="914"/>
    <cellStyle name="_Costs not in AURORA 06GRC_Power Costs - Comparison bx Rbtl-Staff-Jt-PC_Final Order Electric EXHIBIT A-1 2" xfId="915"/>
    <cellStyle name="_Costs not in AURORA 06GRC_Production Adj 4.37" xfId="916"/>
    <cellStyle name="_Costs not in AURORA 06GRC_Production Adj 4.37 2" xfId="917"/>
    <cellStyle name="_Costs not in AURORA 06GRC_Purchased Power Adj 4.03" xfId="918"/>
    <cellStyle name="_Costs not in AURORA 06GRC_Purchased Power Adj 4.03 2" xfId="919"/>
    <cellStyle name="_Costs not in AURORA 06GRC_Rebuttal Power Costs" xfId="920"/>
    <cellStyle name="_Costs not in AURORA 06GRC_Rebuttal Power Costs 2" xfId="921"/>
    <cellStyle name="_Costs not in AURORA 06GRC_Rebuttal Power Costs_Adj Bench DR 3 for Initial Briefs (Electric)" xfId="922"/>
    <cellStyle name="_Costs not in AURORA 06GRC_Rebuttal Power Costs_Adj Bench DR 3 for Initial Briefs (Electric) 2" xfId="923"/>
    <cellStyle name="_Costs not in AURORA 06GRC_Rebuttal Power Costs_Electric Rev Req Model (2009 GRC) Rebuttal" xfId="924"/>
    <cellStyle name="_Costs not in AURORA 06GRC_Rebuttal Power Costs_Electric Rev Req Model (2009 GRC) Rebuttal 2" xfId="925"/>
    <cellStyle name="_Costs not in AURORA 06GRC_Rebuttal Power Costs_Electric Rev Req Model (2009 GRC) Rebuttal REmoval of New  WH Solar AdjustMI" xfId="926"/>
    <cellStyle name="_Costs not in AURORA 06GRC_Rebuttal Power Costs_Electric Rev Req Model (2009 GRC) Rebuttal REmoval of New  WH Solar AdjustMI 2" xfId="927"/>
    <cellStyle name="_Costs not in AURORA 06GRC_Rebuttal Power Costs_Electric Rev Req Model (2009 GRC) Revised 01-18-2010" xfId="928"/>
    <cellStyle name="_Costs not in AURORA 06GRC_Rebuttal Power Costs_Electric Rev Req Model (2009 GRC) Revised 01-18-2010 2" xfId="929"/>
    <cellStyle name="_Costs not in AURORA 06GRC_Rebuttal Power Costs_Final Order Electric EXHIBIT A-1" xfId="930"/>
    <cellStyle name="_Costs not in AURORA 06GRC_Rebuttal Power Costs_Final Order Electric EXHIBIT A-1 2" xfId="931"/>
    <cellStyle name="_Costs not in AURORA 06GRC_ROR &amp; CONV FACTOR" xfId="932"/>
    <cellStyle name="_Costs not in AURORA 06GRC_ROR &amp; CONV FACTOR 2" xfId="933"/>
    <cellStyle name="_Costs not in AURORA 06GRC_ROR 5.02" xfId="934"/>
    <cellStyle name="_Costs not in AURORA 06GRC_ROR 5.02 2" xfId="935"/>
    <cellStyle name="_Costs not in AURORA 06GRC_Typical Residential Impacts 10.27.08" xfId="936"/>
    <cellStyle name="_Costs not in AURORA 2006GRC 6.15.06" xfId="937"/>
    <cellStyle name="_Costs not in AURORA 2006GRC 6.15.06 2" xfId="938"/>
    <cellStyle name="_Costs not in AURORA 2006GRC 6.15.06 2 2" xfId="939"/>
    <cellStyle name="_Costs not in AURORA 2006GRC 6.15.06 3" xfId="940"/>
    <cellStyle name="_Costs not in AURORA 2006GRC 6.15.06 3 2" xfId="941"/>
    <cellStyle name="_Costs not in AURORA 2006GRC 6.15.06 3 3" xfId="942"/>
    <cellStyle name="_Costs not in AURORA 2006GRC 6.15.06 3 4" xfId="943"/>
    <cellStyle name="_Costs not in AURORA 2006GRC 6.15.06 4" xfId="944"/>
    <cellStyle name="_Costs not in AURORA 2006GRC 6.15.06_04 07E Wild Horse Wind Expansion (C) (2)" xfId="945"/>
    <cellStyle name="_Costs not in AURORA 2006GRC 6.15.06_04 07E Wild Horse Wind Expansion (C) (2) 2" xfId="946"/>
    <cellStyle name="_Costs not in AURORA 2006GRC 6.15.06_04 07E Wild Horse Wind Expansion (C) (2)_Adj Bench DR 3 for Initial Briefs (Electric)" xfId="947"/>
    <cellStyle name="_Costs not in AURORA 2006GRC 6.15.06_04 07E Wild Horse Wind Expansion (C) (2)_Adj Bench DR 3 for Initial Briefs (Electric) 2" xfId="948"/>
    <cellStyle name="_Costs not in AURORA 2006GRC 6.15.06_04 07E Wild Horse Wind Expansion (C) (2)_Electric Rev Req Model (2009 GRC) " xfId="949"/>
    <cellStyle name="_Costs not in AURORA 2006GRC 6.15.06_04 07E Wild Horse Wind Expansion (C) (2)_Electric Rev Req Model (2009 GRC)  2" xfId="950"/>
    <cellStyle name="_Costs not in AURORA 2006GRC 6.15.06_04 07E Wild Horse Wind Expansion (C) (2)_Electric Rev Req Model (2009 GRC) Rebuttal" xfId="951"/>
    <cellStyle name="_Costs not in AURORA 2006GRC 6.15.06_04 07E Wild Horse Wind Expansion (C) (2)_Electric Rev Req Model (2009 GRC) Rebuttal 2" xfId="952"/>
    <cellStyle name="_Costs not in AURORA 2006GRC 6.15.06_04 07E Wild Horse Wind Expansion (C) (2)_Electric Rev Req Model (2009 GRC) Rebuttal REmoval of New  WH Solar AdjustMI" xfId="953"/>
    <cellStyle name="_Costs not in AURORA 2006GRC 6.15.06_04 07E Wild Horse Wind Expansion (C) (2)_Electric Rev Req Model (2009 GRC) Rebuttal REmoval of New  WH Solar AdjustMI 2" xfId="954"/>
    <cellStyle name="_Costs not in AURORA 2006GRC 6.15.06_04 07E Wild Horse Wind Expansion (C) (2)_Electric Rev Req Model (2009 GRC) Revised 01-18-2010" xfId="955"/>
    <cellStyle name="_Costs not in AURORA 2006GRC 6.15.06_04 07E Wild Horse Wind Expansion (C) (2)_Electric Rev Req Model (2009 GRC) Revised 01-18-2010 2" xfId="956"/>
    <cellStyle name="_Costs not in AURORA 2006GRC 6.15.06_04 07E Wild Horse Wind Expansion (C) (2)_Final Order Electric EXHIBIT A-1" xfId="957"/>
    <cellStyle name="_Costs not in AURORA 2006GRC 6.15.06_04 07E Wild Horse Wind Expansion (C) (2)_Final Order Electric EXHIBIT A-1 2" xfId="958"/>
    <cellStyle name="_Costs not in AURORA 2006GRC 6.15.06_04 07E Wild Horse Wind Expansion (C) (2)_TENASKA REGULATORY ASSET" xfId="959"/>
    <cellStyle name="_Costs not in AURORA 2006GRC 6.15.06_04 07E Wild Horse Wind Expansion (C) (2)_TENASKA REGULATORY ASSET 2" xfId="960"/>
    <cellStyle name="_Costs not in AURORA 2006GRC 6.15.06_16.37E Wild Horse Expansion DeferralRevwrkingfile SF" xfId="961"/>
    <cellStyle name="_Costs not in AURORA 2006GRC 6.15.06_16.37E Wild Horse Expansion DeferralRevwrkingfile SF 2" xfId="962"/>
    <cellStyle name="_Costs not in AURORA 2006GRC 6.15.06_4 31 Regulatory Assets and Liabilities  7 06- Exhibit D" xfId="963"/>
    <cellStyle name="_Costs not in AURORA 2006GRC 6.15.06_4 31 Regulatory Assets and Liabilities  7 06- Exhibit D 2" xfId="964"/>
    <cellStyle name="_Costs not in AURORA 2006GRC 6.15.06_4 32 Regulatory Assets and Liabilities  7 06- Exhibit D" xfId="965"/>
    <cellStyle name="_Costs not in AURORA 2006GRC 6.15.06_4 32 Regulatory Assets and Liabilities  7 06- Exhibit D 2" xfId="966"/>
    <cellStyle name="_Costs not in AURORA 2006GRC 6.15.06_Book2" xfId="967"/>
    <cellStyle name="_Costs not in AURORA 2006GRC 6.15.06_Book2 2" xfId="968"/>
    <cellStyle name="_Costs not in AURORA 2006GRC 6.15.06_Book2_Adj Bench DR 3 for Initial Briefs (Electric)" xfId="969"/>
    <cellStyle name="_Costs not in AURORA 2006GRC 6.15.06_Book2_Adj Bench DR 3 for Initial Briefs (Electric) 2" xfId="970"/>
    <cellStyle name="_Costs not in AURORA 2006GRC 6.15.06_Book2_Electric Rev Req Model (2009 GRC) Rebuttal" xfId="971"/>
    <cellStyle name="_Costs not in AURORA 2006GRC 6.15.06_Book2_Electric Rev Req Model (2009 GRC) Rebuttal 2" xfId="972"/>
    <cellStyle name="_Costs not in AURORA 2006GRC 6.15.06_Book2_Electric Rev Req Model (2009 GRC) Rebuttal REmoval of New  WH Solar AdjustMI" xfId="973"/>
    <cellStyle name="_Costs not in AURORA 2006GRC 6.15.06_Book2_Electric Rev Req Model (2009 GRC) Rebuttal REmoval of New  WH Solar AdjustMI 2" xfId="974"/>
    <cellStyle name="_Costs not in AURORA 2006GRC 6.15.06_Book2_Electric Rev Req Model (2009 GRC) Revised 01-18-2010" xfId="975"/>
    <cellStyle name="_Costs not in AURORA 2006GRC 6.15.06_Book2_Electric Rev Req Model (2009 GRC) Revised 01-18-2010 2" xfId="976"/>
    <cellStyle name="_Costs not in AURORA 2006GRC 6.15.06_Book2_Final Order Electric EXHIBIT A-1" xfId="977"/>
    <cellStyle name="_Costs not in AURORA 2006GRC 6.15.06_Book2_Final Order Electric EXHIBIT A-1 2" xfId="978"/>
    <cellStyle name="_Costs not in AURORA 2006GRC 6.15.06_Book4" xfId="979"/>
    <cellStyle name="_Costs not in AURORA 2006GRC 6.15.06_Book4 2" xfId="980"/>
    <cellStyle name="_Costs not in AURORA 2006GRC 6.15.06_Book9" xfId="981"/>
    <cellStyle name="_Costs not in AURORA 2006GRC 6.15.06_Book9 2" xfId="982"/>
    <cellStyle name="_Costs not in AURORA 2006GRC 6.15.06_DWH-08 (Rate Spread &amp; Design Workpapers)" xfId="983"/>
    <cellStyle name="_Costs not in AURORA 2006GRC 6.15.06_Final 2008 PTC Rate Design Workpapers 10.27.08" xfId="984"/>
    <cellStyle name="_Costs not in AURORA 2006GRC 6.15.06_INPUTS" xfId="985"/>
    <cellStyle name="_Costs not in AURORA 2006GRC 6.15.06_INPUTS 2" xfId="986"/>
    <cellStyle name="_Costs not in AURORA 2006GRC 6.15.06_Power Costs - Comparison bx Rbtl-Staff-Jt-PC" xfId="987"/>
    <cellStyle name="_Costs not in AURORA 2006GRC 6.15.06_Power Costs - Comparison bx Rbtl-Staff-Jt-PC 2" xfId="988"/>
    <cellStyle name="_Costs not in AURORA 2006GRC 6.15.06_Power Costs - Comparison bx Rbtl-Staff-Jt-PC_Adj Bench DR 3 for Initial Briefs (Electric)" xfId="989"/>
    <cellStyle name="_Costs not in AURORA 2006GRC 6.15.06_Power Costs - Comparison bx Rbtl-Staff-Jt-PC_Adj Bench DR 3 for Initial Briefs (Electric) 2" xfId="990"/>
    <cellStyle name="_Costs not in AURORA 2006GRC 6.15.06_Power Costs - Comparison bx Rbtl-Staff-Jt-PC_Electric Rev Req Model (2009 GRC) Rebuttal" xfId="991"/>
    <cellStyle name="_Costs not in AURORA 2006GRC 6.15.06_Power Costs - Comparison bx Rbtl-Staff-Jt-PC_Electric Rev Req Model (2009 GRC) Rebuttal 2" xfId="992"/>
    <cellStyle name="_Costs not in AURORA 2006GRC 6.15.06_Power Costs - Comparison bx Rbtl-Staff-Jt-PC_Electric Rev Req Model (2009 GRC) Rebuttal REmoval of New  WH Solar AdjustMI" xfId="993"/>
    <cellStyle name="_Costs not in AURORA 2006GRC 6.15.06_Power Costs - Comparison bx Rbtl-Staff-Jt-PC_Electric Rev Req Model (2009 GRC) Rebuttal REmoval of New  WH Solar AdjustMI 2" xfId="994"/>
    <cellStyle name="_Costs not in AURORA 2006GRC 6.15.06_Power Costs - Comparison bx Rbtl-Staff-Jt-PC_Electric Rev Req Model (2009 GRC) Revised 01-18-2010" xfId="995"/>
    <cellStyle name="_Costs not in AURORA 2006GRC 6.15.06_Power Costs - Comparison bx Rbtl-Staff-Jt-PC_Electric Rev Req Model (2009 GRC) Revised 01-18-2010 2" xfId="996"/>
    <cellStyle name="_Costs not in AURORA 2006GRC 6.15.06_Power Costs - Comparison bx Rbtl-Staff-Jt-PC_Final Order Electric EXHIBIT A-1" xfId="997"/>
    <cellStyle name="_Costs not in AURORA 2006GRC 6.15.06_Power Costs - Comparison bx Rbtl-Staff-Jt-PC_Final Order Electric EXHIBIT A-1 2" xfId="998"/>
    <cellStyle name="_Costs not in AURORA 2006GRC 6.15.06_Production Adj 4.37" xfId="999"/>
    <cellStyle name="_Costs not in AURORA 2006GRC 6.15.06_Production Adj 4.37 2" xfId="1000"/>
    <cellStyle name="_Costs not in AURORA 2006GRC 6.15.06_Purchased Power Adj 4.03" xfId="1001"/>
    <cellStyle name="_Costs not in AURORA 2006GRC 6.15.06_Purchased Power Adj 4.03 2" xfId="1002"/>
    <cellStyle name="_Costs not in AURORA 2006GRC 6.15.06_Rebuttal Power Costs" xfId="1003"/>
    <cellStyle name="_Costs not in AURORA 2006GRC 6.15.06_Rebuttal Power Costs 2" xfId="1004"/>
    <cellStyle name="_Costs not in AURORA 2006GRC 6.15.06_Rebuttal Power Costs_Adj Bench DR 3 for Initial Briefs (Electric)" xfId="1005"/>
    <cellStyle name="_Costs not in AURORA 2006GRC 6.15.06_Rebuttal Power Costs_Adj Bench DR 3 for Initial Briefs (Electric) 2" xfId="1006"/>
    <cellStyle name="_Costs not in AURORA 2006GRC 6.15.06_Rebuttal Power Costs_Electric Rev Req Model (2009 GRC) Rebuttal" xfId="1007"/>
    <cellStyle name="_Costs not in AURORA 2006GRC 6.15.06_Rebuttal Power Costs_Electric Rev Req Model (2009 GRC) Rebuttal 2" xfId="1008"/>
    <cellStyle name="_Costs not in AURORA 2006GRC 6.15.06_Rebuttal Power Costs_Electric Rev Req Model (2009 GRC) Rebuttal REmoval of New  WH Solar AdjustMI" xfId="1009"/>
    <cellStyle name="_Costs not in AURORA 2006GRC 6.15.06_Rebuttal Power Costs_Electric Rev Req Model (2009 GRC) Rebuttal REmoval of New  WH Solar AdjustMI 2" xfId="1010"/>
    <cellStyle name="_Costs not in AURORA 2006GRC 6.15.06_Rebuttal Power Costs_Electric Rev Req Model (2009 GRC) Revised 01-18-2010" xfId="1011"/>
    <cellStyle name="_Costs not in AURORA 2006GRC 6.15.06_Rebuttal Power Costs_Electric Rev Req Model (2009 GRC) Revised 01-18-2010 2" xfId="1012"/>
    <cellStyle name="_Costs not in AURORA 2006GRC 6.15.06_Rebuttal Power Costs_Final Order Electric EXHIBIT A-1" xfId="1013"/>
    <cellStyle name="_Costs not in AURORA 2006GRC 6.15.06_Rebuttal Power Costs_Final Order Electric EXHIBIT A-1 2" xfId="1014"/>
    <cellStyle name="_Costs not in AURORA 2006GRC 6.15.06_ROR &amp; CONV FACTOR" xfId="1015"/>
    <cellStyle name="_Costs not in AURORA 2006GRC 6.15.06_ROR &amp; CONV FACTOR 2" xfId="1016"/>
    <cellStyle name="_Costs not in AURORA 2006GRC 6.15.06_ROR 5.02" xfId="1017"/>
    <cellStyle name="_Costs not in AURORA 2006GRC 6.15.06_ROR 5.02 2" xfId="1018"/>
    <cellStyle name="_Costs not in AURORA 2006GRC w gas price updated" xfId="1019"/>
    <cellStyle name="_Costs not in AURORA 2006GRC w gas price updated 2" xfId="1020"/>
    <cellStyle name="_Costs not in AURORA 2006GRC w gas price updated_Adj Bench DR 3 for Initial Briefs (Electric)" xfId="1021"/>
    <cellStyle name="_Costs not in AURORA 2006GRC w gas price updated_Adj Bench DR 3 for Initial Briefs (Electric) 2" xfId="1022"/>
    <cellStyle name="_Costs not in AURORA 2006GRC w gas price updated_Book2" xfId="1023"/>
    <cellStyle name="_Costs not in AURORA 2006GRC w gas price updated_Book2 2" xfId="1024"/>
    <cellStyle name="_Costs not in AURORA 2006GRC w gas price updated_Book2_Adj Bench DR 3 for Initial Briefs (Electric)" xfId="1025"/>
    <cellStyle name="_Costs not in AURORA 2006GRC w gas price updated_Book2_Adj Bench DR 3 for Initial Briefs (Electric) 2" xfId="1026"/>
    <cellStyle name="_Costs not in AURORA 2006GRC w gas price updated_Book2_Electric Rev Req Model (2009 GRC) Rebuttal" xfId="1027"/>
    <cellStyle name="_Costs not in AURORA 2006GRC w gas price updated_Book2_Electric Rev Req Model (2009 GRC) Rebuttal 2" xfId="1028"/>
    <cellStyle name="_Costs not in AURORA 2006GRC w gas price updated_Book2_Electric Rev Req Model (2009 GRC) Rebuttal REmoval of New  WH Solar AdjustMI" xfId="1029"/>
    <cellStyle name="_Costs not in AURORA 2006GRC w gas price updated_Book2_Electric Rev Req Model (2009 GRC) Rebuttal REmoval of New  WH Solar AdjustMI 2" xfId="1030"/>
    <cellStyle name="_Costs not in AURORA 2006GRC w gas price updated_Book2_Electric Rev Req Model (2009 GRC) Revised 01-18-2010" xfId="1031"/>
    <cellStyle name="_Costs not in AURORA 2006GRC w gas price updated_Book2_Electric Rev Req Model (2009 GRC) Revised 01-18-2010 2" xfId="1032"/>
    <cellStyle name="_Costs not in AURORA 2006GRC w gas price updated_Book2_Final Order Electric EXHIBIT A-1" xfId="1033"/>
    <cellStyle name="_Costs not in AURORA 2006GRC w gas price updated_Book2_Final Order Electric EXHIBIT A-1 2" xfId="1034"/>
    <cellStyle name="_Costs not in AURORA 2006GRC w gas price updated_Electric Rev Req Model (2009 GRC) " xfId="1035"/>
    <cellStyle name="_Costs not in AURORA 2006GRC w gas price updated_Electric Rev Req Model (2009 GRC)  2" xfId="1036"/>
    <cellStyle name="_Costs not in AURORA 2006GRC w gas price updated_Electric Rev Req Model (2009 GRC) Rebuttal" xfId="1037"/>
    <cellStyle name="_Costs not in AURORA 2006GRC w gas price updated_Electric Rev Req Model (2009 GRC) Rebuttal 2" xfId="1038"/>
    <cellStyle name="_Costs not in AURORA 2006GRC w gas price updated_Electric Rev Req Model (2009 GRC) Rebuttal REmoval of New  WH Solar AdjustMI" xfId="1039"/>
    <cellStyle name="_Costs not in AURORA 2006GRC w gas price updated_Electric Rev Req Model (2009 GRC) Rebuttal REmoval of New  WH Solar AdjustMI 2" xfId="1040"/>
    <cellStyle name="_Costs not in AURORA 2006GRC w gas price updated_Electric Rev Req Model (2009 GRC) Revised 01-18-2010" xfId="1041"/>
    <cellStyle name="_Costs not in AURORA 2006GRC w gas price updated_Electric Rev Req Model (2009 GRC) Revised 01-18-2010 2" xfId="1042"/>
    <cellStyle name="_Costs not in AURORA 2006GRC w gas price updated_Final Order Electric EXHIBIT A-1" xfId="1043"/>
    <cellStyle name="_Costs not in AURORA 2006GRC w gas price updated_Final Order Electric EXHIBIT A-1 2" xfId="1044"/>
    <cellStyle name="_Costs not in AURORA 2006GRC w gas price updated_Rebuttal Power Costs" xfId="1045"/>
    <cellStyle name="_Costs not in AURORA 2006GRC w gas price updated_Rebuttal Power Costs 2" xfId="1046"/>
    <cellStyle name="_Costs not in AURORA 2006GRC w gas price updated_Rebuttal Power Costs_Adj Bench DR 3 for Initial Briefs (Electric)" xfId="1047"/>
    <cellStyle name="_Costs not in AURORA 2006GRC w gas price updated_Rebuttal Power Costs_Adj Bench DR 3 for Initial Briefs (Electric) 2" xfId="1048"/>
    <cellStyle name="_Costs not in AURORA 2006GRC w gas price updated_Rebuttal Power Costs_Electric Rev Req Model (2009 GRC) Rebuttal" xfId="1049"/>
    <cellStyle name="_Costs not in AURORA 2006GRC w gas price updated_Rebuttal Power Costs_Electric Rev Req Model (2009 GRC) Rebuttal 2" xfId="1050"/>
    <cellStyle name="_Costs not in AURORA 2006GRC w gas price updated_Rebuttal Power Costs_Electric Rev Req Model (2009 GRC) Rebuttal REmoval of New  WH Solar AdjustMI" xfId="1051"/>
    <cellStyle name="_Costs not in AURORA 2006GRC w gas price updated_Rebuttal Power Costs_Electric Rev Req Model (2009 GRC) Rebuttal REmoval of New  WH Solar AdjustMI 2" xfId="1052"/>
    <cellStyle name="_Costs not in AURORA 2006GRC w gas price updated_Rebuttal Power Costs_Electric Rev Req Model (2009 GRC) Revised 01-18-2010" xfId="1053"/>
    <cellStyle name="_Costs not in AURORA 2006GRC w gas price updated_Rebuttal Power Costs_Electric Rev Req Model (2009 GRC) Revised 01-18-2010 2" xfId="1054"/>
    <cellStyle name="_Costs not in AURORA 2006GRC w gas price updated_Rebuttal Power Costs_Final Order Electric EXHIBIT A-1" xfId="1055"/>
    <cellStyle name="_Costs not in AURORA 2006GRC w gas price updated_Rebuttal Power Costs_Final Order Electric EXHIBIT A-1 2" xfId="1056"/>
    <cellStyle name="_Costs not in AURORA 2006GRC w gas price updated_TENASKA REGULATORY ASSET" xfId="1057"/>
    <cellStyle name="_Costs not in AURORA 2006GRC w gas price updated_TENASKA REGULATORY ASSET 2" xfId="1058"/>
    <cellStyle name="_Costs not in AURORA 2007 Rate Case" xfId="1059"/>
    <cellStyle name="_Costs not in AURORA 2007 Rate Case 2" xfId="1060"/>
    <cellStyle name="_Costs not in AURORA 2007 Rate Case 2 2" xfId="1061"/>
    <cellStyle name="_Costs not in AURORA 2007 Rate Case 3" xfId="1062"/>
    <cellStyle name="_Costs not in AURORA 2007 Rate Case_(C) WHE Proforma with ITC cash grant 10 Yr Amort_for deferral_102809" xfId="1063"/>
    <cellStyle name="_Costs not in AURORA 2007 Rate Case_(C) WHE Proforma with ITC cash grant 10 Yr Amort_for deferral_102809 2" xfId="1064"/>
    <cellStyle name="_Costs not in AURORA 2007 Rate Case_(C) WHE Proforma with ITC cash grant 10 Yr Amort_for deferral_102809_16.07E Wild Horse Wind Expansionwrkingfile" xfId="1065"/>
    <cellStyle name="_Costs not in AURORA 2007 Rate Case_(C) WHE Proforma with ITC cash grant 10 Yr Amort_for deferral_102809_16.07E Wild Horse Wind Expansionwrkingfile 2" xfId="1066"/>
    <cellStyle name="_Costs not in AURORA 2007 Rate Case_(C) WHE Proforma with ITC cash grant 10 Yr Amort_for deferral_102809_16.07E Wild Horse Wind Expansionwrkingfile SF" xfId="1067"/>
    <cellStyle name="_Costs not in AURORA 2007 Rate Case_(C) WHE Proforma with ITC cash grant 10 Yr Amort_for deferral_102809_16.07E Wild Horse Wind Expansionwrkingfile SF 2" xfId="1068"/>
    <cellStyle name="_Costs not in AURORA 2007 Rate Case_(C) WHE Proforma with ITC cash grant 10 Yr Amort_for deferral_102809_16.37E Wild Horse Expansion DeferralRevwrkingfile SF" xfId="1069"/>
    <cellStyle name="_Costs not in AURORA 2007 Rate Case_(C) WHE Proforma with ITC cash grant 10 Yr Amort_for deferral_102809_16.37E Wild Horse Expansion DeferralRevwrkingfile SF 2" xfId="1070"/>
    <cellStyle name="_Costs not in AURORA 2007 Rate Case_(C) WHE Proforma with ITC cash grant 10 Yr Amort_for rebuttal_120709" xfId="1071"/>
    <cellStyle name="_Costs not in AURORA 2007 Rate Case_(C) WHE Proforma with ITC cash grant 10 Yr Amort_for rebuttal_120709 2" xfId="1072"/>
    <cellStyle name="_Costs not in AURORA 2007 Rate Case_04.07E Wild Horse Wind Expansion" xfId="1073"/>
    <cellStyle name="_Costs not in AURORA 2007 Rate Case_04.07E Wild Horse Wind Expansion 2" xfId="1074"/>
    <cellStyle name="_Costs not in AURORA 2007 Rate Case_04.07E Wild Horse Wind Expansion_16.07E Wild Horse Wind Expansionwrkingfile" xfId="1075"/>
    <cellStyle name="_Costs not in AURORA 2007 Rate Case_04.07E Wild Horse Wind Expansion_16.07E Wild Horse Wind Expansionwrkingfile 2" xfId="1076"/>
    <cellStyle name="_Costs not in AURORA 2007 Rate Case_04.07E Wild Horse Wind Expansion_16.07E Wild Horse Wind Expansionwrkingfile SF" xfId="1077"/>
    <cellStyle name="_Costs not in AURORA 2007 Rate Case_04.07E Wild Horse Wind Expansion_16.07E Wild Horse Wind Expansionwrkingfile SF 2" xfId="1078"/>
    <cellStyle name="_Costs not in AURORA 2007 Rate Case_04.07E Wild Horse Wind Expansion_16.37E Wild Horse Expansion DeferralRevwrkingfile SF" xfId="1079"/>
    <cellStyle name="_Costs not in AURORA 2007 Rate Case_04.07E Wild Horse Wind Expansion_16.37E Wild Horse Expansion DeferralRevwrkingfile SF 2" xfId="1080"/>
    <cellStyle name="_Costs not in AURORA 2007 Rate Case_16.07E Wild Horse Wind Expansionwrkingfile" xfId="1081"/>
    <cellStyle name="_Costs not in AURORA 2007 Rate Case_16.07E Wild Horse Wind Expansionwrkingfile 2" xfId="1082"/>
    <cellStyle name="_Costs not in AURORA 2007 Rate Case_16.07E Wild Horse Wind Expansionwrkingfile SF" xfId="1083"/>
    <cellStyle name="_Costs not in AURORA 2007 Rate Case_16.07E Wild Horse Wind Expansionwrkingfile SF 2" xfId="1084"/>
    <cellStyle name="_Costs not in AURORA 2007 Rate Case_16.37E Wild Horse Expansion DeferralRevwrkingfile SF" xfId="1085"/>
    <cellStyle name="_Costs not in AURORA 2007 Rate Case_16.37E Wild Horse Expansion DeferralRevwrkingfile SF 2" xfId="1086"/>
    <cellStyle name="_Costs not in AURORA 2007 Rate Case_4 31 Regulatory Assets and Liabilities  7 06- Exhibit D" xfId="1087"/>
    <cellStyle name="_Costs not in AURORA 2007 Rate Case_4 31 Regulatory Assets and Liabilities  7 06- Exhibit D 2" xfId="1088"/>
    <cellStyle name="_Costs not in AURORA 2007 Rate Case_4 32 Regulatory Assets and Liabilities  7 06- Exhibit D" xfId="1089"/>
    <cellStyle name="_Costs not in AURORA 2007 Rate Case_4 32 Regulatory Assets and Liabilities  7 06- Exhibit D 2" xfId="1090"/>
    <cellStyle name="_Costs not in AURORA 2007 Rate Case_Book2" xfId="1091"/>
    <cellStyle name="_Costs not in AURORA 2007 Rate Case_Book2 2" xfId="1092"/>
    <cellStyle name="_Costs not in AURORA 2007 Rate Case_Book2_Adj Bench DR 3 for Initial Briefs (Electric)" xfId="1093"/>
    <cellStyle name="_Costs not in AURORA 2007 Rate Case_Book2_Adj Bench DR 3 for Initial Briefs (Electric) 2" xfId="1094"/>
    <cellStyle name="_Costs not in AURORA 2007 Rate Case_Book2_Electric Rev Req Model (2009 GRC) Rebuttal" xfId="1095"/>
    <cellStyle name="_Costs not in AURORA 2007 Rate Case_Book2_Electric Rev Req Model (2009 GRC) Rebuttal 2" xfId="1096"/>
    <cellStyle name="_Costs not in AURORA 2007 Rate Case_Book2_Electric Rev Req Model (2009 GRC) Rebuttal REmoval of New  WH Solar AdjustMI" xfId="1097"/>
    <cellStyle name="_Costs not in AURORA 2007 Rate Case_Book2_Electric Rev Req Model (2009 GRC) Rebuttal REmoval of New  WH Solar AdjustMI 2" xfId="1098"/>
    <cellStyle name="_Costs not in AURORA 2007 Rate Case_Book2_Electric Rev Req Model (2009 GRC) Revised 01-18-2010" xfId="1099"/>
    <cellStyle name="_Costs not in AURORA 2007 Rate Case_Book2_Electric Rev Req Model (2009 GRC) Revised 01-18-2010 2" xfId="1100"/>
    <cellStyle name="_Costs not in AURORA 2007 Rate Case_Book2_Final Order Electric EXHIBIT A-1" xfId="1101"/>
    <cellStyle name="_Costs not in AURORA 2007 Rate Case_Book2_Final Order Electric EXHIBIT A-1 2" xfId="1102"/>
    <cellStyle name="_Costs not in AURORA 2007 Rate Case_Book4" xfId="1103"/>
    <cellStyle name="_Costs not in AURORA 2007 Rate Case_Book4 2" xfId="1104"/>
    <cellStyle name="_Costs not in AURORA 2007 Rate Case_Book9" xfId="1105"/>
    <cellStyle name="_Costs not in AURORA 2007 Rate Case_Book9 2" xfId="1106"/>
    <cellStyle name="_Costs not in AURORA 2007 Rate Case_Electric COS Inputs" xfId="1107"/>
    <cellStyle name="_Costs not in AURORA 2007 Rate Case_Electric COS Inputs 2" xfId="1108"/>
    <cellStyle name="_Costs not in AURORA 2007 Rate Case_Electric COS Inputs 2 2" xfId="1109"/>
    <cellStyle name="_Costs not in AURORA 2007 Rate Case_Electric COS Inputs 2 3" xfId="1110"/>
    <cellStyle name="_Costs not in AURORA 2007 Rate Case_Electric COS Inputs 2 4" xfId="1111"/>
    <cellStyle name="_Costs not in AURORA 2007 Rate Case_Electric COS Inputs 3" xfId="1112"/>
    <cellStyle name="_Costs not in AURORA 2007 Rate Case_Electric COS Inputs 4" xfId="1113"/>
    <cellStyle name="_Costs not in AURORA 2007 Rate Case_Power Costs - Comparison bx Rbtl-Staff-Jt-PC" xfId="1114"/>
    <cellStyle name="_Costs not in AURORA 2007 Rate Case_Power Costs - Comparison bx Rbtl-Staff-Jt-PC 2" xfId="1115"/>
    <cellStyle name="_Costs not in AURORA 2007 Rate Case_Power Costs - Comparison bx Rbtl-Staff-Jt-PC_Adj Bench DR 3 for Initial Briefs (Electric)" xfId="1116"/>
    <cellStyle name="_Costs not in AURORA 2007 Rate Case_Power Costs - Comparison bx Rbtl-Staff-Jt-PC_Adj Bench DR 3 for Initial Briefs (Electric) 2" xfId="1117"/>
    <cellStyle name="_Costs not in AURORA 2007 Rate Case_Power Costs - Comparison bx Rbtl-Staff-Jt-PC_Electric Rev Req Model (2009 GRC) Rebuttal" xfId="1118"/>
    <cellStyle name="_Costs not in AURORA 2007 Rate Case_Power Costs - Comparison bx Rbtl-Staff-Jt-PC_Electric Rev Req Model (2009 GRC) Rebuttal 2" xfId="1119"/>
    <cellStyle name="_Costs not in AURORA 2007 Rate Case_Power Costs - Comparison bx Rbtl-Staff-Jt-PC_Electric Rev Req Model (2009 GRC) Rebuttal REmoval of New  WH Solar AdjustMI" xfId="1120"/>
    <cellStyle name="_Costs not in AURORA 2007 Rate Case_Power Costs - Comparison bx Rbtl-Staff-Jt-PC_Electric Rev Req Model (2009 GRC) Rebuttal REmoval of New  WH Solar AdjustMI 2" xfId="1121"/>
    <cellStyle name="_Costs not in AURORA 2007 Rate Case_Power Costs - Comparison bx Rbtl-Staff-Jt-PC_Electric Rev Req Model (2009 GRC) Revised 01-18-2010" xfId="1122"/>
    <cellStyle name="_Costs not in AURORA 2007 Rate Case_Power Costs - Comparison bx Rbtl-Staff-Jt-PC_Electric Rev Req Model (2009 GRC) Revised 01-18-2010 2" xfId="1123"/>
    <cellStyle name="_Costs not in AURORA 2007 Rate Case_Power Costs - Comparison bx Rbtl-Staff-Jt-PC_Final Order Electric EXHIBIT A-1" xfId="1124"/>
    <cellStyle name="_Costs not in AURORA 2007 Rate Case_Power Costs - Comparison bx Rbtl-Staff-Jt-PC_Final Order Electric EXHIBIT A-1 2" xfId="1125"/>
    <cellStyle name="_Costs not in AURORA 2007 Rate Case_Production Adj 4.37" xfId="1126"/>
    <cellStyle name="_Costs not in AURORA 2007 Rate Case_Production Adj 4.37 2" xfId="1127"/>
    <cellStyle name="_Costs not in AURORA 2007 Rate Case_Purchased Power Adj 4.03" xfId="1128"/>
    <cellStyle name="_Costs not in AURORA 2007 Rate Case_Purchased Power Adj 4.03 2" xfId="1129"/>
    <cellStyle name="_Costs not in AURORA 2007 Rate Case_Rebuttal Power Costs" xfId="1130"/>
    <cellStyle name="_Costs not in AURORA 2007 Rate Case_Rebuttal Power Costs 2" xfId="1131"/>
    <cellStyle name="_Costs not in AURORA 2007 Rate Case_Rebuttal Power Costs_Adj Bench DR 3 for Initial Briefs (Electric)" xfId="1132"/>
    <cellStyle name="_Costs not in AURORA 2007 Rate Case_Rebuttal Power Costs_Adj Bench DR 3 for Initial Briefs (Electric) 2" xfId="1133"/>
    <cellStyle name="_Costs not in AURORA 2007 Rate Case_Rebuttal Power Costs_Electric Rev Req Model (2009 GRC) Rebuttal" xfId="1134"/>
    <cellStyle name="_Costs not in AURORA 2007 Rate Case_Rebuttal Power Costs_Electric Rev Req Model (2009 GRC) Rebuttal 2" xfId="1135"/>
    <cellStyle name="_Costs not in AURORA 2007 Rate Case_Rebuttal Power Costs_Electric Rev Req Model (2009 GRC) Rebuttal REmoval of New  WH Solar AdjustMI" xfId="1136"/>
    <cellStyle name="_Costs not in AURORA 2007 Rate Case_Rebuttal Power Costs_Electric Rev Req Model (2009 GRC) Rebuttal REmoval of New  WH Solar AdjustMI 2" xfId="1137"/>
    <cellStyle name="_Costs not in AURORA 2007 Rate Case_Rebuttal Power Costs_Electric Rev Req Model (2009 GRC) Revised 01-18-2010" xfId="1138"/>
    <cellStyle name="_Costs not in AURORA 2007 Rate Case_Rebuttal Power Costs_Electric Rev Req Model (2009 GRC) Revised 01-18-2010 2" xfId="1139"/>
    <cellStyle name="_Costs not in AURORA 2007 Rate Case_Rebuttal Power Costs_Final Order Electric EXHIBIT A-1" xfId="1140"/>
    <cellStyle name="_Costs not in AURORA 2007 Rate Case_Rebuttal Power Costs_Final Order Electric EXHIBIT A-1 2" xfId="1141"/>
    <cellStyle name="_Costs not in AURORA 2007 Rate Case_ROR 5.02" xfId="1142"/>
    <cellStyle name="_Costs not in AURORA 2007 Rate Case_ROR 5.02 2" xfId="1143"/>
    <cellStyle name="_Costs not in KWI3000 '06Budget" xfId="1144"/>
    <cellStyle name="_Costs not in KWI3000 '06Budget 2" xfId="1145"/>
    <cellStyle name="_Costs not in KWI3000 '06Budget 2 2" xfId="1146"/>
    <cellStyle name="_Costs not in KWI3000 '06Budget 3" xfId="1147"/>
    <cellStyle name="_Costs not in KWI3000 '06Budget 3 2" xfId="1148"/>
    <cellStyle name="_Costs not in KWI3000 '06Budget 3 3" xfId="1149"/>
    <cellStyle name="_Costs not in KWI3000 '06Budget 3 4" xfId="1150"/>
    <cellStyle name="_Costs not in KWI3000 '06Budget 4" xfId="1151"/>
    <cellStyle name="_Costs not in KWI3000 '06Budget_(C) WHE Proforma with ITC cash grant 10 Yr Amort_for deferral_102809" xfId="1152"/>
    <cellStyle name="_Costs not in KWI3000 '06Budget_(C) WHE Proforma with ITC cash grant 10 Yr Amort_for deferral_102809 2" xfId="1153"/>
    <cellStyle name="_Costs not in KWI3000 '06Budget_(C) WHE Proforma with ITC cash grant 10 Yr Amort_for deferral_102809_16.07E Wild Horse Wind Expansionwrkingfile" xfId="1154"/>
    <cellStyle name="_Costs not in KWI3000 '06Budget_(C) WHE Proforma with ITC cash grant 10 Yr Amort_for deferral_102809_16.07E Wild Horse Wind Expansionwrkingfile 2" xfId="1155"/>
    <cellStyle name="_Costs not in KWI3000 '06Budget_(C) WHE Proforma with ITC cash grant 10 Yr Amort_for deferral_102809_16.07E Wild Horse Wind Expansionwrkingfile SF" xfId="1156"/>
    <cellStyle name="_Costs not in KWI3000 '06Budget_(C) WHE Proforma with ITC cash grant 10 Yr Amort_for deferral_102809_16.07E Wild Horse Wind Expansionwrkingfile SF 2" xfId="1157"/>
    <cellStyle name="_Costs not in KWI3000 '06Budget_(C) WHE Proforma with ITC cash grant 10 Yr Amort_for deferral_102809_16.37E Wild Horse Expansion DeferralRevwrkingfile SF" xfId="1158"/>
    <cellStyle name="_Costs not in KWI3000 '06Budget_(C) WHE Proforma with ITC cash grant 10 Yr Amort_for deferral_102809_16.37E Wild Horse Expansion DeferralRevwrkingfile SF 2" xfId="1159"/>
    <cellStyle name="_Costs not in KWI3000 '06Budget_(C) WHE Proforma with ITC cash grant 10 Yr Amort_for rebuttal_120709" xfId="1160"/>
    <cellStyle name="_Costs not in KWI3000 '06Budget_(C) WHE Proforma with ITC cash grant 10 Yr Amort_for rebuttal_120709 2" xfId="1161"/>
    <cellStyle name="_Costs not in KWI3000 '06Budget_04.07E Wild Horse Wind Expansion" xfId="1162"/>
    <cellStyle name="_Costs not in KWI3000 '06Budget_04.07E Wild Horse Wind Expansion 2" xfId="1163"/>
    <cellStyle name="_Costs not in KWI3000 '06Budget_04.07E Wild Horse Wind Expansion_16.07E Wild Horse Wind Expansionwrkingfile" xfId="1164"/>
    <cellStyle name="_Costs not in KWI3000 '06Budget_04.07E Wild Horse Wind Expansion_16.07E Wild Horse Wind Expansionwrkingfile 2" xfId="1165"/>
    <cellStyle name="_Costs not in KWI3000 '06Budget_04.07E Wild Horse Wind Expansion_16.07E Wild Horse Wind Expansionwrkingfile SF" xfId="1166"/>
    <cellStyle name="_Costs not in KWI3000 '06Budget_04.07E Wild Horse Wind Expansion_16.07E Wild Horse Wind Expansionwrkingfile SF 2" xfId="1167"/>
    <cellStyle name="_Costs not in KWI3000 '06Budget_04.07E Wild Horse Wind Expansion_16.37E Wild Horse Expansion DeferralRevwrkingfile SF" xfId="1168"/>
    <cellStyle name="_Costs not in KWI3000 '06Budget_04.07E Wild Horse Wind Expansion_16.37E Wild Horse Expansion DeferralRevwrkingfile SF 2" xfId="1169"/>
    <cellStyle name="_Costs not in KWI3000 '06Budget_16.07E Wild Horse Wind Expansionwrkingfile" xfId="1170"/>
    <cellStyle name="_Costs not in KWI3000 '06Budget_16.07E Wild Horse Wind Expansionwrkingfile 2" xfId="1171"/>
    <cellStyle name="_Costs not in KWI3000 '06Budget_16.07E Wild Horse Wind Expansionwrkingfile SF" xfId="1172"/>
    <cellStyle name="_Costs not in KWI3000 '06Budget_16.07E Wild Horse Wind Expansionwrkingfile SF 2" xfId="1173"/>
    <cellStyle name="_Costs not in KWI3000 '06Budget_16.37E Wild Horse Expansion DeferralRevwrkingfile SF" xfId="1174"/>
    <cellStyle name="_Costs not in KWI3000 '06Budget_16.37E Wild Horse Expansion DeferralRevwrkingfile SF 2" xfId="1175"/>
    <cellStyle name="_Costs not in KWI3000 '06Budget_4 31 Regulatory Assets and Liabilities  7 06- Exhibit D" xfId="1176"/>
    <cellStyle name="_Costs not in KWI3000 '06Budget_4 31 Regulatory Assets and Liabilities  7 06- Exhibit D 2" xfId="1177"/>
    <cellStyle name="_Costs not in KWI3000 '06Budget_4 32 Regulatory Assets and Liabilities  7 06- Exhibit D" xfId="1178"/>
    <cellStyle name="_Costs not in KWI3000 '06Budget_4 32 Regulatory Assets and Liabilities  7 06- Exhibit D 2" xfId="1179"/>
    <cellStyle name="_Costs not in KWI3000 '06Budget_Book2" xfId="1180"/>
    <cellStyle name="_Costs not in KWI3000 '06Budget_Book2 2" xfId="1181"/>
    <cellStyle name="_Costs not in KWI3000 '06Budget_Book2_Adj Bench DR 3 for Initial Briefs (Electric)" xfId="1182"/>
    <cellStyle name="_Costs not in KWI3000 '06Budget_Book2_Adj Bench DR 3 for Initial Briefs (Electric) 2" xfId="1183"/>
    <cellStyle name="_Costs not in KWI3000 '06Budget_Book2_Electric Rev Req Model (2009 GRC) Rebuttal" xfId="1184"/>
    <cellStyle name="_Costs not in KWI3000 '06Budget_Book2_Electric Rev Req Model (2009 GRC) Rebuttal 2" xfId="1185"/>
    <cellStyle name="_Costs not in KWI3000 '06Budget_Book2_Electric Rev Req Model (2009 GRC) Rebuttal REmoval of New  WH Solar AdjustMI" xfId="1186"/>
    <cellStyle name="_Costs not in KWI3000 '06Budget_Book2_Electric Rev Req Model (2009 GRC) Rebuttal REmoval of New  WH Solar AdjustMI 2" xfId="1187"/>
    <cellStyle name="_Costs not in KWI3000 '06Budget_Book2_Electric Rev Req Model (2009 GRC) Revised 01-18-2010" xfId="1188"/>
    <cellStyle name="_Costs not in KWI3000 '06Budget_Book2_Electric Rev Req Model (2009 GRC) Revised 01-18-2010 2" xfId="1189"/>
    <cellStyle name="_Costs not in KWI3000 '06Budget_Book2_Final Order Electric EXHIBIT A-1" xfId="1190"/>
    <cellStyle name="_Costs not in KWI3000 '06Budget_Book2_Final Order Electric EXHIBIT A-1 2" xfId="1191"/>
    <cellStyle name="_Costs not in KWI3000 '06Budget_Book4" xfId="1192"/>
    <cellStyle name="_Costs not in KWI3000 '06Budget_Book4 2" xfId="1193"/>
    <cellStyle name="_Costs not in KWI3000 '06Budget_Book9" xfId="1194"/>
    <cellStyle name="_Costs not in KWI3000 '06Budget_Book9 2" xfId="1195"/>
    <cellStyle name="_Costs not in KWI3000 '06Budget_DWH-08 (Rate Spread &amp; Design Workpapers)" xfId="1196"/>
    <cellStyle name="_Costs not in KWI3000 '06Budget_Final 2008 PTC Rate Design Workpapers 10.27.08" xfId="1197"/>
    <cellStyle name="_Costs not in KWI3000 '06Budget_Final 2009 Electric Low Income Workpapers" xfId="1198"/>
    <cellStyle name="_Costs not in KWI3000 '06Budget_INPUTS" xfId="1199"/>
    <cellStyle name="_Costs not in KWI3000 '06Budget_INPUTS 2" xfId="1200"/>
    <cellStyle name="_Costs not in KWI3000 '06Budget_Power Costs - Comparison bx Rbtl-Staff-Jt-PC" xfId="1201"/>
    <cellStyle name="_Costs not in KWI3000 '06Budget_Power Costs - Comparison bx Rbtl-Staff-Jt-PC 2" xfId="1202"/>
    <cellStyle name="_Costs not in KWI3000 '06Budget_Power Costs - Comparison bx Rbtl-Staff-Jt-PC_Adj Bench DR 3 for Initial Briefs (Electric)" xfId="1203"/>
    <cellStyle name="_Costs not in KWI3000 '06Budget_Power Costs - Comparison bx Rbtl-Staff-Jt-PC_Adj Bench DR 3 for Initial Briefs (Electric) 2" xfId="1204"/>
    <cellStyle name="_Costs not in KWI3000 '06Budget_Power Costs - Comparison bx Rbtl-Staff-Jt-PC_Electric Rev Req Model (2009 GRC) Rebuttal" xfId="1205"/>
    <cellStyle name="_Costs not in KWI3000 '06Budget_Power Costs - Comparison bx Rbtl-Staff-Jt-PC_Electric Rev Req Model (2009 GRC) Rebuttal 2" xfId="1206"/>
    <cellStyle name="_Costs not in KWI3000 '06Budget_Power Costs - Comparison bx Rbtl-Staff-Jt-PC_Electric Rev Req Model (2009 GRC) Rebuttal REmoval of New  WH Solar AdjustMI" xfId="1207"/>
    <cellStyle name="_Costs not in KWI3000 '06Budget_Power Costs - Comparison bx Rbtl-Staff-Jt-PC_Electric Rev Req Model (2009 GRC) Rebuttal REmoval of New  WH Solar AdjustMI 2" xfId="1208"/>
    <cellStyle name="_Costs not in KWI3000 '06Budget_Power Costs - Comparison bx Rbtl-Staff-Jt-PC_Electric Rev Req Model (2009 GRC) Revised 01-18-2010" xfId="1209"/>
    <cellStyle name="_Costs not in KWI3000 '06Budget_Power Costs - Comparison bx Rbtl-Staff-Jt-PC_Electric Rev Req Model (2009 GRC) Revised 01-18-2010 2" xfId="1210"/>
    <cellStyle name="_Costs not in KWI3000 '06Budget_Power Costs - Comparison bx Rbtl-Staff-Jt-PC_Final Order Electric EXHIBIT A-1" xfId="1211"/>
    <cellStyle name="_Costs not in KWI3000 '06Budget_Power Costs - Comparison bx Rbtl-Staff-Jt-PC_Final Order Electric EXHIBIT A-1 2" xfId="1212"/>
    <cellStyle name="_Costs not in KWI3000 '06Budget_Production Adj 4.37" xfId="1213"/>
    <cellStyle name="_Costs not in KWI3000 '06Budget_Production Adj 4.37 2" xfId="1214"/>
    <cellStyle name="_Costs not in KWI3000 '06Budget_Purchased Power Adj 4.03" xfId="1215"/>
    <cellStyle name="_Costs not in KWI3000 '06Budget_Purchased Power Adj 4.03 2" xfId="1216"/>
    <cellStyle name="_Costs not in KWI3000 '06Budget_Rebuttal Power Costs" xfId="1217"/>
    <cellStyle name="_Costs not in KWI3000 '06Budget_Rebuttal Power Costs 2" xfId="1218"/>
    <cellStyle name="_Costs not in KWI3000 '06Budget_Rebuttal Power Costs_Adj Bench DR 3 for Initial Briefs (Electric)" xfId="1219"/>
    <cellStyle name="_Costs not in KWI3000 '06Budget_Rebuttal Power Costs_Adj Bench DR 3 for Initial Briefs (Electric) 2" xfId="1220"/>
    <cellStyle name="_Costs not in KWI3000 '06Budget_Rebuttal Power Costs_Electric Rev Req Model (2009 GRC) Rebuttal" xfId="1221"/>
    <cellStyle name="_Costs not in KWI3000 '06Budget_Rebuttal Power Costs_Electric Rev Req Model (2009 GRC) Rebuttal 2" xfId="1222"/>
    <cellStyle name="_Costs not in KWI3000 '06Budget_Rebuttal Power Costs_Electric Rev Req Model (2009 GRC) Rebuttal REmoval of New  WH Solar AdjustMI" xfId="1223"/>
    <cellStyle name="_Costs not in KWI3000 '06Budget_Rebuttal Power Costs_Electric Rev Req Model (2009 GRC) Rebuttal REmoval of New  WH Solar AdjustMI 2" xfId="1224"/>
    <cellStyle name="_Costs not in KWI3000 '06Budget_Rebuttal Power Costs_Electric Rev Req Model (2009 GRC) Revised 01-18-2010" xfId="1225"/>
    <cellStyle name="_Costs not in KWI3000 '06Budget_Rebuttal Power Costs_Electric Rev Req Model (2009 GRC) Revised 01-18-2010 2" xfId="1226"/>
    <cellStyle name="_Costs not in KWI3000 '06Budget_Rebuttal Power Costs_Final Order Electric EXHIBIT A-1" xfId="1227"/>
    <cellStyle name="_Costs not in KWI3000 '06Budget_Rebuttal Power Costs_Final Order Electric EXHIBIT A-1 2" xfId="1228"/>
    <cellStyle name="_Costs not in KWI3000 '06Budget_ROR &amp; CONV FACTOR" xfId="1229"/>
    <cellStyle name="_Costs not in KWI3000 '06Budget_ROR &amp; CONV FACTOR 2" xfId="1230"/>
    <cellStyle name="_Costs not in KWI3000 '06Budget_ROR 5.02" xfId="1231"/>
    <cellStyle name="_Costs not in KWI3000 '06Budget_ROR 5.02 2" xfId="1232"/>
    <cellStyle name="_Costs not in KWI3000 '06Budget_Typical Residential Impacts 10.27.08" xfId="1233"/>
    <cellStyle name="_DEM-WP (C) Power Cost 2006GRC Order" xfId="1234"/>
    <cellStyle name="_DEM-WP (C) Power Cost 2006GRC Order 2" xfId="1235"/>
    <cellStyle name="_DEM-WP (C) Power Cost 2006GRC Order 2 2" xfId="1236"/>
    <cellStyle name="_DEM-WP (C) Power Cost 2006GRC Order 3" xfId="1237"/>
    <cellStyle name="_DEM-WP (C) Power Cost 2006GRC Order_04 07E Wild Horse Wind Expansion (C) (2)" xfId="1238"/>
    <cellStyle name="_DEM-WP (C) Power Cost 2006GRC Order_04 07E Wild Horse Wind Expansion (C) (2) 2" xfId="1239"/>
    <cellStyle name="_DEM-WP (C) Power Cost 2006GRC Order_04 07E Wild Horse Wind Expansion (C) (2)_Adj Bench DR 3 for Initial Briefs (Electric)" xfId="1240"/>
    <cellStyle name="_DEM-WP (C) Power Cost 2006GRC Order_04 07E Wild Horse Wind Expansion (C) (2)_Adj Bench DR 3 for Initial Briefs (Electric) 2" xfId="1241"/>
    <cellStyle name="_DEM-WP (C) Power Cost 2006GRC Order_04 07E Wild Horse Wind Expansion (C) (2)_Electric Rev Req Model (2009 GRC) " xfId="1242"/>
    <cellStyle name="_DEM-WP (C) Power Cost 2006GRC Order_04 07E Wild Horse Wind Expansion (C) (2)_Electric Rev Req Model (2009 GRC)  2" xfId="1243"/>
    <cellStyle name="_DEM-WP (C) Power Cost 2006GRC Order_04 07E Wild Horse Wind Expansion (C) (2)_Electric Rev Req Model (2009 GRC) Rebuttal" xfId="1244"/>
    <cellStyle name="_DEM-WP (C) Power Cost 2006GRC Order_04 07E Wild Horse Wind Expansion (C) (2)_Electric Rev Req Model (2009 GRC) Rebuttal 2" xfId="1245"/>
    <cellStyle name="_DEM-WP (C) Power Cost 2006GRC Order_04 07E Wild Horse Wind Expansion (C) (2)_Electric Rev Req Model (2009 GRC) Rebuttal REmoval of New  WH Solar AdjustMI" xfId="1246"/>
    <cellStyle name="_DEM-WP (C) Power Cost 2006GRC Order_04 07E Wild Horse Wind Expansion (C) (2)_Electric Rev Req Model (2009 GRC) Rebuttal REmoval of New  WH Solar AdjustMI 2" xfId="1247"/>
    <cellStyle name="_DEM-WP (C) Power Cost 2006GRC Order_04 07E Wild Horse Wind Expansion (C) (2)_Electric Rev Req Model (2009 GRC) Revised 01-18-2010" xfId="1248"/>
    <cellStyle name="_DEM-WP (C) Power Cost 2006GRC Order_04 07E Wild Horse Wind Expansion (C) (2)_Electric Rev Req Model (2009 GRC) Revised 01-18-2010 2" xfId="1249"/>
    <cellStyle name="_DEM-WP (C) Power Cost 2006GRC Order_04 07E Wild Horse Wind Expansion (C) (2)_Final Order Electric EXHIBIT A-1" xfId="1250"/>
    <cellStyle name="_DEM-WP (C) Power Cost 2006GRC Order_04 07E Wild Horse Wind Expansion (C) (2)_Final Order Electric EXHIBIT A-1 2" xfId="1251"/>
    <cellStyle name="_DEM-WP (C) Power Cost 2006GRC Order_04 07E Wild Horse Wind Expansion (C) (2)_TENASKA REGULATORY ASSET" xfId="1252"/>
    <cellStyle name="_DEM-WP (C) Power Cost 2006GRC Order_04 07E Wild Horse Wind Expansion (C) (2)_TENASKA REGULATORY ASSET 2" xfId="1253"/>
    <cellStyle name="_DEM-WP (C) Power Cost 2006GRC Order_16.37E Wild Horse Expansion DeferralRevwrkingfile SF" xfId="1254"/>
    <cellStyle name="_DEM-WP (C) Power Cost 2006GRC Order_16.37E Wild Horse Expansion DeferralRevwrkingfile SF 2" xfId="1255"/>
    <cellStyle name="_DEM-WP (C) Power Cost 2006GRC Order_4 31 Regulatory Assets and Liabilities  7 06- Exhibit D" xfId="1256"/>
    <cellStyle name="_DEM-WP (C) Power Cost 2006GRC Order_4 31 Regulatory Assets and Liabilities  7 06- Exhibit D 2" xfId="1257"/>
    <cellStyle name="_DEM-WP (C) Power Cost 2006GRC Order_4 32 Regulatory Assets and Liabilities  7 06- Exhibit D" xfId="1258"/>
    <cellStyle name="_DEM-WP (C) Power Cost 2006GRC Order_4 32 Regulatory Assets and Liabilities  7 06- Exhibit D 2" xfId="1259"/>
    <cellStyle name="_DEM-WP (C) Power Cost 2006GRC Order_Book2" xfId="1260"/>
    <cellStyle name="_DEM-WP (C) Power Cost 2006GRC Order_Book2 2" xfId="1261"/>
    <cellStyle name="_DEM-WP (C) Power Cost 2006GRC Order_Book2_Adj Bench DR 3 for Initial Briefs (Electric)" xfId="1262"/>
    <cellStyle name="_DEM-WP (C) Power Cost 2006GRC Order_Book2_Adj Bench DR 3 for Initial Briefs (Electric) 2" xfId="1263"/>
    <cellStyle name="_DEM-WP (C) Power Cost 2006GRC Order_Book2_Electric Rev Req Model (2009 GRC) Rebuttal" xfId="1264"/>
    <cellStyle name="_DEM-WP (C) Power Cost 2006GRC Order_Book2_Electric Rev Req Model (2009 GRC) Rebuttal 2" xfId="1265"/>
    <cellStyle name="_DEM-WP (C) Power Cost 2006GRC Order_Book2_Electric Rev Req Model (2009 GRC) Rebuttal REmoval of New  WH Solar AdjustMI" xfId="1266"/>
    <cellStyle name="_DEM-WP (C) Power Cost 2006GRC Order_Book2_Electric Rev Req Model (2009 GRC) Rebuttal REmoval of New  WH Solar AdjustMI 2" xfId="1267"/>
    <cellStyle name="_DEM-WP (C) Power Cost 2006GRC Order_Book2_Electric Rev Req Model (2009 GRC) Revised 01-18-2010" xfId="1268"/>
    <cellStyle name="_DEM-WP (C) Power Cost 2006GRC Order_Book2_Electric Rev Req Model (2009 GRC) Revised 01-18-2010 2" xfId="1269"/>
    <cellStyle name="_DEM-WP (C) Power Cost 2006GRC Order_Book2_Final Order Electric EXHIBIT A-1" xfId="1270"/>
    <cellStyle name="_DEM-WP (C) Power Cost 2006GRC Order_Book2_Final Order Electric EXHIBIT A-1 2" xfId="1271"/>
    <cellStyle name="_DEM-WP (C) Power Cost 2006GRC Order_Book4" xfId="1272"/>
    <cellStyle name="_DEM-WP (C) Power Cost 2006GRC Order_Book4 2" xfId="1273"/>
    <cellStyle name="_DEM-WP (C) Power Cost 2006GRC Order_Book9" xfId="1274"/>
    <cellStyle name="_DEM-WP (C) Power Cost 2006GRC Order_Book9 2" xfId="1275"/>
    <cellStyle name="_DEM-WP (C) Power Cost 2006GRC Order_Electric COS Inputs" xfId="1276"/>
    <cellStyle name="_DEM-WP (C) Power Cost 2006GRC Order_Electric COS Inputs 2" xfId="1277"/>
    <cellStyle name="_DEM-WP (C) Power Cost 2006GRC Order_Electric COS Inputs 2 2" xfId="1278"/>
    <cellStyle name="_DEM-WP (C) Power Cost 2006GRC Order_Electric COS Inputs 2 3" xfId="1279"/>
    <cellStyle name="_DEM-WP (C) Power Cost 2006GRC Order_Electric COS Inputs 2 4" xfId="1280"/>
    <cellStyle name="_DEM-WP (C) Power Cost 2006GRC Order_Electric COS Inputs 3" xfId="1281"/>
    <cellStyle name="_DEM-WP (C) Power Cost 2006GRC Order_Electric COS Inputs 4" xfId="1282"/>
    <cellStyle name="_DEM-WP (C) Power Cost 2006GRC Order_Power Costs - Comparison bx Rbtl-Staff-Jt-PC" xfId="1283"/>
    <cellStyle name="_DEM-WP (C) Power Cost 2006GRC Order_Power Costs - Comparison bx Rbtl-Staff-Jt-PC 2" xfId="1284"/>
    <cellStyle name="_DEM-WP (C) Power Cost 2006GRC Order_Power Costs - Comparison bx Rbtl-Staff-Jt-PC_Adj Bench DR 3 for Initial Briefs (Electric)" xfId="1285"/>
    <cellStyle name="_DEM-WP (C) Power Cost 2006GRC Order_Power Costs - Comparison bx Rbtl-Staff-Jt-PC_Adj Bench DR 3 for Initial Briefs (Electric) 2" xfId="1286"/>
    <cellStyle name="_DEM-WP (C) Power Cost 2006GRC Order_Power Costs - Comparison bx Rbtl-Staff-Jt-PC_Electric Rev Req Model (2009 GRC) Rebuttal" xfId="1287"/>
    <cellStyle name="_DEM-WP (C) Power Cost 2006GRC Order_Power Costs - Comparison bx Rbtl-Staff-Jt-PC_Electric Rev Req Model (2009 GRC) Rebuttal 2" xfId="1288"/>
    <cellStyle name="_DEM-WP (C) Power Cost 2006GRC Order_Power Costs - Comparison bx Rbtl-Staff-Jt-PC_Electric Rev Req Model (2009 GRC) Rebuttal REmoval of New  WH Solar AdjustMI" xfId="1289"/>
    <cellStyle name="_DEM-WP (C) Power Cost 2006GRC Order_Power Costs - Comparison bx Rbtl-Staff-Jt-PC_Electric Rev Req Model (2009 GRC) Rebuttal REmoval of New  WH Solar AdjustMI 2" xfId="1290"/>
    <cellStyle name="_DEM-WP (C) Power Cost 2006GRC Order_Power Costs - Comparison bx Rbtl-Staff-Jt-PC_Electric Rev Req Model (2009 GRC) Revised 01-18-2010" xfId="1291"/>
    <cellStyle name="_DEM-WP (C) Power Cost 2006GRC Order_Power Costs - Comparison bx Rbtl-Staff-Jt-PC_Electric Rev Req Model (2009 GRC) Revised 01-18-2010 2" xfId="1292"/>
    <cellStyle name="_DEM-WP (C) Power Cost 2006GRC Order_Power Costs - Comparison bx Rbtl-Staff-Jt-PC_Final Order Electric EXHIBIT A-1" xfId="1293"/>
    <cellStyle name="_DEM-WP (C) Power Cost 2006GRC Order_Power Costs - Comparison bx Rbtl-Staff-Jt-PC_Final Order Electric EXHIBIT A-1 2" xfId="1294"/>
    <cellStyle name="_DEM-WP (C) Power Cost 2006GRC Order_Production Adj 4.37" xfId="1295"/>
    <cellStyle name="_DEM-WP (C) Power Cost 2006GRC Order_Production Adj 4.37 2" xfId="1296"/>
    <cellStyle name="_DEM-WP (C) Power Cost 2006GRC Order_Purchased Power Adj 4.03" xfId="1297"/>
    <cellStyle name="_DEM-WP (C) Power Cost 2006GRC Order_Purchased Power Adj 4.03 2" xfId="1298"/>
    <cellStyle name="_DEM-WP (C) Power Cost 2006GRC Order_Rebuttal Power Costs" xfId="1299"/>
    <cellStyle name="_DEM-WP (C) Power Cost 2006GRC Order_Rebuttal Power Costs 2" xfId="1300"/>
    <cellStyle name="_DEM-WP (C) Power Cost 2006GRC Order_Rebuttal Power Costs_Adj Bench DR 3 for Initial Briefs (Electric)" xfId="1301"/>
    <cellStyle name="_DEM-WP (C) Power Cost 2006GRC Order_Rebuttal Power Costs_Adj Bench DR 3 for Initial Briefs (Electric) 2" xfId="1302"/>
    <cellStyle name="_DEM-WP (C) Power Cost 2006GRC Order_Rebuttal Power Costs_Electric Rev Req Model (2009 GRC) Rebuttal" xfId="1303"/>
    <cellStyle name="_DEM-WP (C) Power Cost 2006GRC Order_Rebuttal Power Costs_Electric Rev Req Model (2009 GRC) Rebuttal 2" xfId="1304"/>
    <cellStyle name="_DEM-WP (C) Power Cost 2006GRC Order_Rebuttal Power Costs_Electric Rev Req Model (2009 GRC) Rebuttal REmoval of New  WH Solar AdjustMI" xfId="1305"/>
    <cellStyle name="_DEM-WP (C) Power Cost 2006GRC Order_Rebuttal Power Costs_Electric Rev Req Model (2009 GRC) Rebuttal REmoval of New  WH Solar AdjustMI 2" xfId="1306"/>
    <cellStyle name="_DEM-WP (C) Power Cost 2006GRC Order_Rebuttal Power Costs_Electric Rev Req Model (2009 GRC) Revised 01-18-2010" xfId="1307"/>
    <cellStyle name="_DEM-WP (C) Power Cost 2006GRC Order_Rebuttal Power Costs_Electric Rev Req Model (2009 GRC) Revised 01-18-2010 2" xfId="1308"/>
    <cellStyle name="_DEM-WP (C) Power Cost 2006GRC Order_Rebuttal Power Costs_Final Order Electric EXHIBIT A-1" xfId="1309"/>
    <cellStyle name="_DEM-WP (C) Power Cost 2006GRC Order_Rebuttal Power Costs_Final Order Electric EXHIBIT A-1 2" xfId="1310"/>
    <cellStyle name="_DEM-WP (C) Power Cost 2006GRC Order_ROR 5.02" xfId="1311"/>
    <cellStyle name="_DEM-WP (C) Power Cost 2006GRC Order_ROR 5.02 2" xfId="1312"/>
    <cellStyle name="_DEM-WP Revised (HC) Wild Horse 2006GRC" xfId="1313"/>
    <cellStyle name="_DEM-WP Revised (HC) Wild Horse 2006GRC 2" xfId="1314"/>
    <cellStyle name="_DEM-WP Revised (HC) Wild Horse 2006GRC_16.37E Wild Horse Expansion DeferralRevwrkingfile SF" xfId="1315"/>
    <cellStyle name="_DEM-WP Revised (HC) Wild Horse 2006GRC_16.37E Wild Horse Expansion DeferralRevwrkingfile SF 2" xfId="1316"/>
    <cellStyle name="_DEM-WP Revised (HC) Wild Horse 2006GRC_Adj Bench DR 3 for Initial Briefs (Electric)" xfId="1317"/>
    <cellStyle name="_DEM-WP Revised (HC) Wild Horse 2006GRC_Adj Bench DR 3 for Initial Briefs (Electric) 2" xfId="1318"/>
    <cellStyle name="_DEM-WP Revised (HC) Wild Horse 2006GRC_Book2" xfId="1319"/>
    <cellStyle name="_DEM-WP Revised (HC) Wild Horse 2006GRC_Book2 2" xfId="1320"/>
    <cellStyle name="_DEM-WP Revised (HC) Wild Horse 2006GRC_Book4" xfId="1321"/>
    <cellStyle name="_DEM-WP Revised (HC) Wild Horse 2006GRC_Book4 2" xfId="1322"/>
    <cellStyle name="_DEM-WP Revised (HC) Wild Horse 2006GRC_Electric Rev Req Model (2009 GRC) " xfId="1323"/>
    <cellStyle name="_DEM-WP Revised (HC) Wild Horse 2006GRC_Electric Rev Req Model (2009 GRC)  2" xfId="1324"/>
    <cellStyle name="_DEM-WP Revised (HC) Wild Horse 2006GRC_Electric Rev Req Model (2009 GRC) Rebuttal" xfId="1325"/>
    <cellStyle name="_DEM-WP Revised (HC) Wild Horse 2006GRC_Electric Rev Req Model (2009 GRC) Rebuttal 2" xfId="1326"/>
    <cellStyle name="_DEM-WP Revised (HC) Wild Horse 2006GRC_Electric Rev Req Model (2009 GRC) Rebuttal REmoval of New  WH Solar AdjustMI" xfId="1327"/>
    <cellStyle name="_DEM-WP Revised (HC) Wild Horse 2006GRC_Electric Rev Req Model (2009 GRC) Rebuttal REmoval of New  WH Solar AdjustMI 2" xfId="1328"/>
    <cellStyle name="_DEM-WP Revised (HC) Wild Horse 2006GRC_Electric Rev Req Model (2009 GRC) Revised 01-18-2010" xfId="1329"/>
    <cellStyle name="_DEM-WP Revised (HC) Wild Horse 2006GRC_Electric Rev Req Model (2009 GRC) Revised 01-18-2010 2" xfId="1330"/>
    <cellStyle name="_DEM-WP Revised (HC) Wild Horse 2006GRC_Final Order Electric EXHIBIT A-1" xfId="1331"/>
    <cellStyle name="_DEM-WP Revised (HC) Wild Horse 2006GRC_Final Order Electric EXHIBIT A-1 2" xfId="1332"/>
    <cellStyle name="_DEM-WP Revised (HC) Wild Horse 2006GRC_Power Costs - Comparison bx Rbtl-Staff-Jt-PC" xfId="1333"/>
    <cellStyle name="_DEM-WP Revised (HC) Wild Horse 2006GRC_Power Costs - Comparison bx Rbtl-Staff-Jt-PC 2" xfId="1334"/>
    <cellStyle name="_DEM-WP Revised (HC) Wild Horse 2006GRC_Rebuttal Power Costs" xfId="1335"/>
    <cellStyle name="_DEM-WP Revised (HC) Wild Horse 2006GRC_Rebuttal Power Costs 2" xfId="1336"/>
    <cellStyle name="_DEM-WP Revised (HC) Wild Horse 2006GRC_TENASKA REGULATORY ASSET" xfId="1337"/>
    <cellStyle name="_DEM-WP Revised (HC) Wild Horse 2006GRC_TENASKA REGULATORY ASSET 2" xfId="1338"/>
    <cellStyle name="_DEM-WP(C) Colstrip FOR" xfId="1339"/>
    <cellStyle name="_DEM-WP(C) Colstrip FOR 2" xfId="1340"/>
    <cellStyle name="_DEM-WP(C) Colstrip FOR_(C) WHE Proforma with ITC cash grant 10 Yr Amort_for rebuttal_120709" xfId="1341"/>
    <cellStyle name="_DEM-WP(C) Colstrip FOR_(C) WHE Proforma with ITC cash grant 10 Yr Amort_for rebuttal_120709 2" xfId="1342"/>
    <cellStyle name="_DEM-WP(C) Colstrip FOR_16.07E Wild Horse Wind Expansionwrkingfile" xfId="1343"/>
    <cellStyle name="_DEM-WP(C) Colstrip FOR_16.07E Wild Horse Wind Expansionwrkingfile 2" xfId="1344"/>
    <cellStyle name="_DEM-WP(C) Colstrip FOR_16.07E Wild Horse Wind Expansionwrkingfile SF" xfId="1345"/>
    <cellStyle name="_DEM-WP(C) Colstrip FOR_16.07E Wild Horse Wind Expansionwrkingfile SF 2" xfId="1346"/>
    <cellStyle name="_DEM-WP(C) Colstrip FOR_16.37E Wild Horse Expansion DeferralRevwrkingfile SF" xfId="1347"/>
    <cellStyle name="_DEM-WP(C) Colstrip FOR_16.37E Wild Horse Expansion DeferralRevwrkingfile SF 2" xfId="1348"/>
    <cellStyle name="_DEM-WP(C) Colstrip FOR_Adj Bench DR 3 for Initial Briefs (Electric)" xfId="1349"/>
    <cellStyle name="_DEM-WP(C) Colstrip FOR_Adj Bench DR 3 for Initial Briefs (Electric) 2" xfId="1350"/>
    <cellStyle name="_DEM-WP(C) Colstrip FOR_Book2" xfId="1351"/>
    <cellStyle name="_DEM-WP(C) Colstrip FOR_Book2 2" xfId="1352"/>
    <cellStyle name="_DEM-WP(C) Colstrip FOR_Book2_Adj Bench DR 3 for Initial Briefs (Electric)" xfId="1353"/>
    <cellStyle name="_DEM-WP(C) Colstrip FOR_Book2_Adj Bench DR 3 for Initial Briefs (Electric) 2" xfId="1354"/>
    <cellStyle name="_DEM-WP(C) Colstrip FOR_Book2_Electric Rev Req Model (2009 GRC) Rebuttal" xfId="1355"/>
    <cellStyle name="_DEM-WP(C) Colstrip FOR_Book2_Electric Rev Req Model (2009 GRC) Rebuttal 2" xfId="1356"/>
    <cellStyle name="_DEM-WP(C) Colstrip FOR_Book2_Electric Rev Req Model (2009 GRC) Rebuttal REmoval of New  WH Solar AdjustMI" xfId="1357"/>
    <cellStyle name="_DEM-WP(C) Colstrip FOR_Book2_Electric Rev Req Model (2009 GRC) Rebuttal REmoval of New  WH Solar AdjustMI 2" xfId="1358"/>
    <cellStyle name="_DEM-WP(C) Colstrip FOR_Book2_Electric Rev Req Model (2009 GRC) Revised 01-18-2010" xfId="1359"/>
    <cellStyle name="_DEM-WP(C) Colstrip FOR_Book2_Electric Rev Req Model (2009 GRC) Revised 01-18-2010 2" xfId="1360"/>
    <cellStyle name="_DEM-WP(C) Colstrip FOR_Book2_Final Order Electric EXHIBIT A-1" xfId="1361"/>
    <cellStyle name="_DEM-WP(C) Colstrip FOR_Book2_Final Order Electric EXHIBIT A-1 2" xfId="1362"/>
    <cellStyle name="_DEM-WP(C) Colstrip FOR_Electric Rev Req Model (2009 GRC) Rebuttal" xfId="1363"/>
    <cellStyle name="_DEM-WP(C) Colstrip FOR_Electric Rev Req Model (2009 GRC) Rebuttal 2" xfId="1364"/>
    <cellStyle name="_DEM-WP(C) Colstrip FOR_Electric Rev Req Model (2009 GRC) Rebuttal REmoval of New  WH Solar AdjustMI" xfId="1365"/>
    <cellStyle name="_DEM-WP(C) Colstrip FOR_Electric Rev Req Model (2009 GRC) Rebuttal REmoval of New  WH Solar AdjustMI 2" xfId="1366"/>
    <cellStyle name="_DEM-WP(C) Colstrip FOR_Electric Rev Req Model (2009 GRC) Revised 01-18-2010" xfId="1367"/>
    <cellStyle name="_DEM-WP(C) Colstrip FOR_Electric Rev Req Model (2009 GRC) Revised 01-18-2010 2" xfId="1368"/>
    <cellStyle name="_DEM-WP(C) Colstrip FOR_Final Order Electric EXHIBIT A-1" xfId="1369"/>
    <cellStyle name="_DEM-WP(C) Colstrip FOR_Final Order Electric EXHIBIT A-1 2" xfId="1370"/>
    <cellStyle name="_DEM-WP(C) Colstrip FOR_Rebuttal Power Costs" xfId="1371"/>
    <cellStyle name="_DEM-WP(C) Colstrip FOR_Rebuttal Power Costs 2" xfId="1372"/>
    <cellStyle name="_DEM-WP(C) Colstrip FOR_Rebuttal Power Costs_Adj Bench DR 3 for Initial Briefs (Electric)" xfId="1373"/>
    <cellStyle name="_DEM-WP(C) Colstrip FOR_Rebuttal Power Costs_Adj Bench DR 3 for Initial Briefs (Electric) 2" xfId="1374"/>
    <cellStyle name="_DEM-WP(C) Colstrip FOR_Rebuttal Power Costs_Electric Rev Req Model (2009 GRC) Rebuttal" xfId="1375"/>
    <cellStyle name="_DEM-WP(C) Colstrip FOR_Rebuttal Power Costs_Electric Rev Req Model (2009 GRC) Rebuttal 2" xfId="1376"/>
    <cellStyle name="_DEM-WP(C) Colstrip FOR_Rebuttal Power Costs_Electric Rev Req Model (2009 GRC) Rebuttal REmoval of New  WH Solar AdjustMI" xfId="1377"/>
    <cellStyle name="_DEM-WP(C) Colstrip FOR_Rebuttal Power Costs_Electric Rev Req Model (2009 GRC) Rebuttal REmoval of New  WH Solar AdjustMI 2" xfId="1378"/>
    <cellStyle name="_DEM-WP(C) Colstrip FOR_Rebuttal Power Costs_Electric Rev Req Model (2009 GRC) Revised 01-18-2010" xfId="1379"/>
    <cellStyle name="_DEM-WP(C) Colstrip FOR_Rebuttal Power Costs_Electric Rev Req Model (2009 GRC) Revised 01-18-2010 2" xfId="1380"/>
    <cellStyle name="_DEM-WP(C) Colstrip FOR_Rebuttal Power Costs_Final Order Electric EXHIBIT A-1" xfId="1381"/>
    <cellStyle name="_DEM-WP(C) Colstrip FOR_Rebuttal Power Costs_Final Order Electric EXHIBIT A-1 2" xfId="1382"/>
    <cellStyle name="_DEM-WP(C) Colstrip FOR_TENASKA REGULATORY ASSET" xfId="1383"/>
    <cellStyle name="_DEM-WP(C) Colstrip FOR_TENASKA REGULATORY ASSET 2" xfId="1384"/>
    <cellStyle name="_DEM-WP(C) Costs not in AURORA 2006GRC" xfId="1385"/>
    <cellStyle name="_DEM-WP(C) Costs not in AURORA 2006GRC 2" xfId="1386"/>
    <cellStyle name="_DEM-WP(C) Costs not in AURORA 2006GRC 2 2" xfId="1387"/>
    <cellStyle name="_DEM-WP(C) Costs not in AURORA 2006GRC 3" xfId="1388"/>
    <cellStyle name="_DEM-WP(C) Costs not in AURORA 2006GRC_(C) WHE Proforma with ITC cash grant 10 Yr Amort_for deferral_102809" xfId="1389"/>
    <cellStyle name="_DEM-WP(C) Costs not in AURORA 2006GRC_(C) WHE Proforma with ITC cash grant 10 Yr Amort_for deferral_102809 2" xfId="1390"/>
    <cellStyle name="_DEM-WP(C) Costs not in AURORA 2006GRC_(C) WHE Proforma with ITC cash grant 10 Yr Amort_for deferral_102809_16.07E Wild Horse Wind Expansionwrkingfile" xfId="1391"/>
    <cellStyle name="_DEM-WP(C) Costs not in AURORA 2006GRC_(C) WHE Proforma with ITC cash grant 10 Yr Amort_for deferral_102809_16.07E Wild Horse Wind Expansionwrkingfile 2" xfId="1392"/>
    <cellStyle name="_DEM-WP(C) Costs not in AURORA 2006GRC_(C) WHE Proforma with ITC cash grant 10 Yr Amort_for deferral_102809_16.07E Wild Horse Wind Expansionwrkingfile SF" xfId="1393"/>
    <cellStyle name="_DEM-WP(C) Costs not in AURORA 2006GRC_(C) WHE Proforma with ITC cash grant 10 Yr Amort_for deferral_102809_16.07E Wild Horse Wind Expansionwrkingfile SF 2" xfId="1394"/>
    <cellStyle name="_DEM-WP(C) Costs not in AURORA 2006GRC_(C) WHE Proforma with ITC cash grant 10 Yr Amort_for deferral_102809_16.37E Wild Horse Expansion DeferralRevwrkingfile SF" xfId="1395"/>
    <cellStyle name="_DEM-WP(C) Costs not in AURORA 2006GRC_(C) WHE Proforma with ITC cash grant 10 Yr Amort_for deferral_102809_16.37E Wild Horse Expansion DeferralRevwrkingfile SF 2" xfId="1396"/>
    <cellStyle name="_DEM-WP(C) Costs not in AURORA 2006GRC_(C) WHE Proforma with ITC cash grant 10 Yr Amort_for rebuttal_120709" xfId="1397"/>
    <cellStyle name="_DEM-WP(C) Costs not in AURORA 2006GRC_(C) WHE Proforma with ITC cash grant 10 Yr Amort_for rebuttal_120709 2" xfId="1398"/>
    <cellStyle name="_DEM-WP(C) Costs not in AURORA 2006GRC_04.07E Wild Horse Wind Expansion" xfId="1399"/>
    <cellStyle name="_DEM-WP(C) Costs not in AURORA 2006GRC_04.07E Wild Horse Wind Expansion 2" xfId="1400"/>
    <cellStyle name="_DEM-WP(C) Costs not in AURORA 2006GRC_04.07E Wild Horse Wind Expansion_16.07E Wild Horse Wind Expansionwrkingfile" xfId="1401"/>
    <cellStyle name="_DEM-WP(C) Costs not in AURORA 2006GRC_04.07E Wild Horse Wind Expansion_16.07E Wild Horse Wind Expansionwrkingfile 2" xfId="1402"/>
    <cellStyle name="_DEM-WP(C) Costs not in AURORA 2006GRC_04.07E Wild Horse Wind Expansion_16.07E Wild Horse Wind Expansionwrkingfile SF" xfId="1403"/>
    <cellStyle name="_DEM-WP(C) Costs not in AURORA 2006GRC_04.07E Wild Horse Wind Expansion_16.07E Wild Horse Wind Expansionwrkingfile SF 2" xfId="1404"/>
    <cellStyle name="_DEM-WP(C) Costs not in AURORA 2006GRC_04.07E Wild Horse Wind Expansion_16.37E Wild Horse Expansion DeferralRevwrkingfile SF" xfId="1405"/>
    <cellStyle name="_DEM-WP(C) Costs not in AURORA 2006GRC_04.07E Wild Horse Wind Expansion_16.37E Wild Horse Expansion DeferralRevwrkingfile SF 2" xfId="1406"/>
    <cellStyle name="_DEM-WP(C) Costs not in AURORA 2006GRC_16.07E Wild Horse Wind Expansionwrkingfile" xfId="1407"/>
    <cellStyle name="_DEM-WP(C) Costs not in AURORA 2006GRC_16.07E Wild Horse Wind Expansionwrkingfile 2" xfId="1408"/>
    <cellStyle name="_DEM-WP(C) Costs not in AURORA 2006GRC_16.07E Wild Horse Wind Expansionwrkingfile SF" xfId="1409"/>
    <cellStyle name="_DEM-WP(C) Costs not in AURORA 2006GRC_16.07E Wild Horse Wind Expansionwrkingfile SF 2" xfId="1410"/>
    <cellStyle name="_DEM-WP(C) Costs not in AURORA 2006GRC_16.37E Wild Horse Expansion DeferralRevwrkingfile SF" xfId="1411"/>
    <cellStyle name="_DEM-WP(C) Costs not in AURORA 2006GRC_16.37E Wild Horse Expansion DeferralRevwrkingfile SF 2" xfId="1412"/>
    <cellStyle name="_DEM-WP(C) Costs not in AURORA 2006GRC_4 31 Regulatory Assets and Liabilities  7 06- Exhibit D" xfId="1413"/>
    <cellStyle name="_DEM-WP(C) Costs not in AURORA 2006GRC_4 31 Regulatory Assets and Liabilities  7 06- Exhibit D 2" xfId="1414"/>
    <cellStyle name="_DEM-WP(C) Costs not in AURORA 2006GRC_4 32 Regulatory Assets and Liabilities  7 06- Exhibit D" xfId="1415"/>
    <cellStyle name="_DEM-WP(C) Costs not in AURORA 2006GRC_4 32 Regulatory Assets and Liabilities  7 06- Exhibit D 2" xfId="1416"/>
    <cellStyle name="_DEM-WP(C) Costs not in AURORA 2006GRC_Book2" xfId="1417"/>
    <cellStyle name="_DEM-WP(C) Costs not in AURORA 2006GRC_Book2 2" xfId="1418"/>
    <cellStyle name="_DEM-WP(C) Costs not in AURORA 2006GRC_Book2_Adj Bench DR 3 for Initial Briefs (Electric)" xfId="1419"/>
    <cellStyle name="_DEM-WP(C) Costs not in AURORA 2006GRC_Book2_Adj Bench DR 3 for Initial Briefs (Electric) 2" xfId="1420"/>
    <cellStyle name="_DEM-WP(C) Costs not in AURORA 2006GRC_Book2_Electric Rev Req Model (2009 GRC) Rebuttal" xfId="1421"/>
    <cellStyle name="_DEM-WP(C) Costs not in AURORA 2006GRC_Book2_Electric Rev Req Model (2009 GRC) Rebuttal 2" xfId="1422"/>
    <cellStyle name="_DEM-WP(C) Costs not in AURORA 2006GRC_Book2_Electric Rev Req Model (2009 GRC) Rebuttal REmoval of New  WH Solar AdjustMI" xfId="1423"/>
    <cellStyle name="_DEM-WP(C) Costs not in AURORA 2006GRC_Book2_Electric Rev Req Model (2009 GRC) Rebuttal REmoval of New  WH Solar AdjustMI 2" xfId="1424"/>
    <cellStyle name="_DEM-WP(C) Costs not in AURORA 2006GRC_Book2_Electric Rev Req Model (2009 GRC) Revised 01-18-2010" xfId="1425"/>
    <cellStyle name="_DEM-WP(C) Costs not in AURORA 2006GRC_Book2_Electric Rev Req Model (2009 GRC) Revised 01-18-2010 2" xfId="1426"/>
    <cellStyle name="_DEM-WP(C) Costs not in AURORA 2006GRC_Book2_Final Order Electric EXHIBIT A-1" xfId="1427"/>
    <cellStyle name="_DEM-WP(C) Costs not in AURORA 2006GRC_Book2_Final Order Electric EXHIBIT A-1 2" xfId="1428"/>
    <cellStyle name="_DEM-WP(C) Costs not in AURORA 2006GRC_Book4" xfId="1429"/>
    <cellStyle name="_DEM-WP(C) Costs not in AURORA 2006GRC_Book4 2" xfId="1430"/>
    <cellStyle name="_DEM-WP(C) Costs not in AURORA 2006GRC_Book9" xfId="1431"/>
    <cellStyle name="_DEM-WP(C) Costs not in AURORA 2006GRC_Book9 2" xfId="1432"/>
    <cellStyle name="_DEM-WP(C) Costs not in AURORA 2006GRC_Electric COS Inputs" xfId="1433"/>
    <cellStyle name="_DEM-WP(C) Costs not in AURORA 2006GRC_Electric COS Inputs 2" xfId="1434"/>
    <cellStyle name="_DEM-WP(C) Costs not in AURORA 2006GRC_Electric COS Inputs 2 2" xfId="1435"/>
    <cellStyle name="_DEM-WP(C) Costs not in AURORA 2006GRC_Electric COS Inputs 2 3" xfId="1436"/>
    <cellStyle name="_DEM-WP(C) Costs not in AURORA 2006GRC_Electric COS Inputs 2 4" xfId="1437"/>
    <cellStyle name="_DEM-WP(C) Costs not in AURORA 2006GRC_Electric COS Inputs 3" xfId="1438"/>
    <cellStyle name="_DEM-WP(C) Costs not in AURORA 2006GRC_Electric COS Inputs 4" xfId="1439"/>
    <cellStyle name="_DEM-WP(C) Costs not in AURORA 2006GRC_Power Costs - Comparison bx Rbtl-Staff-Jt-PC" xfId="1440"/>
    <cellStyle name="_DEM-WP(C) Costs not in AURORA 2006GRC_Power Costs - Comparison bx Rbtl-Staff-Jt-PC 2" xfId="1441"/>
    <cellStyle name="_DEM-WP(C) Costs not in AURORA 2006GRC_Power Costs - Comparison bx Rbtl-Staff-Jt-PC_Adj Bench DR 3 for Initial Briefs (Electric)" xfId="1442"/>
    <cellStyle name="_DEM-WP(C) Costs not in AURORA 2006GRC_Power Costs - Comparison bx Rbtl-Staff-Jt-PC_Adj Bench DR 3 for Initial Briefs (Electric) 2" xfId="1443"/>
    <cellStyle name="_DEM-WP(C) Costs not in AURORA 2006GRC_Power Costs - Comparison bx Rbtl-Staff-Jt-PC_Electric Rev Req Model (2009 GRC) Rebuttal" xfId="1444"/>
    <cellStyle name="_DEM-WP(C) Costs not in AURORA 2006GRC_Power Costs - Comparison bx Rbtl-Staff-Jt-PC_Electric Rev Req Model (2009 GRC) Rebuttal 2" xfId="1445"/>
    <cellStyle name="_DEM-WP(C) Costs not in AURORA 2006GRC_Power Costs - Comparison bx Rbtl-Staff-Jt-PC_Electric Rev Req Model (2009 GRC) Rebuttal REmoval of New  WH Solar AdjustMI" xfId="1446"/>
    <cellStyle name="_DEM-WP(C) Costs not in AURORA 2006GRC_Power Costs - Comparison bx Rbtl-Staff-Jt-PC_Electric Rev Req Model (2009 GRC) Rebuttal REmoval of New  WH Solar AdjustMI 2" xfId="1447"/>
    <cellStyle name="_DEM-WP(C) Costs not in AURORA 2006GRC_Power Costs - Comparison bx Rbtl-Staff-Jt-PC_Electric Rev Req Model (2009 GRC) Revised 01-18-2010" xfId="1448"/>
    <cellStyle name="_DEM-WP(C) Costs not in AURORA 2006GRC_Power Costs - Comparison bx Rbtl-Staff-Jt-PC_Electric Rev Req Model (2009 GRC) Revised 01-18-2010 2" xfId="1449"/>
    <cellStyle name="_DEM-WP(C) Costs not in AURORA 2006GRC_Power Costs - Comparison bx Rbtl-Staff-Jt-PC_Final Order Electric EXHIBIT A-1" xfId="1450"/>
    <cellStyle name="_DEM-WP(C) Costs not in AURORA 2006GRC_Power Costs - Comparison bx Rbtl-Staff-Jt-PC_Final Order Electric EXHIBIT A-1 2" xfId="1451"/>
    <cellStyle name="_DEM-WP(C) Costs not in AURORA 2006GRC_Production Adj 4.37" xfId="1452"/>
    <cellStyle name="_DEM-WP(C) Costs not in AURORA 2006GRC_Production Adj 4.37 2" xfId="1453"/>
    <cellStyle name="_DEM-WP(C) Costs not in AURORA 2006GRC_Purchased Power Adj 4.03" xfId="1454"/>
    <cellStyle name="_DEM-WP(C) Costs not in AURORA 2006GRC_Purchased Power Adj 4.03 2" xfId="1455"/>
    <cellStyle name="_DEM-WP(C) Costs not in AURORA 2006GRC_Rebuttal Power Costs" xfId="1456"/>
    <cellStyle name="_DEM-WP(C) Costs not in AURORA 2006GRC_Rebuttal Power Costs 2" xfId="1457"/>
    <cellStyle name="_DEM-WP(C) Costs not in AURORA 2006GRC_Rebuttal Power Costs_Adj Bench DR 3 for Initial Briefs (Electric)" xfId="1458"/>
    <cellStyle name="_DEM-WP(C) Costs not in AURORA 2006GRC_Rebuttal Power Costs_Adj Bench DR 3 for Initial Briefs (Electric) 2" xfId="1459"/>
    <cellStyle name="_DEM-WP(C) Costs not in AURORA 2006GRC_Rebuttal Power Costs_Electric Rev Req Model (2009 GRC) Rebuttal" xfId="1460"/>
    <cellStyle name="_DEM-WP(C) Costs not in AURORA 2006GRC_Rebuttal Power Costs_Electric Rev Req Model (2009 GRC) Rebuttal 2" xfId="1461"/>
    <cellStyle name="_DEM-WP(C) Costs not in AURORA 2006GRC_Rebuttal Power Costs_Electric Rev Req Model (2009 GRC) Rebuttal REmoval of New  WH Solar AdjustMI" xfId="1462"/>
    <cellStyle name="_DEM-WP(C) Costs not in AURORA 2006GRC_Rebuttal Power Costs_Electric Rev Req Model (2009 GRC) Rebuttal REmoval of New  WH Solar AdjustMI 2" xfId="1463"/>
    <cellStyle name="_DEM-WP(C) Costs not in AURORA 2006GRC_Rebuttal Power Costs_Electric Rev Req Model (2009 GRC) Revised 01-18-2010" xfId="1464"/>
    <cellStyle name="_DEM-WP(C) Costs not in AURORA 2006GRC_Rebuttal Power Costs_Electric Rev Req Model (2009 GRC) Revised 01-18-2010 2" xfId="1465"/>
    <cellStyle name="_DEM-WP(C) Costs not in AURORA 2006GRC_Rebuttal Power Costs_Final Order Electric EXHIBIT A-1" xfId="1466"/>
    <cellStyle name="_DEM-WP(C) Costs not in AURORA 2006GRC_Rebuttal Power Costs_Final Order Electric EXHIBIT A-1 2" xfId="1467"/>
    <cellStyle name="_DEM-WP(C) Costs not in AURORA 2006GRC_ROR 5.02" xfId="1468"/>
    <cellStyle name="_DEM-WP(C) Costs not in AURORA 2006GRC_ROR 5.02 2" xfId="1469"/>
    <cellStyle name="_DEM-WP(C) Costs not in AURORA 2007GRC" xfId="1470"/>
    <cellStyle name="_DEM-WP(C) Costs not in AURORA 2007GRC 2" xfId="1471"/>
    <cellStyle name="_DEM-WP(C) Costs not in AURORA 2007GRC_16.37E Wild Horse Expansion DeferralRevwrkingfile SF" xfId="1472"/>
    <cellStyle name="_DEM-WP(C) Costs not in AURORA 2007GRC_16.37E Wild Horse Expansion DeferralRevwrkingfile SF 2" xfId="1473"/>
    <cellStyle name="_DEM-WP(C) Costs not in AURORA 2007GRC_Adj Bench DR 3 for Initial Briefs (Electric)" xfId="1474"/>
    <cellStyle name="_DEM-WP(C) Costs not in AURORA 2007GRC_Adj Bench DR 3 for Initial Briefs (Electric) 2" xfId="1475"/>
    <cellStyle name="_DEM-WP(C) Costs not in AURORA 2007GRC_Book2" xfId="1476"/>
    <cellStyle name="_DEM-WP(C) Costs not in AURORA 2007GRC_Book2 2" xfId="1477"/>
    <cellStyle name="_DEM-WP(C) Costs not in AURORA 2007GRC_Book4" xfId="1478"/>
    <cellStyle name="_DEM-WP(C) Costs not in AURORA 2007GRC_Book4 2" xfId="1479"/>
    <cellStyle name="_DEM-WP(C) Costs not in AURORA 2007GRC_Electric Rev Req Model (2009 GRC) " xfId="1480"/>
    <cellStyle name="_DEM-WP(C) Costs not in AURORA 2007GRC_Electric Rev Req Model (2009 GRC)  2" xfId="1481"/>
    <cellStyle name="_DEM-WP(C) Costs not in AURORA 2007GRC_Electric Rev Req Model (2009 GRC) Rebuttal" xfId="1482"/>
    <cellStyle name="_DEM-WP(C) Costs not in AURORA 2007GRC_Electric Rev Req Model (2009 GRC) Rebuttal 2" xfId="1483"/>
    <cellStyle name="_DEM-WP(C) Costs not in AURORA 2007GRC_Electric Rev Req Model (2009 GRC) Rebuttal REmoval of New  WH Solar AdjustMI" xfId="1484"/>
    <cellStyle name="_DEM-WP(C) Costs not in AURORA 2007GRC_Electric Rev Req Model (2009 GRC) Rebuttal REmoval of New  WH Solar AdjustMI 2" xfId="1485"/>
    <cellStyle name="_DEM-WP(C) Costs not in AURORA 2007GRC_Electric Rev Req Model (2009 GRC) Revised 01-18-2010" xfId="1486"/>
    <cellStyle name="_DEM-WP(C) Costs not in AURORA 2007GRC_Electric Rev Req Model (2009 GRC) Revised 01-18-2010 2" xfId="1487"/>
    <cellStyle name="_DEM-WP(C) Costs not in AURORA 2007GRC_Final Order Electric EXHIBIT A-1" xfId="1488"/>
    <cellStyle name="_DEM-WP(C) Costs not in AURORA 2007GRC_Final Order Electric EXHIBIT A-1 2" xfId="1489"/>
    <cellStyle name="_DEM-WP(C) Costs not in AURORA 2007GRC_Power Costs - Comparison bx Rbtl-Staff-Jt-PC" xfId="1490"/>
    <cellStyle name="_DEM-WP(C) Costs not in AURORA 2007GRC_Power Costs - Comparison bx Rbtl-Staff-Jt-PC 2" xfId="1491"/>
    <cellStyle name="_DEM-WP(C) Costs not in AURORA 2007GRC_Rebuttal Power Costs" xfId="1492"/>
    <cellStyle name="_DEM-WP(C) Costs not in AURORA 2007GRC_Rebuttal Power Costs 2" xfId="1493"/>
    <cellStyle name="_DEM-WP(C) Costs not in AURORA 2007GRC_TENASKA REGULATORY ASSET" xfId="1494"/>
    <cellStyle name="_DEM-WP(C) Costs not in AURORA 2007GRC_TENASKA REGULATORY ASSET 2" xfId="1495"/>
    <cellStyle name="_DEM-WP(C) Costs not in AURORA 2007PCORC-5.07Update" xfId="1496"/>
    <cellStyle name="_DEM-WP(C) Costs not in AURORA 2007PCORC-5.07Update 2" xfId="1497"/>
    <cellStyle name="_DEM-WP(C) Costs not in AURORA 2007PCORC-5.07Update_16.37E Wild Horse Expansion DeferralRevwrkingfile SF" xfId="1498"/>
    <cellStyle name="_DEM-WP(C) Costs not in AURORA 2007PCORC-5.07Update_16.37E Wild Horse Expansion DeferralRevwrkingfile SF 2" xfId="1499"/>
    <cellStyle name="_DEM-WP(C) Costs not in AURORA 2007PCORC-5.07Update_Adj Bench DR 3 for Initial Briefs (Electric)" xfId="1500"/>
    <cellStyle name="_DEM-WP(C) Costs not in AURORA 2007PCORC-5.07Update_Adj Bench DR 3 for Initial Briefs (Electric) 2" xfId="1501"/>
    <cellStyle name="_DEM-WP(C) Costs not in AURORA 2007PCORC-5.07Update_Book2" xfId="1502"/>
    <cellStyle name="_DEM-WP(C) Costs not in AURORA 2007PCORC-5.07Update_Book2 2" xfId="1503"/>
    <cellStyle name="_DEM-WP(C) Costs not in AURORA 2007PCORC-5.07Update_Book4" xfId="1504"/>
    <cellStyle name="_DEM-WP(C) Costs not in AURORA 2007PCORC-5.07Update_Book4 2" xfId="1505"/>
    <cellStyle name="_DEM-WP(C) Costs not in AURORA 2007PCORC-5.07Update_DEM-WP(C) Production O&amp;M 2009GRC Rebuttal" xfId="1506"/>
    <cellStyle name="_DEM-WP(C) Costs not in AURORA 2007PCORC-5.07Update_DEM-WP(C) Production O&amp;M 2009GRC Rebuttal 2" xfId="1507"/>
    <cellStyle name="_DEM-WP(C) Costs not in AURORA 2007PCORC-5.07Update_DEM-WP(C) Production O&amp;M 2009GRC Rebuttal_Adj Bench DR 3 for Initial Briefs (Electric)" xfId="1508"/>
    <cellStyle name="_DEM-WP(C) Costs not in AURORA 2007PCORC-5.07Update_DEM-WP(C) Production O&amp;M 2009GRC Rebuttal_Adj Bench DR 3 for Initial Briefs (Electric) 2" xfId="1509"/>
    <cellStyle name="_DEM-WP(C) Costs not in AURORA 2007PCORC-5.07Update_DEM-WP(C) Production O&amp;M 2009GRC Rebuttal_Book2" xfId="1510"/>
    <cellStyle name="_DEM-WP(C) Costs not in AURORA 2007PCORC-5.07Update_DEM-WP(C) Production O&amp;M 2009GRC Rebuttal_Book2 2" xfId="1511"/>
    <cellStyle name="_DEM-WP(C) Costs not in AURORA 2007PCORC-5.07Update_DEM-WP(C) Production O&amp;M 2009GRC Rebuttal_Book2_Adj Bench DR 3 for Initial Briefs (Electric)" xfId="1512"/>
    <cellStyle name="_DEM-WP(C) Costs not in AURORA 2007PCORC-5.07Update_DEM-WP(C) Production O&amp;M 2009GRC Rebuttal_Book2_Adj Bench DR 3 for Initial Briefs (Electric) 2" xfId="1513"/>
    <cellStyle name="_DEM-WP(C) Costs not in AURORA 2007PCORC-5.07Update_DEM-WP(C) Production O&amp;M 2009GRC Rebuttal_Book2_Electric Rev Req Model (2009 GRC) Rebuttal" xfId="1514"/>
    <cellStyle name="_DEM-WP(C) Costs not in AURORA 2007PCORC-5.07Update_DEM-WP(C) Production O&amp;M 2009GRC Rebuttal_Book2_Electric Rev Req Model (2009 GRC) Rebuttal 2" xfId="1515"/>
    <cellStyle name="_DEM-WP(C) Costs not in AURORA 2007PCORC-5.07Update_DEM-WP(C) Production O&amp;M 2009GRC Rebuttal_Book2_Electric Rev Req Model (2009 GRC) Rebuttal REmoval of New  WH Solar AdjustMI" xfId="1516"/>
    <cellStyle name="_DEM-WP(C) Costs not in AURORA 2007PCORC-5.07Update_DEM-WP(C) Production O&amp;M 2009GRC Rebuttal_Book2_Electric Rev Req Model (2009 GRC) Rebuttal REmoval of New  WH Solar AdjustMI 2" xfId="1517"/>
    <cellStyle name="_DEM-WP(C) Costs not in AURORA 2007PCORC-5.07Update_DEM-WP(C) Production O&amp;M 2009GRC Rebuttal_Book2_Electric Rev Req Model (2009 GRC) Revised 01-18-2010" xfId="1518"/>
    <cellStyle name="_DEM-WP(C) Costs not in AURORA 2007PCORC-5.07Update_DEM-WP(C) Production O&amp;M 2009GRC Rebuttal_Book2_Electric Rev Req Model (2009 GRC) Revised 01-18-2010 2" xfId="1519"/>
    <cellStyle name="_DEM-WP(C) Costs not in AURORA 2007PCORC-5.07Update_DEM-WP(C) Production O&amp;M 2009GRC Rebuttal_Book2_Final Order Electric EXHIBIT A-1" xfId="1520"/>
    <cellStyle name="_DEM-WP(C) Costs not in AURORA 2007PCORC-5.07Update_DEM-WP(C) Production O&amp;M 2009GRC Rebuttal_Book2_Final Order Electric EXHIBIT A-1 2" xfId="1521"/>
    <cellStyle name="_DEM-WP(C) Costs not in AURORA 2007PCORC-5.07Update_DEM-WP(C) Production O&amp;M 2009GRC Rebuttal_Electric Rev Req Model (2009 GRC) Rebuttal" xfId="1522"/>
    <cellStyle name="_DEM-WP(C) Costs not in AURORA 2007PCORC-5.07Update_DEM-WP(C) Production O&amp;M 2009GRC Rebuttal_Electric Rev Req Model (2009 GRC) Rebuttal 2" xfId="1523"/>
    <cellStyle name="_DEM-WP(C) Costs not in AURORA 2007PCORC-5.07Update_DEM-WP(C) Production O&amp;M 2009GRC Rebuttal_Electric Rev Req Model (2009 GRC) Rebuttal REmoval of New  WH Solar AdjustMI" xfId="1524"/>
    <cellStyle name="_DEM-WP(C) Costs not in AURORA 2007PCORC-5.07Update_DEM-WP(C) Production O&amp;M 2009GRC Rebuttal_Electric Rev Req Model (2009 GRC) Rebuttal REmoval of New  WH Solar AdjustMI 2" xfId="1525"/>
    <cellStyle name="_DEM-WP(C) Costs not in AURORA 2007PCORC-5.07Update_DEM-WP(C) Production O&amp;M 2009GRC Rebuttal_Electric Rev Req Model (2009 GRC) Revised 01-18-2010" xfId="1526"/>
    <cellStyle name="_DEM-WP(C) Costs not in AURORA 2007PCORC-5.07Update_DEM-WP(C) Production O&amp;M 2009GRC Rebuttal_Electric Rev Req Model (2009 GRC) Revised 01-18-2010 2" xfId="1527"/>
    <cellStyle name="_DEM-WP(C) Costs not in AURORA 2007PCORC-5.07Update_DEM-WP(C) Production O&amp;M 2009GRC Rebuttal_Final Order Electric EXHIBIT A-1" xfId="1528"/>
    <cellStyle name="_DEM-WP(C) Costs not in AURORA 2007PCORC-5.07Update_DEM-WP(C) Production O&amp;M 2009GRC Rebuttal_Final Order Electric EXHIBIT A-1 2" xfId="1529"/>
    <cellStyle name="_DEM-WP(C) Costs not in AURORA 2007PCORC-5.07Update_DEM-WP(C) Production O&amp;M 2009GRC Rebuttal_Rebuttal Power Costs" xfId="1530"/>
    <cellStyle name="_DEM-WP(C) Costs not in AURORA 2007PCORC-5.07Update_DEM-WP(C) Production O&amp;M 2009GRC Rebuttal_Rebuttal Power Costs 2" xfId="1531"/>
    <cellStyle name="_DEM-WP(C) Costs not in AURORA 2007PCORC-5.07Update_DEM-WP(C) Production O&amp;M 2009GRC Rebuttal_Rebuttal Power Costs_Adj Bench DR 3 for Initial Briefs (Electric)" xfId="1532"/>
    <cellStyle name="_DEM-WP(C) Costs not in AURORA 2007PCORC-5.07Update_DEM-WP(C) Production O&amp;M 2009GRC Rebuttal_Rebuttal Power Costs_Adj Bench DR 3 for Initial Briefs (Electric) 2" xfId="1533"/>
    <cellStyle name="_DEM-WP(C) Costs not in AURORA 2007PCORC-5.07Update_DEM-WP(C) Production O&amp;M 2009GRC Rebuttal_Rebuttal Power Costs_Electric Rev Req Model (2009 GRC) Rebuttal" xfId="1534"/>
    <cellStyle name="_DEM-WP(C) Costs not in AURORA 2007PCORC-5.07Update_DEM-WP(C) Production O&amp;M 2009GRC Rebuttal_Rebuttal Power Costs_Electric Rev Req Model (2009 GRC) Rebuttal 2" xfId="1535"/>
    <cellStyle name="_DEM-WP(C) Costs not in AURORA 2007PCORC-5.07Update_DEM-WP(C) Production O&amp;M 2009GRC Rebuttal_Rebuttal Power Costs_Electric Rev Req Model (2009 GRC) Rebuttal REmoval of New  WH Solar AdjustMI" xfId="1536"/>
    <cellStyle name="_DEM-WP(C) Costs not in AURORA 2007PCORC-5.07Update_DEM-WP(C) Production O&amp;M 2009GRC Rebuttal_Rebuttal Power Costs_Electric Rev Req Model (2009 GRC) Rebuttal REmoval of New  WH Solar AdjustMI 2" xfId="1537"/>
    <cellStyle name="_DEM-WP(C) Costs not in AURORA 2007PCORC-5.07Update_DEM-WP(C) Production O&amp;M 2009GRC Rebuttal_Rebuttal Power Costs_Electric Rev Req Model (2009 GRC) Revised 01-18-2010" xfId="1538"/>
    <cellStyle name="_DEM-WP(C) Costs not in AURORA 2007PCORC-5.07Update_DEM-WP(C) Production O&amp;M 2009GRC Rebuttal_Rebuttal Power Costs_Electric Rev Req Model (2009 GRC) Revised 01-18-2010 2" xfId="1539"/>
    <cellStyle name="_DEM-WP(C) Costs not in AURORA 2007PCORC-5.07Update_DEM-WP(C) Production O&amp;M 2009GRC Rebuttal_Rebuttal Power Costs_Final Order Electric EXHIBIT A-1" xfId="1540"/>
    <cellStyle name="_DEM-WP(C) Costs not in AURORA 2007PCORC-5.07Update_DEM-WP(C) Production O&amp;M 2009GRC Rebuttal_Rebuttal Power Costs_Final Order Electric EXHIBIT A-1 2" xfId="1541"/>
    <cellStyle name="_DEM-WP(C) Costs not in AURORA 2007PCORC-5.07Update_Electric Rev Req Model (2009 GRC) " xfId="1542"/>
    <cellStyle name="_DEM-WP(C) Costs not in AURORA 2007PCORC-5.07Update_Electric Rev Req Model (2009 GRC)  2" xfId="1543"/>
    <cellStyle name="_DEM-WP(C) Costs not in AURORA 2007PCORC-5.07Update_Electric Rev Req Model (2009 GRC) Rebuttal" xfId="1544"/>
    <cellStyle name="_DEM-WP(C) Costs not in AURORA 2007PCORC-5.07Update_Electric Rev Req Model (2009 GRC) Rebuttal 2" xfId="1545"/>
    <cellStyle name="_DEM-WP(C) Costs not in AURORA 2007PCORC-5.07Update_Electric Rev Req Model (2009 GRC) Rebuttal REmoval of New  WH Solar AdjustMI" xfId="1546"/>
    <cellStyle name="_DEM-WP(C) Costs not in AURORA 2007PCORC-5.07Update_Electric Rev Req Model (2009 GRC) Rebuttal REmoval of New  WH Solar AdjustMI 2" xfId="1547"/>
    <cellStyle name="_DEM-WP(C) Costs not in AURORA 2007PCORC-5.07Update_Electric Rev Req Model (2009 GRC) Revised 01-18-2010" xfId="1548"/>
    <cellStyle name="_DEM-WP(C) Costs not in AURORA 2007PCORC-5.07Update_Electric Rev Req Model (2009 GRC) Revised 01-18-2010 2" xfId="1549"/>
    <cellStyle name="_DEM-WP(C) Costs not in AURORA 2007PCORC-5.07Update_Final Order Electric EXHIBIT A-1" xfId="1550"/>
    <cellStyle name="_DEM-WP(C) Costs not in AURORA 2007PCORC-5.07Update_Final Order Electric EXHIBIT A-1 2" xfId="1551"/>
    <cellStyle name="_DEM-WP(C) Costs not in AURORA 2007PCORC-5.07Update_Power Costs - Comparison bx Rbtl-Staff-Jt-PC" xfId="1552"/>
    <cellStyle name="_DEM-WP(C) Costs not in AURORA 2007PCORC-5.07Update_Power Costs - Comparison bx Rbtl-Staff-Jt-PC 2" xfId="1553"/>
    <cellStyle name="_DEM-WP(C) Costs not in AURORA 2007PCORC-5.07Update_Rebuttal Power Costs" xfId="1554"/>
    <cellStyle name="_DEM-WP(C) Costs not in AURORA 2007PCORC-5.07Update_Rebuttal Power Costs 2" xfId="1555"/>
    <cellStyle name="_DEM-WP(C) Costs not in AURORA 2007PCORC-5.07Update_TENASKA REGULATORY ASSET" xfId="1556"/>
    <cellStyle name="_DEM-WP(C) Costs not in AURORA 2007PCORC-5.07Update_TENASKA REGULATORY ASSET 2" xfId="1557"/>
    <cellStyle name="_DEM-WP(C) Prod O&amp;M 2007GRC" xfId="1558"/>
    <cellStyle name="_DEM-WP(C) Prod O&amp;M 2007GRC 2" xfId="1559"/>
    <cellStyle name="_DEM-WP(C) Prod O&amp;M 2007GRC_Adj Bench DR 3 for Initial Briefs (Electric)" xfId="1560"/>
    <cellStyle name="_DEM-WP(C) Prod O&amp;M 2007GRC_Adj Bench DR 3 for Initial Briefs (Electric) 2" xfId="1561"/>
    <cellStyle name="_DEM-WP(C) Prod O&amp;M 2007GRC_Book2" xfId="1562"/>
    <cellStyle name="_DEM-WP(C) Prod O&amp;M 2007GRC_Book2 2" xfId="1563"/>
    <cellStyle name="_DEM-WP(C) Prod O&amp;M 2007GRC_Book2_Adj Bench DR 3 for Initial Briefs (Electric)" xfId="1564"/>
    <cellStyle name="_DEM-WP(C) Prod O&amp;M 2007GRC_Book2_Adj Bench DR 3 for Initial Briefs (Electric) 2" xfId="1565"/>
    <cellStyle name="_DEM-WP(C) Prod O&amp;M 2007GRC_Book2_Electric Rev Req Model (2009 GRC) Rebuttal" xfId="1566"/>
    <cellStyle name="_DEM-WP(C) Prod O&amp;M 2007GRC_Book2_Electric Rev Req Model (2009 GRC) Rebuttal 2" xfId="1567"/>
    <cellStyle name="_DEM-WP(C) Prod O&amp;M 2007GRC_Book2_Electric Rev Req Model (2009 GRC) Rebuttal REmoval of New  WH Solar AdjustMI" xfId="1568"/>
    <cellStyle name="_DEM-WP(C) Prod O&amp;M 2007GRC_Book2_Electric Rev Req Model (2009 GRC) Rebuttal REmoval of New  WH Solar AdjustMI 2" xfId="1569"/>
    <cellStyle name="_DEM-WP(C) Prod O&amp;M 2007GRC_Book2_Electric Rev Req Model (2009 GRC) Revised 01-18-2010" xfId="1570"/>
    <cellStyle name="_DEM-WP(C) Prod O&amp;M 2007GRC_Book2_Electric Rev Req Model (2009 GRC) Revised 01-18-2010 2" xfId="1571"/>
    <cellStyle name="_DEM-WP(C) Prod O&amp;M 2007GRC_Book2_Final Order Electric EXHIBIT A-1" xfId="1572"/>
    <cellStyle name="_DEM-WP(C) Prod O&amp;M 2007GRC_Book2_Final Order Electric EXHIBIT A-1 2" xfId="1573"/>
    <cellStyle name="_DEM-WP(C) Prod O&amp;M 2007GRC_Electric Rev Req Model (2009 GRC) Rebuttal" xfId="1574"/>
    <cellStyle name="_DEM-WP(C) Prod O&amp;M 2007GRC_Electric Rev Req Model (2009 GRC) Rebuttal 2" xfId="1575"/>
    <cellStyle name="_DEM-WP(C) Prod O&amp;M 2007GRC_Electric Rev Req Model (2009 GRC) Rebuttal REmoval of New  WH Solar AdjustMI" xfId="1576"/>
    <cellStyle name="_DEM-WP(C) Prod O&amp;M 2007GRC_Electric Rev Req Model (2009 GRC) Rebuttal REmoval of New  WH Solar AdjustMI 2" xfId="1577"/>
    <cellStyle name="_DEM-WP(C) Prod O&amp;M 2007GRC_Electric Rev Req Model (2009 GRC) Revised 01-18-2010" xfId="1578"/>
    <cellStyle name="_DEM-WP(C) Prod O&amp;M 2007GRC_Electric Rev Req Model (2009 GRC) Revised 01-18-2010 2" xfId="1579"/>
    <cellStyle name="_DEM-WP(C) Prod O&amp;M 2007GRC_Final Order Electric EXHIBIT A-1" xfId="1580"/>
    <cellStyle name="_DEM-WP(C) Prod O&amp;M 2007GRC_Final Order Electric EXHIBIT A-1 2" xfId="1581"/>
    <cellStyle name="_DEM-WP(C) Prod O&amp;M 2007GRC_Rebuttal Power Costs" xfId="1582"/>
    <cellStyle name="_DEM-WP(C) Prod O&amp;M 2007GRC_Rebuttal Power Costs 2" xfId="1583"/>
    <cellStyle name="_DEM-WP(C) Prod O&amp;M 2007GRC_Rebuttal Power Costs_Adj Bench DR 3 for Initial Briefs (Electric)" xfId="1584"/>
    <cellStyle name="_DEM-WP(C) Prod O&amp;M 2007GRC_Rebuttal Power Costs_Adj Bench DR 3 for Initial Briefs (Electric) 2" xfId="1585"/>
    <cellStyle name="_DEM-WP(C) Prod O&amp;M 2007GRC_Rebuttal Power Costs_Electric Rev Req Model (2009 GRC) Rebuttal" xfId="1586"/>
    <cellStyle name="_DEM-WP(C) Prod O&amp;M 2007GRC_Rebuttal Power Costs_Electric Rev Req Model (2009 GRC) Rebuttal 2" xfId="1587"/>
    <cellStyle name="_DEM-WP(C) Prod O&amp;M 2007GRC_Rebuttal Power Costs_Electric Rev Req Model (2009 GRC) Rebuttal REmoval of New  WH Solar AdjustMI" xfId="1588"/>
    <cellStyle name="_DEM-WP(C) Prod O&amp;M 2007GRC_Rebuttal Power Costs_Electric Rev Req Model (2009 GRC) Rebuttal REmoval of New  WH Solar AdjustMI 2" xfId="1589"/>
    <cellStyle name="_DEM-WP(C) Prod O&amp;M 2007GRC_Rebuttal Power Costs_Electric Rev Req Model (2009 GRC) Revised 01-18-2010" xfId="1590"/>
    <cellStyle name="_DEM-WP(C) Prod O&amp;M 2007GRC_Rebuttal Power Costs_Electric Rev Req Model (2009 GRC) Revised 01-18-2010 2" xfId="1591"/>
    <cellStyle name="_DEM-WP(C) Prod O&amp;M 2007GRC_Rebuttal Power Costs_Final Order Electric EXHIBIT A-1" xfId="1592"/>
    <cellStyle name="_DEM-WP(C) Prod O&amp;M 2007GRC_Rebuttal Power Costs_Final Order Electric EXHIBIT A-1 2" xfId="1593"/>
    <cellStyle name="_DEM-WP(C) Rate Year Sumas by Month Update Corrected" xfId="1594"/>
    <cellStyle name="_DEM-WP(C) Sumas Proforma 11.5.07" xfId="1595"/>
    <cellStyle name="_DEM-WP(C) Westside Hydro Data_051007" xfId="1596"/>
    <cellStyle name="_DEM-WP(C) Westside Hydro Data_051007 2" xfId="1597"/>
    <cellStyle name="_DEM-WP(C) Westside Hydro Data_051007_16.37E Wild Horse Expansion DeferralRevwrkingfile SF" xfId="1598"/>
    <cellStyle name="_DEM-WP(C) Westside Hydro Data_051007_16.37E Wild Horse Expansion DeferralRevwrkingfile SF 2" xfId="1599"/>
    <cellStyle name="_DEM-WP(C) Westside Hydro Data_051007_Adj Bench DR 3 for Initial Briefs (Electric)" xfId="1600"/>
    <cellStyle name="_DEM-WP(C) Westside Hydro Data_051007_Adj Bench DR 3 for Initial Briefs (Electric) 2" xfId="1601"/>
    <cellStyle name="_DEM-WP(C) Westside Hydro Data_051007_Book2" xfId="1602"/>
    <cellStyle name="_DEM-WP(C) Westside Hydro Data_051007_Book2 2" xfId="1603"/>
    <cellStyle name="_DEM-WP(C) Westside Hydro Data_051007_Book4" xfId="1604"/>
    <cellStyle name="_DEM-WP(C) Westside Hydro Data_051007_Book4 2" xfId="1605"/>
    <cellStyle name="_DEM-WP(C) Westside Hydro Data_051007_Electric Rev Req Model (2009 GRC) " xfId="1606"/>
    <cellStyle name="_DEM-WP(C) Westside Hydro Data_051007_Electric Rev Req Model (2009 GRC)  2" xfId="1607"/>
    <cellStyle name="_DEM-WP(C) Westside Hydro Data_051007_Electric Rev Req Model (2009 GRC) Rebuttal" xfId="1608"/>
    <cellStyle name="_DEM-WP(C) Westside Hydro Data_051007_Electric Rev Req Model (2009 GRC) Rebuttal 2" xfId="1609"/>
    <cellStyle name="_DEM-WP(C) Westside Hydro Data_051007_Electric Rev Req Model (2009 GRC) Rebuttal REmoval of New  WH Solar AdjustMI" xfId="1610"/>
    <cellStyle name="_DEM-WP(C) Westside Hydro Data_051007_Electric Rev Req Model (2009 GRC) Rebuttal REmoval of New  WH Solar AdjustMI 2" xfId="1611"/>
    <cellStyle name="_DEM-WP(C) Westside Hydro Data_051007_Electric Rev Req Model (2009 GRC) Revised 01-18-2010" xfId="1612"/>
    <cellStyle name="_DEM-WP(C) Westside Hydro Data_051007_Electric Rev Req Model (2009 GRC) Revised 01-18-2010 2" xfId="1613"/>
    <cellStyle name="_DEM-WP(C) Westside Hydro Data_051007_Final Order Electric EXHIBIT A-1" xfId="1614"/>
    <cellStyle name="_DEM-WP(C) Westside Hydro Data_051007_Final Order Electric EXHIBIT A-1 2" xfId="1615"/>
    <cellStyle name="_DEM-WP(C) Westside Hydro Data_051007_Power Costs - Comparison bx Rbtl-Staff-Jt-PC" xfId="1616"/>
    <cellStyle name="_DEM-WP(C) Westside Hydro Data_051007_Power Costs - Comparison bx Rbtl-Staff-Jt-PC 2" xfId="1617"/>
    <cellStyle name="_DEM-WP(C) Westside Hydro Data_051007_Rebuttal Power Costs" xfId="1618"/>
    <cellStyle name="_DEM-WP(C) Westside Hydro Data_051007_Rebuttal Power Costs 2" xfId="1619"/>
    <cellStyle name="_DEM-WP(C) Westside Hydro Data_051007_TENASKA REGULATORY ASSET" xfId="1620"/>
    <cellStyle name="_DEM-WP(C) Westside Hydro Data_051007_TENASKA REGULATORY ASSET 2" xfId="1621"/>
    <cellStyle name="_x0013__Electric Rev Req Model (2009 GRC) " xfId="1622"/>
    <cellStyle name="_x0013__Electric Rev Req Model (2009 GRC)  2" xfId="1623"/>
    <cellStyle name="_x0013__Electric Rev Req Model (2009 GRC) Rebuttal" xfId="1624"/>
    <cellStyle name="_x0013__Electric Rev Req Model (2009 GRC) Rebuttal 2" xfId="1625"/>
    <cellStyle name="_x0013__Electric Rev Req Model (2009 GRC) Rebuttal REmoval of New  WH Solar AdjustMI" xfId="1626"/>
    <cellStyle name="_x0013__Electric Rev Req Model (2009 GRC) Rebuttal REmoval of New  WH Solar AdjustMI 2" xfId="1627"/>
    <cellStyle name="_x0013__Electric Rev Req Model (2009 GRC) Revised 01-18-2010" xfId="1628"/>
    <cellStyle name="_x0013__Electric Rev Req Model (2009 GRC) Revised 01-18-2010 2" xfId="1629"/>
    <cellStyle name="_x0013__Final Order Electric EXHIBIT A-1" xfId="1630"/>
    <cellStyle name="_x0013__Final Order Electric EXHIBIT A-1 2" xfId="1631"/>
    <cellStyle name="_Fixed Gas Transport 1 19 09" xfId="1632"/>
    <cellStyle name="_Fixed Gas Transport 1 19 09 2" xfId="1633"/>
    <cellStyle name="_Fuel Prices 4-14" xfId="1634"/>
    <cellStyle name="_Fuel Prices 4-14 2" xfId="1635"/>
    <cellStyle name="_Fuel Prices 4-14 2 2" xfId="1636"/>
    <cellStyle name="_Fuel Prices 4-14 3" xfId="1637"/>
    <cellStyle name="_Fuel Prices 4-14_04 07E Wild Horse Wind Expansion (C) (2)" xfId="1638"/>
    <cellStyle name="_Fuel Prices 4-14_04 07E Wild Horse Wind Expansion (C) (2) 2" xfId="1639"/>
    <cellStyle name="_Fuel Prices 4-14_04 07E Wild Horse Wind Expansion (C) (2)_Adj Bench DR 3 for Initial Briefs (Electric)" xfId="1640"/>
    <cellStyle name="_Fuel Prices 4-14_04 07E Wild Horse Wind Expansion (C) (2)_Adj Bench DR 3 for Initial Briefs (Electric) 2" xfId="1641"/>
    <cellStyle name="_Fuel Prices 4-14_04 07E Wild Horse Wind Expansion (C) (2)_Electric Rev Req Model (2009 GRC) " xfId="1642"/>
    <cellStyle name="_Fuel Prices 4-14_04 07E Wild Horse Wind Expansion (C) (2)_Electric Rev Req Model (2009 GRC)  2" xfId="1643"/>
    <cellStyle name="_Fuel Prices 4-14_04 07E Wild Horse Wind Expansion (C) (2)_Electric Rev Req Model (2009 GRC) Rebuttal" xfId="1644"/>
    <cellStyle name="_Fuel Prices 4-14_04 07E Wild Horse Wind Expansion (C) (2)_Electric Rev Req Model (2009 GRC) Rebuttal 2" xfId="1645"/>
    <cellStyle name="_Fuel Prices 4-14_04 07E Wild Horse Wind Expansion (C) (2)_Electric Rev Req Model (2009 GRC) Rebuttal REmoval of New  WH Solar AdjustMI" xfId="1646"/>
    <cellStyle name="_Fuel Prices 4-14_04 07E Wild Horse Wind Expansion (C) (2)_Electric Rev Req Model (2009 GRC) Rebuttal REmoval of New  WH Solar AdjustMI 2" xfId="1647"/>
    <cellStyle name="_Fuel Prices 4-14_04 07E Wild Horse Wind Expansion (C) (2)_Electric Rev Req Model (2009 GRC) Revised 01-18-2010" xfId="1648"/>
    <cellStyle name="_Fuel Prices 4-14_04 07E Wild Horse Wind Expansion (C) (2)_Electric Rev Req Model (2009 GRC) Revised 01-18-2010 2" xfId="1649"/>
    <cellStyle name="_Fuel Prices 4-14_04 07E Wild Horse Wind Expansion (C) (2)_Final Order Electric EXHIBIT A-1" xfId="1650"/>
    <cellStyle name="_Fuel Prices 4-14_04 07E Wild Horse Wind Expansion (C) (2)_Final Order Electric EXHIBIT A-1 2" xfId="1651"/>
    <cellStyle name="_Fuel Prices 4-14_04 07E Wild Horse Wind Expansion (C) (2)_TENASKA REGULATORY ASSET" xfId="1652"/>
    <cellStyle name="_Fuel Prices 4-14_04 07E Wild Horse Wind Expansion (C) (2)_TENASKA REGULATORY ASSET 2" xfId="1653"/>
    <cellStyle name="_Fuel Prices 4-14_16.37E Wild Horse Expansion DeferralRevwrkingfile SF" xfId="1654"/>
    <cellStyle name="_Fuel Prices 4-14_16.37E Wild Horse Expansion DeferralRevwrkingfile SF 2" xfId="1655"/>
    <cellStyle name="_Fuel Prices 4-14_4 31 Regulatory Assets and Liabilities  7 06- Exhibit D" xfId="1656"/>
    <cellStyle name="_Fuel Prices 4-14_4 31 Regulatory Assets and Liabilities  7 06- Exhibit D 2" xfId="1657"/>
    <cellStyle name="_Fuel Prices 4-14_4 32 Regulatory Assets and Liabilities  7 06- Exhibit D" xfId="1658"/>
    <cellStyle name="_Fuel Prices 4-14_4 32 Regulatory Assets and Liabilities  7 06- Exhibit D 2" xfId="1659"/>
    <cellStyle name="_Fuel Prices 4-14_Book2" xfId="1660"/>
    <cellStyle name="_Fuel Prices 4-14_Book2 2" xfId="1661"/>
    <cellStyle name="_Fuel Prices 4-14_Book2_Adj Bench DR 3 for Initial Briefs (Electric)" xfId="1662"/>
    <cellStyle name="_Fuel Prices 4-14_Book2_Adj Bench DR 3 for Initial Briefs (Electric) 2" xfId="1663"/>
    <cellStyle name="_Fuel Prices 4-14_Book2_Electric Rev Req Model (2009 GRC) Rebuttal" xfId="1664"/>
    <cellStyle name="_Fuel Prices 4-14_Book2_Electric Rev Req Model (2009 GRC) Rebuttal 2" xfId="1665"/>
    <cellStyle name="_Fuel Prices 4-14_Book2_Electric Rev Req Model (2009 GRC) Rebuttal REmoval of New  WH Solar AdjustMI" xfId="1666"/>
    <cellStyle name="_Fuel Prices 4-14_Book2_Electric Rev Req Model (2009 GRC) Rebuttal REmoval of New  WH Solar AdjustMI 2" xfId="1667"/>
    <cellStyle name="_Fuel Prices 4-14_Book2_Electric Rev Req Model (2009 GRC) Revised 01-18-2010" xfId="1668"/>
    <cellStyle name="_Fuel Prices 4-14_Book2_Electric Rev Req Model (2009 GRC) Revised 01-18-2010 2" xfId="1669"/>
    <cellStyle name="_Fuel Prices 4-14_Book2_Final Order Electric EXHIBIT A-1" xfId="1670"/>
    <cellStyle name="_Fuel Prices 4-14_Book2_Final Order Electric EXHIBIT A-1 2" xfId="1671"/>
    <cellStyle name="_Fuel Prices 4-14_Book4" xfId="1672"/>
    <cellStyle name="_Fuel Prices 4-14_Book4 2" xfId="1673"/>
    <cellStyle name="_Fuel Prices 4-14_Book9" xfId="1674"/>
    <cellStyle name="_Fuel Prices 4-14_Book9 2" xfId="1675"/>
    <cellStyle name="_Fuel Prices 4-14_Direct Assignment Distribution Plant 2008" xfId="1676"/>
    <cellStyle name="_Fuel Prices 4-14_Direct Assignment Distribution Plant 2008 2" xfId="1677"/>
    <cellStyle name="_Fuel Prices 4-14_Direct Assignment Distribution Plant 2008 2 2" xfId="1678"/>
    <cellStyle name="_Fuel Prices 4-14_Direct Assignment Distribution Plant 2008 2 3" xfId="1679"/>
    <cellStyle name="_Fuel Prices 4-14_Direct Assignment Distribution Plant 2008 2 4" xfId="1680"/>
    <cellStyle name="_Fuel Prices 4-14_Direct Assignment Distribution Plant 2008 3" xfId="1681"/>
    <cellStyle name="_Fuel Prices 4-14_Direct Assignment Distribution Plant 2008 4" xfId="1682"/>
    <cellStyle name="_Fuel Prices 4-14_DWH-08 (Rate Spread &amp; Design Workpapers)" xfId="1683"/>
    <cellStyle name="_Fuel Prices 4-14_Electric COS Inputs" xfId="1684"/>
    <cellStyle name="_Fuel Prices 4-14_Electric COS Inputs 2" xfId="1685"/>
    <cellStyle name="_Fuel Prices 4-14_Electric COS Inputs 2 2" xfId="1686"/>
    <cellStyle name="_Fuel Prices 4-14_Electric COS Inputs 2 3" xfId="1687"/>
    <cellStyle name="_Fuel Prices 4-14_Electric COS Inputs 2 4" xfId="1688"/>
    <cellStyle name="_Fuel Prices 4-14_Electric COS Inputs 3" xfId="1689"/>
    <cellStyle name="_Fuel Prices 4-14_Electric COS Inputs 4" xfId="1690"/>
    <cellStyle name="_Fuel Prices 4-14_Electric Rate Spread and Rate Design 3.23.09" xfId="1691"/>
    <cellStyle name="_Fuel Prices 4-14_Electric Rate Spread and Rate Design 3.23.09 2" xfId="1692"/>
    <cellStyle name="_Fuel Prices 4-14_Electric Rate Spread and Rate Design 3.23.09 2 2" xfId="1693"/>
    <cellStyle name="_Fuel Prices 4-14_Electric Rate Spread and Rate Design 3.23.09 2 3" xfId="1694"/>
    <cellStyle name="_Fuel Prices 4-14_Electric Rate Spread and Rate Design 3.23.09 2 4" xfId="1695"/>
    <cellStyle name="_Fuel Prices 4-14_Electric Rate Spread and Rate Design 3.23.09 3" xfId="1696"/>
    <cellStyle name="_Fuel Prices 4-14_Electric Rate Spread and Rate Design 3.23.09 4" xfId="1697"/>
    <cellStyle name="_Fuel Prices 4-14_Final 2008 PTC Rate Design Workpapers 10.27.08" xfId="1698"/>
    <cellStyle name="_Fuel Prices 4-14_Final 2009 Electric Low Income Workpapers" xfId="1699"/>
    <cellStyle name="_Fuel Prices 4-14_INPUTS" xfId="1700"/>
    <cellStyle name="_Fuel Prices 4-14_INPUTS 2" xfId="1701"/>
    <cellStyle name="_Fuel Prices 4-14_INPUTS 2 2" xfId="1702"/>
    <cellStyle name="_Fuel Prices 4-14_INPUTS 2 3" xfId="1703"/>
    <cellStyle name="_Fuel Prices 4-14_INPUTS 2 4" xfId="1704"/>
    <cellStyle name="_Fuel Prices 4-14_INPUTS 3" xfId="1705"/>
    <cellStyle name="_Fuel Prices 4-14_INPUTS 4" xfId="1706"/>
    <cellStyle name="_Fuel Prices 4-14_Leased Transformer &amp; Substation Plant &amp; Rev 12-2009" xfId="1707"/>
    <cellStyle name="_Fuel Prices 4-14_Leased Transformer &amp; Substation Plant &amp; Rev 12-2009 2" xfId="1708"/>
    <cellStyle name="_Fuel Prices 4-14_Leased Transformer &amp; Substation Plant &amp; Rev 12-2009 2 2" xfId="1709"/>
    <cellStyle name="_Fuel Prices 4-14_Leased Transformer &amp; Substation Plant &amp; Rev 12-2009 2 3" xfId="1710"/>
    <cellStyle name="_Fuel Prices 4-14_Leased Transformer &amp; Substation Plant &amp; Rev 12-2009 2 4" xfId="1711"/>
    <cellStyle name="_Fuel Prices 4-14_Leased Transformer &amp; Substation Plant &amp; Rev 12-2009 3" xfId="1712"/>
    <cellStyle name="_Fuel Prices 4-14_Leased Transformer &amp; Substation Plant &amp; Rev 12-2009 4" xfId="1713"/>
    <cellStyle name="_Fuel Prices 4-14_Peak Credit Exhibits for 2009 GRC" xfId="1714"/>
    <cellStyle name="_Fuel Prices 4-14_Peak Credit Exhibits for 2009 GRC 2" xfId="1715"/>
    <cellStyle name="_Fuel Prices 4-14_Peak Credit Exhibits for 2009 GRC 2 2" xfId="1716"/>
    <cellStyle name="_Fuel Prices 4-14_Peak Credit Exhibits for 2009 GRC 2 3" xfId="1717"/>
    <cellStyle name="_Fuel Prices 4-14_Peak Credit Exhibits for 2009 GRC 2 4" xfId="1718"/>
    <cellStyle name="_Fuel Prices 4-14_Peak Credit Exhibits for 2009 GRC 3" xfId="1719"/>
    <cellStyle name="_Fuel Prices 4-14_Peak Credit Exhibits for 2009 GRC 4" xfId="1720"/>
    <cellStyle name="_Fuel Prices 4-14_Power Costs - Comparison bx Rbtl-Staff-Jt-PC" xfId="1721"/>
    <cellStyle name="_Fuel Prices 4-14_Power Costs - Comparison bx Rbtl-Staff-Jt-PC 2" xfId="1722"/>
    <cellStyle name="_Fuel Prices 4-14_Power Costs - Comparison bx Rbtl-Staff-Jt-PC_Adj Bench DR 3 for Initial Briefs (Electric)" xfId="1723"/>
    <cellStyle name="_Fuel Prices 4-14_Power Costs - Comparison bx Rbtl-Staff-Jt-PC_Adj Bench DR 3 for Initial Briefs (Electric) 2" xfId="1724"/>
    <cellStyle name="_Fuel Prices 4-14_Power Costs - Comparison bx Rbtl-Staff-Jt-PC_Electric Rev Req Model (2009 GRC) Rebuttal" xfId="1725"/>
    <cellStyle name="_Fuel Prices 4-14_Power Costs - Comparison bx Rbtl-Staff-Jt-PC_Electric Rev Req Model (2009 GRC) Rebuttal 2" xfId="1726"/>
    <cellStyle name="_Fuel Prices 4-14_Power Costs - Comparison bx Rbtl-Staff-Jt-PC_Electric Rev Req Model (2009 GRC) Rebuttal REmoval of New  WH Solar AdjustMI" xfId="1727"/>
    <cellStyle name="_Fuel Prices 4-14_Power Costs - Comparison bx Rbtl-Staff-Jt-PC_Electric Rev Req Model (2009 GRC) Rebuttal REmoval of New  WH Solar AdjustMI 2" xfId="1728"/>
    <cellStyle name="_Fuel Prices 4-14_Power Costs - Comparison bx Rbtl-Staff-Jt-PC_Electric Rev Req Model (2009 GRC) Revised 01-18-2010" xfId="1729"/>
    <cellStyle name="_Fuel Prices 4-14_Power Costs - Comparison bx Rbtl-Staff-Jt-PC_Electric Rev Req Model (2009 GRC) Revised 01-18-2010 2" xfId="1730"/>
    <cellStyle name="_Fuel Prices 4-14_Power Costs - Comparison bx Rbtl-Staff-Jt-PC_Final Order Electric EXHIBIT A-1" xfId="1731"/>
    <cellStyle name="_Fuel Prices 4-14_Power Costs - Comparison bx Rbtl-Staff-Jt-PC_Final Order Electric EXHIBIT A-1 2" xfId="1732"/>
    <cellStyle name="_Fuel Prices 4-14_Production Adj 4.37" xfId="1733"/>
    <cellStyle name="_Fuel Prices 4-14_Production Adj 4.37 2" xfId="1734"/>
    <cellStyle name="_Fuel Prices 4-14_Purchased Power Adj 4.03" xfId="1735"/>
    <cellStyle name="_Fuel Prices 4-14_Purchased Power Adj 4.03 2" xfId="1736"/>
    <cellStyle name="_Fuel Prices 4-14_Rate Design Sch 24" xfId="1737"/>
    <cellStyle name="_Fuel Prices 4-14_Rate Design Sch 25" xfId="1738"/>
    <cellStyle name="_Fuel Prices 4-14_Rate Design Sch 25 2" xfId="1739"/>
    <cellStyle name="_Fuel Prices 4-14_Rate Design Sch 26" xfId="1740"/>
    <cellStyle name="_Fuel Prices 4-14_Rate Design Sch 26 2" xfId="1741"/>
    <cellStyle name="_Fuel Prices 4-14_Rate Design Sch 31" xfId="1742"/>
    <cellStyle name="_Fuel Prices 4-14_Rate Design Sch 31 2" xfId="1743"/>
    <cellStyle name="_Fuel Prices 4-14_Rate Design Sch 43" xfId="1744"/>
    <cellStyle name="_Fuel Prices 4-14_Rate Design Sch 43 2" xfId="1745"/>
    <cellStyle name="_Fuel Prices 4-14_Rate Design Sch 448-449" xfId="1746"/>
    <cellStyle name="_Fuel Prices 4-14_Rate Design Sch 46" xfId="1747"/>
    <cellStyle name="_Fuel Prices 4-14_Rate Design Sch 46 2" xfId="1748"/>
    <cellStyle name="_Fuel Prices 4-14_Rate Spread" xfId="1749"/>
    <cellStyle name="_Fuel Prices 4-14_Rate Spread 2" xfId="1750"/>
    <cellStyle name="_Fuel Prices 4-14_Rebuttal Power Costs" xfId="1751"/>
    <cellStyle name="_Fuel Prices 4-14_Rebuttal Power Costs 2" xfId="1752"/>
    <cellStyle name="_Fuel Prices 4-14_Rebuttal Power Costs_Adj Bench DR 3 for Initial Briefs (Electric)" xfId="1753"/>
    <cellStyle name="_Fuel Prices 4-14_Rebuttal Power Costs_Adj Bench DR 3 for Initial Briefs (Electric) 2" xfId="1754"/>
    <cellStyle name="_Fuel Prices 4-14_Rebuttal Power Costs_Electric Rev Req Model (2009 GRC) Rebuttal" xfId="1755"/>
    <cellStyle name="_Fuel Prices 4-14_Rebuttal Power Costs_Electric Rev Req Model (2009 GRC) Rebuttal 2" xfId="1756"/>
    <cellStyle name="_Fuel Prices 4-14_Rebuttal Power Costs_Electric Rev Req Model (2009 GRC) Rebuttal REmoval of New  WH Solar AdjustMI" xfId="1757"/>
    <cellStyle name="_Fuel Prices 4-14_Rebuttal Power Costs_Electric Rev Req Model (2009 GRC) Rebuttal REmoval of New  WH Solar AdjustMI 2" xfId="1758"/>
    <cellStyle name="_Fuel Prices 4-14_Rebuttal Power Costs_Electric Rev Req Model (2009 GRC) Revised 01-18-2010" xfId="1759"/>
    <cellStyle name="_Fuel Prices 4-14_Rebuttal Power Costs_Electric Rev Req Model (2009 GRC) Revised 01-18-2010 2" xfId="1760"/>
    <cellStyle name="_Fuel Prices 4-14_Rebuttal Power Costs_Final Order Electric EXHIBIT A-1" xfId="1761"/>
    <cellStyle name="_Fuel Prices 4-14_Rebuttal Power Costs_Final Order Electric EXHIBIT A-1 2" xfId="1762"/>
    <cellStyle name="_Fuel Prices 4-14_ROR 5.02" xfId="1763"/>
    <cellStyle name="_Fuel Prices 4-14_ROR 5.02 2" xfId="1764"/>
    <cellStyle name="_Fuel Prices 4-14_Sch 40 Feeder OH 2008" xfId="1765"/>
    <cellStyle name="_Fuel Prices 4-14_Sch 40 Feeder OH 2008 2" xfId="1766"/>
    <cellStyle name="_Fuel Prices 4-14_Sch 40 Interim Energy Rates " xfId="1767"/>
    <cellStyle name="_Fuel Prices 4-14_Sch 40 Interim Energy Rates  2" xfId="1768"/>
    <cellStyle name="_Fuel Prices 4-14_Sch 40 Substation A&amp;G 2008" xfId="1769"/>
    <cellStyle name="_Fuel Prices 4-14_Sch 40 Substation A&amp;G 2008 2" xfId="1770"/>
    <cellStyle name="_Fuel Prices 4-14_Sch 40 Substation O&amp;M 2008" xfId="1771"/>
    <cellStyle name="_Fuel Prices 4-14_Sch 40 Substation O&amp;M 2008 2" xfId="1772"/>
    <cellStyle name="_Fuel Prices 4-14_Subs 2008" xfId="1773"/>
    <cellStyle name="_Fuel Prices 4-14_Subs 2008 2" xfId="1774"/>
    <cellStyle name="_Fuel Prices 4-14_Typical Residential Impacts 10.27.08" xfId="1775"/>
    <cellStyle name="_Gas Low Income 2009" xfId="1776"/>
    <cellStyle name="_Gas Pro Forma Rev CY 2007 Janet 4_8_08" xfId="1777"/>
    <cellStyle name="_Gas Transportation Charges_2009GRC_120308" xfId="1778"/>
    <cellStyle name="_Gas Transportation Charges_2009GRC_120308 2" xfId="1779"/>
    <cellStyle name="_NIM 06 Base Case Current Trends" xfId="1780"/>
    <cellStyle name="_NIM 06 Base Case Current Trends 2" xfId="1781"/>
    <cellStyle name="_NIM 06 Base Case Current Trends_Adj Bench DR 3 for Initial Briefs (Electric)" xfId="1782"/>
    <cellStyle name="_NIM 06 Base Case Current Trends_Adj Bench DR 3 for Initial Briefs (Electric) 2" xfId="1783"/>
    <cellStyle name="_NIM 06 Base Case Current Trends_Book2" xfId="1784"/>
    <cellStyle name="_NIM 06 Base Case Current Trends_Book2 2" xfId="1785"/>
    <cellStyle name="_NIM 06 Base Case Current Trends_Book2_Adj Bench DR 3 for Initial Briefs (Electric)" xfId="1786"/>
    <cellStyle name="_NIM 06 Base Case Current Trends_Book2_Adj Bench DR 3 for Initial Briefs (Electric) 2" xfId="1787"/>
    <cellStyle name="_NIM 06 Base Case Current Trends_Book2_Electric Rev Req Model (2009 GRC) Rebuttal" xfId="1788"/>
    <cellStyle name="_NIM 06 Base Case Current Trends_Book2_Electric Rev Req Model (2009 GRC) Rebuttal 2" xfId="1789"/>
    <cellStyle name="_NIM 06 Base Case Current Trends_Book2_Electric Rev Req Model (2009 GRC) Rebuttal REmoval of New  WH Solar AdjustMI" xfId="1790"/>
    <cellStyle name="_NIM 06 Base Case Current Trends_Book2_Electric Rev Req Model (2009 GRC) Rebuttal REmoval of New  WH Solar AdjustMI 2" xfId="1791"/>
    <cellStyle name="_NIM 06 Base Case Current Trends_Book2_Electric Rev Req Model (2009 GRC) Revised 01-18-2010" xfId="1792"/>
    <cellStyle name="_NIM 06 Base Case Current Trends_Book2_Electric Rev Req Model (2009 GRC) Revised 01-18-2010 2" xfId="1793"/>
    <cellStyle name="_NIM 06 Base Case Current Trends_Book2_Final Order Electric EXHIBIT A-1" xfId="1794"/>
    <cellStyle name="_NIM 06 Base Case Current Trends_Book2_Final Order Electric EXHIBIT A-1 2" xfId="1795"/>
    <cellStyle name="_NIM 06 Base Case Current Trends_Electric Rev Req Model (2009 GRC) " xfId="1796"/>
    <cellStyle name="_NIM 06 Base Case Current Trends_Electric Rev Req Model (2009 GRC)  2" xfId="1797"/>
    <cellStyle name="_NIM 06 Base Case Current Trends_Electric Rev Req Model (2009 GRC) Rebuttal" xfId="1798"/>
    <cellStyle name="_NIM 06 Base Case Current Trends_Electric Rev Req Model (2009 GRC) Rebuttal 2" xfId="1799"/>
    <cellStyle name="_NIM 06 Base Case Current Trends_Electric Rev Req Model (2009 GRC) Rebuttal REmoval of New  WH Solar AdjustMI" xfId="1800"/>
    <cellStyle name="_NIM 06 Base Case Current Trends_Electric Rev Req Model (2009 GRC) Rebuttal REmoval of New  WH Solar AdjustMI 2" xfId="1801"/>
    <cellStyle name="_NIM 06 Base Case Current Trends_Electric Rev Req Model (2009 GRC) Revised 01-18-2010" xfId="1802"/>
    <cellStyle name="_NIM 06 Base Case Current Trends_Electric Rev Req Model (2009 GRC) Revised 01-18-2010 2" xfId="1803"/>
    <cellStyle name="_NIM 06 Base Case Current Trends_Final Order Electric EXHIBIT A-1" xfId="1804"/>
    <cellStyle name="_NIM 06 Base Case Current Trends_Final Order Electric EXHIBIT A-1 2" xfId="1805"/>
    <cellStyle name="_NIM 06 Base Case Current Trends_Rebuttal Power Costs" xfId="1806"/>
    <cellStyle name="_NIM 06 Base Case Current Trends_Rebuttal Power Costs 2" xfId="1807"/>
    <cellStyle name="_NIM 06 Base Case Current Trends_Rebuttal Power Costs_Adj Bench DR 3 for Initial Briefs (Electric)" xfId="1808"/>
    <cellStyle name="_NIM 06 Base Case Current Trends_Rebuttal Power Costs_Adj Bench DR 3 for Initial Briefs (Electric) 2" xfId="1809"/>
    <cellStyle name="_NIM 06 Base Case Current Trends_Rebuttal Power Costs_Electric Rev Req Model (2009 GRC) Rebuttal" xfId="1810"/>
    <cellStyle name="_NIM 06 Base Case Current Trends_Rebuttal Power Costs_Electric Rev Req Model (2009 GRC) Rebuttal 2" xfId="1811"/>
    <cellStyle name="_NIM 06 Base Case Current Trends_Rebuttal Power Costs_Electric Rev Req Model (2009 GRC) Rebuttal REmoval of New  WH Solar AdjustMI" xfId="1812"/>
    <cellStyle name="_NIM 06 Base Case Current Trends_Rebuttal Power Costs_Electric Rev Req Model (2009 GRC) Rebuttal REmoval of New  WH Solar AdjustMI 2" xfId="1813"/>
    <cellStyle name="_NIM 06 Base Case Current Trends_Rebuttal Power Costs_Electric Rev Req Model (2009 GRC) Revised 01-18-2010" xfId="1814"/>
    <cellStyle name="_NIM 06 Base Case Current Trends_Rebuttal Power Costs_Electric Rev Req Model (2009 GRC) Revised 01-18-2010 2" xfId="1815"/>
    <cellStyle name="_NIM 06 Base Case Current Trends_Rebuttal Power Costs_Final Order Electric EXHIBIT A-1" xfId="1816"/>
    <cellStyle name="_NIM 06 Base Case Current Trends_Rebuttal Power Costs_Final Order Electric EXHIBIT A-1 2" xfId="1817"/>
    <cellStyle name="_NIM 06 Base Case Current Trends_TENASKA REGULATORY ASSET" xfId="1818"/>
    <cellStyle name="_NIM 06 Base Case Current Trends_TENASKA REGULATORY ASSET 2" xfId="1819"/>
    <cellStyle name="_Portfolio SPlan Base Case.xls Chart 1" xfId="1820"/>
    <cellStyle name="_Portfolio SPlan Base Case.xls Chart 1 2" xfId="1821"/>
    <cellStyle name="_Portfolio SPlan Base Case.xls Chart 1_Adj Bench DR 3 for Initial Briefs (Electric)" xfId="1822"/>
    <cellStyle name="_Portfolio SPlan Base Case.xls Chart 1_Adj Bench DR 3 for Initial Briefs (Electric) 2" xfId="1823"/>
    <cellStyle name="_Portfolio SPlan Base Case.xls Chart 1_Book2" xfId="1824"/>
    <cellStyle name="_Portfolio SPlan Base Case.xls Chart 1_Book2 2" xfId="1825"/>
    <cellStyle name="_Portfolio SPlan Base Case.xls Chart 1_Book2_Adj Bench DR 3 for Initial Briefs (Electric)" xfId="1826"/>
    <cellStyle name="_Portfolio SPlan Base Case.xls Chart 1_Book2_Adj Bench DR 3 for Initial Briefs (Electric) 2" xfId="1827"/>
    <cellStyle name="_Portfolio SPlan Base Case.xls Chart 1_Book2_Electric Rev Req Model (2009 GRC) Rebuttal" xfId="1828"/>
    <cellStyle name="_Portfolio SPlan Base Case.xls Chart 1_Book2_Electric Rev Req Model (2009 GRC) Rebuttal 2" xfId="1829"/>
    <cellStyle name="_Portfolio SPlan Base Case.xls Chart 1_Book2_Electric Rev Req Model (2009 GRC) Rebuttal REmoval of New  WH Solar AdjustMI" xfId="1830"/>
    <cellStyle name="_Portfolio SPlan Base Case.xls Chart 1_Book2_Electric Rev Req Model (2009 GRC) Rebuttal REmoval of New  WH Solar AdjustMI 2" xfId="1831"/>
    <cellStyle name="_Portfolio SPlan Base Case.xls Chart 1_Book2_Electric Rev Req Model (2009 GRC) Revised 01-18-2010" xfId="1832"/>
    <cellStyle name="_Portfolio SPlan Base Case.xls Chart 1_Book2_Electric Rev Req Model (2009 GRC) Revised 01-18-2010 2" xfId="1833"/>
    <cellStyle name="_Portfolio SPlan Base Case.xls Chart 1_Book2_Final Order Electric EXHIBIT A-1" xfId="1834"/>
    <cellStyle name="_Portfolio SPlan Base Case.xls Chart 1_Book2_Final Order Electric EXHIBIT A-1 2" xfId="1835"/>
    <cellStyle name="_Portfolio SPlan Base Case.xls Chart 1_Electric Rev Req Model (2009 GRC) " xfId="1836"/>
    <cellStyle name="_Portfolio SPlan Base Case.xls Chart 1_Electric Rev Req Model (2009 GRC)  2" xfId="1837"/>
    <cellStyle name="_Portfolio SPlan Base Case.xls Chart 1_Electric Rev Req Model (2009 GRC) Rebuttal" xfId="1838"/>
    <cellStyle name="_Portfolio SPlan Base Case.xls Chart 1_Electric Rev Req Model (2009 GRC) Rebuttal 2" xfId="1839"/>
    <cellStyle name="_Portfolio SPlan Base Case.xls Chart 1_Electric Rev Req Model (2009 GRC) Rebuttal REmoval of New  WH Solar AdjustMI" xfId="1840"/>
    <cellStyle name="_Portfolio SPlan Base Case.xls Chart 1_Electric Rev Req Model (2009 GRC) Rebuttal REmoval of New  WH Solar AdjustMI 2" xfId="1841"/>
    <cellStyle name="_Portfolio SPlan Base Case.xls Chart 1_Electric Rev Req Model (2009 GRC) Revised 01-18-2010" xfId="1842"/>
    <cellStyle name="_Portfolio SPlan Base Case.xls Chart 1_Electric Rev Req Model (2009 GRC) Revised 01-18-2010 2" xfId="1843"/>
    <cellStyle name="_Portfolio SPlan Base Case.xls Chart 1_Final Order Electric EXHIBIT A-1" xfId="1844"/>
    <cellStyle name="_Portfolio SPlan Base Case.xls Chart 1_Final Order Electric EXHIBIT A-1 2" xfId="1845"/>
    <cellStyle name="_Portfolio SPlan Base Case.xls Chart 1_Rebuttal Power Costs" xfId="1846"/>
    <cellStyle name="_Portfolio SPlan Base Case.xls Chart 1_Rebuttal Power Costs 2" xfId="1847"/>
    <cellStyle name="_Portfolio SPlan Base Case.xls Chart 1_Rebuttal Power Costs_Adj Bench DR 3 for Initial Briefs (Electric)" xfId="1848"/>
    <cellStyle name="_Portfolio SPlan Base Case.xls Chart 1_Rebuttal Power Costs_Adj Bench DR 3 for Initial Briefs (Electric) 2" xfId="1849"/>
    <cellStyle name="_Portfolio SPlan Base Case.xls Chart 1_Rebuttal Power Costs_Electric Rev Req Model (2009 GRC) Rebuttal" xfId="1850"/>
    <cellStyle name="_Portfolio SPlan Base Case.xls Chart 1_Rebuttal Power Costs_Electric Rev Req Model (2009 GRC) Rebuttal 2" xfId="1851"/>
    <cellStyle name="_Portfolio SPlan Base Case.xls Chart 1_Rebuttal Power Costs_Electric Rev Req Model (2009 GRC) Rebuttal REmoval of New  WH Solar AdjustMI" xfId="1852"/>
    <cellStyle name="_Portfolio SPlan Base Case.xls Chart 1_Rebuttal Power Costs_Electric Rev Req Model (2009 GRC) Rebuttal REmoval of New  WH Solar AdjustMI 2" xfId="1853"/>
    <cellStyle name="_Portfolio SPlan Base Case.xls Chart 1_Rebuttal Power Costs_Electric Rev Req Model (2009 GRC) Revised 01-18-2010" xfId="1854"/>
    <cellStyle name="_Portfolio SPlan Base Case.xls Chart 1_Rebuttal Power Costs_Electric Rev Req Model (2009 GRC) Revised 01-18-2010 2" xfId="1855"/>
    <cellStyle name="_Portfolio SPlan Base Case.xls Chart 1_Rebuttal Power Costs_Final Order Electric EXHIBIT A-1" xfId="1856"/>
    <cellStyle name="_Portfolio SPlan Base Case.xls Chart 1_Rebuttal Power Costs_Final Order Electric EXHIBIT A-1 2" xfId="1857"/>
    <cellStyle name="_Portfolio SPlan Base Case.xls Chart 1_TENASKA REGULATORY ASSET" xfId="1858"/>
    <cellStyle name="_Portfolio SPlan Base Case.xls Chart 1_TENASKA REGULATORY ASSET 2" xfId="1859"/>
    <cellStyle name="_Portfolio SPlan Base Case.xls Chart 2" xfId="1860"/>
    <cellStyle name="_Portfolio SPlan Base Case.xls Chart 2 2" xfId="1861"/>
    <cellStyle name="_Portfolio SPlan Base Case.xls Chart 2_Adj Bench DR 3 for Initial Briefs (Electric)" xfId="1862"/>
    <cellStyle name="_Portfolio SPlan Base Case.xls Chart 2_Adj Bench DR 3 for Initial Briefs (Electric) 2" xfId="1863"/>
    <cellStyle name="_Portfolio SPlan Base Case.xls Chart 2_Book2" xfId="1864"/>
    <cellStyle name="_Portfolio SPlan Base Case.xls Chart 2_Book2 2" xfId="1865"/>
    <cellStyle name="_Portfolio SPlan Base Case.xls Chart 2_Book2_Adj Bench DR 3 for Initial Briefs (Electric)" xfId="1866"/>
    <cellStyle name="_Portfolio SPlan Base Case.xls Chart 2_Book2_Adj Bench DR 3 for Initial Briefs (Electric) 2" xfId="1867"/>
    <cellStyle name="_Portfolio SPlan Base Case.xls Chart 2_Book2_Electric Rev Req Model (2009 GRC) Rebuttal" xfId="1868"/>
    <cellStyle name="_Portfolio SPlan Base Case.xls Chart 2_Book2_Electric Rev Req Model (2009 GRC) Rebuttal 2" xfId="1869"/>
    <cellStyle name="_Portfolio SPlan Base Case.xls Chart 2_Book2_Electric Rev Req Model (2009 GRC) Rebuttal REmoval of New  WH Solar AdjustMI" xfId="1870"/>
    <cellStyle name="_Portfolio SPlan Base Case.xls Chart 2_Book2_Electric Rev Req Model (2009 GRC) Rebuttal REmoval of New  WH Solar AdjustMI 2" xfId="1871"/>
    <cellStyle name="_Portfolio SPlan Base Case.xls Chart 2_Book2_Electric Rev Req Model (2009 GRC) Revised 01-18-2010" xfId="1872"/>
    <cellStyle name="_Portfolio SPlan Base Case.xls Chart 2_Book2_Electric Rev Req Model (2009 GRC) Revised 01-18-2010 2" xfId="1873"/>
    <cellStyle name="_Portfolio SPlan Base Case.xls Chart 2_Book2_Final Order Electric EXHIBIT A-1" xfId="1874"/>
    <cellStyle name="_Portfolio SPlan Base Case.xls Chart 2_Book2_Final Order Electric EXHIBIT A-1 2" xfId="1875"/>
    <cellStyle name="_Portfolio SPlan Base Case.xls Chart 2_Electric Rev Req Model (2009 GRC) " xfId="1876"/>
    <cellStyle name="_Portfolio SPlan Base Case.xls Chart 2_Electric Rev Req Model (2009 GRC)  2" xfId="1877"/>
    <cellStyle name="_Portfolio SPlan Base Case.xls Chart 2_Electric Rev Req Model (2009 GRC) Rebuttal" xfId="1878"/>
    <cellStyle name="_Portfolio SPlan Base Case.xls Chart 2_Electric Rev Req Model (2009 GRC) Rebuttal 2" xfId="1879"/>
    <cellStyle name="_Portfolio SPlan Base Case.xls Chart 2_Electric Rev Req Model (2009 GRC) Rebuttal REmoval of New  WH Solar AdjustMI" xfId="1880"/>
    <cellStyle name="_Portfolio SPlan Base Case.xls Chart 2_Electric Rev Req Model (2009 GRC) Rebuttal REmoval of New  WH Solar AdjustMI 2" xfId="1881"/>
    <cellStyle name="_Portfolio SPlan Base Case.xls Chart 2_Electric Rev Req Model (2009 GRC) Revised 01-18-2010" xfId="1882"/>
    <cellStyle name="_Portfolio SPlan Base Case.xls Chart 2_Electric Rev Req Model (2009 GRC) Revised 01-18-2010 2" xfId="1883"/>
    <cellStyle name="_Portfolio SPlan Base Case.xls Chart 2_Final Order Electric EXHIBIT A-1" xfId="1884"/>
    <cellStyle name="_Portfolio SPlan Base Case.xls Chart 2_Final Order Electric EXHIBIT A-1 2" xfId="1885"/>
    <cellStyle name="_Portfolio SPlan Base Case.xls Chart 2_Rebuttal Power Costs" xfId="1886"/>
    <cellStyle name="_Portfolio SPlan Base Case.xls Chart 2_Rebuttal Power Costs 2" xfId="1887"/>
    <cellStyle name="_Portfolio SPlan Base Case.xls Chart 2_Rebuttal Power Costs_Adj Bench DR 3 for Initial Briefs (Electric)" xfId="1888"/>
    <cellStyle name="_Portfolio SPlan Base Case.xls Chart 2_Rebuttal Power Costs_Adj Bench DR 3 for Initial Briefs (Electric) 2" xfId="1889"/>
    <cellStyle name="_Portfolio SPlan Base Case.xls Chart 2_Rebuttal Power Costs_Electric Rev Req Model (2009 GRC) Rebuttal" xfId="1890"/>
    <cellStyle name="_Portfolio SPlan Base Case.xls Chart 2_Rebuttal Power Costs_Electric Rev Req Model (2009 GRC) Rebuttal 2" xfId="1891"/>
    <cellStyle name="_Portfolio SPlan Base Case.xls Chart 2_Rebuttal Power Costs_Electric Rev Req Model (2009 GRC) Rebuttal REmoval of New  WH Solar AdjustMI" xfId="1892"/>
    <cellStyle name="_Portfolio SPlan Base Case.xls Chart 2_Rebuttal Power Costs_Electric Rev Req Model (2009 GRC) Rebuttal REmoval of New  WH Solar AdjustMI 2" xfId="1893"/>
    <cellStyle name="_Portfolio SPlan Base Case.xls Chart 2_Rebuttal Power Costs_Electric Rev Req Model (2009 GRC) Revised 01-18-2010" xfId="1894"/>
    <cellStyle name="_Portfolio SPlan Base Case.xls Chart 2_Rebuttal Power Costs_Electric Rev Req Model (2009 GRC) Revised 01-18-2010 2" xfId="1895"/>
    <cellStyle name="_Portfolio SPlan Base Case.xls Chart 2_Rebuttal Power Costs_Final Order Electric EXHIBIT A-1" xfId="1896"/>
    <cellStyle name="_Portfolio SPlan Base Case.xls Chart 2_Rebuttal Power Costs_Final Order Electric EXHIBIT A-1 2" xfId="1897"/>
    <cellStyle name="_Portfolio SPlan Base Case.xls Chart 2_TENASKA REGULATORY ASSET" xfId="1898"/>
    <cellStyle name="_Portfolio SPlan Base Case.xls Chart 2_TENASKA REGULATORY ASSET 2" xfId="1899"/>
    <cellStyle name="_Portfolio SPlan Base Case.xls Chart 3" xfId="1900"/>
    <cellStyle name="_Portfolio SPlan Base Case.xls Chart 3 2" xfId="1901"/>
    <cellStyle name="_Portfolio SPlan Base Case.xls Chart 3_Adj Bench DR 3 for Initial Briefs (Electric)" xfId="1902"/>
    <cellStyle name="_Portfolio SPlan Base Case.xls Chart 3_Adj Bench DR 3 for Initial Briefs (Electric) 2" xfId="1903"/>
    <cellStyle name="_Portfolio SPlan Base Case.xls Chart 3_Book2" xfId="1904"/>
    <cellStyle name="_Portfolio SPlan Base Case.xls Chart 3_Book2 2" xfId="1905"/>
    <cellStyle name="_Portfolio SPlan Base Case.xls Chart 3_Book2_Adj Bench DR 3 for Initial Briefs (Electric)" xfId="1906"/>
    <cellStyle name="_Portfolio SPlan Base Case.xls Chart 3_Book2_Adj Bench DR 3 for Initial Briefs (Electric) 2" xfId="1907"/>
    <cellStyle name="_Portfolio SPlan Base Case.xls Chart 3_Book2_Electric Rev Req Model (2009 GRC) Rebuttal" xfId="1908"/>
    <cellStyle name="_Portfolio SPlan Base Case.xls Chart 3_Book2_Electric Rev Req Model (2009 GRC) Rebuttal 2" xfId="1909"/>
    <cellStyle name="_Portfolio SPlan Base Case.xls Chart 3_Book2_Electric Rev Req Model (2009 GRC) Rebuttal REmoval of New  WH Solar AdjustMI" xfId="1910"/>
    <cellStyle name="_Portfolio SPlan Base Case.xls Chart 3_Book2_Electric Rev Req Model (2009 GRC) Rebuttal REmoval of New  WH Solar AdjustMI 2" xfId="1911"/>
    <cellStyle name="_Portfolio SPlan Base Case.xls Chart 3_Book2_Electric Rev Req Model (2009 GRC) Revised 01-18-2010" xfId="1912"/>
    <cellStyle name="_Portfolio SPlan Base Case.xls Chart 3_Book2_Electric Rev Req Model (2009 GRC) Revised 01-18-2010 2" xfId="1913"/>
    <cellStyle name="_Portfolio SPlan Base Case.xls Chart 3_Book2_Final Order Electric EXHIBIT A-1" xfId="1914"/>
    <cellStyle name="_Portfolio SPlan Base Case.xls Chart 3_Book2_Final Order Electric EXHIBIT A-1 2" xfId="1915"/>
    <cellStyle name="_Portfolio SPlan Base Case.xls Chart 3_Electric Rev Req Model (2009 GRC) " xfId="1916"/>
    <cellStyle name="_Portfolio SPlan Base Case.xls Chart 3_Electric Rev Req Model (2009 GRC)  2" xfId="1917"/>
    <cellStyle name="_Portfolio SPlan Base Case.xls Chart 3_Electric Rev Req Model (2009 GRC) Rebuttal" xfId="1918"/>
    <cellStyle name="_Portfolio SPlan Base Case.xls Chart 3_Electric Rev Req Model (2009 GRC) Rebuttal 2" xfId="1919"/>
    <cellStyle name="_Portfolio SPlan Base Case.xls Chart 3_Electric Rev Req Model (2009 GRC) Rebuttal REmoval of New  WH Solar AdjustMI" xfId="1920"/>
    <cellStyle name="_Portfolio SPlan Base Case.xls Chart 3_Electric Rev Req Model (2009 GRC) Rebuttal REmoval of New  WH Solar AdjustMI 2" xfId="1921"/>
    <cellStyle name="_Portfolio SPlan Base Case.xls Chart 3_Electric Rev Req Model (2009 GRC) Revised 01-18-2010" xfId="1922"/>
    <cellStyle name="_Portfolio SPlan Base Case.xls Chart 3_Electric Rev Req Model (2009 GRC) Revised 01-18-2010 2" xfId="1923"/>
    <cellStyle name="_Portfolio SPlan Base Case.xls Chart 3_Final Order Electric EXHIBIT A-1" xfId="1924"/>
    <cellStyle name="_Portfolio SPlan Base Case.xls Chart 3_Final Order Electric EXHIBIT A-1 2" xfId="1925"/>
    <cellStyle name="_Portfolio SPlan Base Case.xls Chart 3_Rebuttal Power Costs" xfId="1926"/>
    <cellStyle name="_Portfolio SPlan Base Case.xls Chart 3_Rebuttal Power Costs 2" xfId="1927"/>
    <cellStyle name="_Portfolio SPlan Base Case.xls Chart 3_Rebuttal Power Costs_Adj Bench DR 3 for Initial Briefs (Electric)" xfId="1928"/>
    <cellStyle name="_Portfolio SPlan Base Case.xls Chart 3_Rebuttal Power Costs_Adj Bench DR 3 for Initial Briefs (Electric) 2" xfId="1929"/>
    <cellStyle name="_Portfolio SPlan Base Case.xls Chart 3_Rebuttal Power Costs_Electric Rev Req Model (2009 GRC) Rebuttal" xfId="1930"/>
    <cellStyle name="_Portfolio SPlan Base Case.xls Chart 3_Rebuttal Power Costs_Electric Rev Req Model (2009 GRC) Rebuttal 2" xfId="1931"/>
    <cellStyle name="_Portfolio SPlan Base Case.xls Chart 3_Rebuttal Power Costs_Electric Rev Req Model (2009 GRC) Rebuttal REmoval of New  WH Solar AdjustMI" xfId="1932"/>
    <cellStyle name="_Portfolio SPlan Base Case.xls Chart 3_Rebuttal Power Costs_Electric Rev Req Model (2009 GRC) Rebuttal REmoval of New  WH Solar AdjustMI 2" xfId="1933"/>
    <cellStyle name="_Portfolio SPlan Base Case.xls Chart 3_Rebuttal Power Costs_Electric Rev Req Model (2009 GRC) Revised 01-18-2010" xfId="1934"/>
    <cellStyle name="_Portfolio SPlan Base Case.xls Chart 3_Rebuttal Power Costs_Electric Rev Req Model (2009 GRC) Revised 01-18-2010 2" xfId="1935"/>
    <cellStyle name="_Portfolio SPlan Base Case.xls Chart 3_Rebuttal Power Costs_Final Order Electric EXHIBIT A-1" xfId="1936"/>
    <cellStyle name="_Portfolio SPlan Base Case.xls Chart 3_Rebuttal Power Costs_Final Order Electric EXHIBIT A-1 2" xfId="1937"/>
    <cellStyle name="_Portfolio SPlan Base Case.xls Chart 3_TENASKA REGULATORY ASSET" xfId="1938"/>
    <cellStyle name="_Portfolio SPlan Base Case.xls Chart 3_TENASKA REGULATORY ASSET 2" xfId="1939"/>
    <cellStyle name="_Power Cost Value Copy 11.30.05 gas 1.09.06 AURORA at 1.10.06" xfId="1940"/>
    <cellStyle name="_Power Cost Value Copy 11.30.05 gas 1.09.06 AURORA at 1.10.06 2" xfId="1941"/>
    <cellStyle name="_Power Cost Value Copy 11.30.05 gas 1.09.06 AURORA at 1.10.06 2 2" xfId="1942"/>
    <cellStyle name="_Power Cost Value Copy 11.30.05 gas 1.09.06 AURORA at 1.10.06 3" xfId="1943"/>
    <cellStyle name="_Power Cost Value Copy 11.30.05 gas 1.09.06 AURORA at 1.10.06_04 07E Wild Horse Wind Expansion (C) (2)" xfId="1944"/>
    <cellStyle name="_Power Cost Value Copy 11.30.05 gas 1.09.06 AURORA at 1.10.06_04 07E Wild Horse Wind Expansion (C) (2) 2" xfId="1945"/>
    <cellStyle name="_Power Cost Value Copy 11.30.05 gas 1.09.06 AURORA at 1.10.06_04 07E Wild Horse Wind Expansion (C) (2)_Adj Bench DR 3 for Initial Briefs (Electric)" xfId="1946"/>
    <cellStyle name="_Power Cost Value Copy 11.30.05 gas 1.09.06 AURORA at 1.10.06_04 07E Wild Horse Wind Expansion (C) (2)_Adj Bench DR 3 for Initial Briefs (Electric) 2" xfId="1947"/>
    <cellStyle name="_Power Cost Value Copy 11.30.05 gas 1.09.06 AURORA at 1.10.06_04 07E Wild Horse Wind Expansion (C) (2)_Electric Rev Req Model (2009 GRC) " xfId="1948"/>
    <cellStyle name="_Power Cost Value Copy 11.30.05 gas 1.09.06 AURORA at 1.10.06_04 07E Wild Horse Wind Expansion (C) (2)_Electric Rev Req Model (2009 GRC)  2" xfId="1949"/>
    <cellStyle name="_Power Cost Value Copy 11.30.05 gas 1.09.06 AURORA at 1.10.06_04 07E Wild Horse Wind Expansion (C) (2)_Electric Rev Req Model (2009 GRC) Rebuttal" xfId="1950"/>
    <cellStyle name="_Power Cost Value Copy 11.30.05 gas 1.09.06 AURORA at 1.10.06_04 07E Wild Horse Wind Expansion (C) (2)_Electric Rev Req Model (2009 GRC) Rebuttal 2" xfId="1951"/>
    <cellStyle name="_Power Cost Value Copy 11.30.05 gas 1.09.06 AURORA at 1.10.06_04 07E Wild Horse Wind Expansion (C) (2)_Electric Rev Req Model (2009 GRC) Rebuttal REmoval of New  WH Solar AdjustMI" xfId="1952"/>
    <cellStyle name="_Power Cost Value Copy 11.30.05 gas 1.09.06 AURORA at 1.10.06_04 07E Wild Horse Wind Expansion (C) (2)_Electric Rev Req Model (2009 GRC) Rebuttal REmoval of New  WH Solar AdjustMI 2" xfId="1953"/>
    <cellStyle name="_Power Cost Value Copy 11.30.05 gas 1.09.06 AURORA at 1.10.06_04 07E Wild Horse Wind Expansion (C) (2)_Electric Rev Req Model (2009 GRC) Revised 01-18-2010" xfId="1954"/>
    <cellStyle name="_Power Cost Value Copy 11.30.05 gas 1.09.06 AURORA at 1.10.06_04 07E Wild Horse Wind Expansion (C) (2)_Electric Rev Req Model (2009 GRC) Revised 01-18-2010 2" xfId="1955"/>
    <cellStyle name="_Power Cost Value Copy 11.30.05 gas 1.09.06 AURORA at 1.10.06_04 07E Wild Horse Wind Expansion (C) (2)_Final Order Electric EXHIBIT A-1" xfId="1956"/>
    <cellStyle name="_Power Cost Value Copy 11.30.05 gas 1.09.06 AURORA at 1.10.06_04 07E Wild Horse Wind Expansion (C) (2)_Final Order Electric EXHIBIT A-1 2" xfId="1957"/>
    <cellStyle name="_Power Cost Value Copy 11.30.05 gas 1.09.06 AURORA at 1.10.06_04 07E Wild Horse Wind Expansion (C) (2)_TENASKA REGULATORY ASSET" xfId="1958"/>
    <cellStyle name="_Power Cost Value Copy 11.30.05 gas 1.09.06 AURORA at 1.10.06_04 07E Wild Horse Wind Expansion (C) (2)_TENASKA REGULATORY ASSET 2" xfId="1959"/>
    <cellStyle name="_Power Cost Value Copy 11.30.05 gas 1.09.06 AURORA at 1.10.06_16.37E Wild Horse Expansion DeferralRevwrkingfile SF" xfId="1960"/>
    <cellStyle name="_Power Cost Value Copy 11.30.05 gas 1.09.06 AURORA at 1.10.06_16.37E Wild Horse Expansion DeferralRevwrkingfile SF 2" xfId="1961"/>
    <cellStyle name="_Power Cost Value Copy 11.30.05 gas 1.09.06 AURORA at 1.10.06_4 31 Regulatory Assets and Liabilities  7 06- Exhibit D" xfId="1962"/>
    <cellStyle name="_Power Cost Value Copy 11.30.05 gas 1.09.06 AURORA at 1.10.06_4 31 Regulatory Assets and Liabilities  7 06- Exhibit D 2" xfId="1963"/>
    <cellStyle name="_Power Cost Value Copy 11.30.05 gas 1.09.06 AURORA at 1.10.06_4 32 Regulatory Assets and Liabilities  7 06- Exhibit D" xfId="1964"/>
    <cellStyle name="_Power Cost Value Copy 11.30.05 gas 1.09.06 AURORA at 1.10.06_4 32 Regulatory Assets and Liabilities  7 06- Exhibit D 2" xfId="1965"/>
    <cellStyle name="_Power Cost Value Copy 11.30.05 gas 1.09.06 AURORA at 1.10.06_Book2" xfId="1966"/>
    <cellStyle name="_Power Cost Value Copy 11.30.05 gas 1.09.06 AURORA at 1.10.06_Book2 2" xfId="1967"/>
    <cellStyle name="_Power Cost Value Copy 11.30.05 gas 1.09.06 AURORA at 1.10.06_Book2_Adj Bench DR 3 for Initial Briefs (Electric)" xfId="1968"/>
    <cellStyle name="_Power Cost Value Copy 11.30.05 gas 1.09.06 AURORA at 1.10.06_Book2_Adj Bench DR 3 for Initial Briefs (Electric) 2" xfId="1969"/>
    <cellStyle name="_Power Cost Value Copy 11.30.05 gas 1.09.06 AURORA at 1.10.06_Book2_Electric Rev Req Model (2009 GRC) Rebuttal" xfId="1970"/>
    <cellStyle name="_Power Cost Value Copy 11.30.05 gas 1.09.06 AURORA at 1.10.06_Book2_Electric Rev Req Model (2009 GRC) Rebuttal 2" xfId="1971"/>
    <cellStyle name="_Power Cost Value Copy 11.30.05 gas 1.09.06 AURORA at 1.10.06_Book2_Electric Rev Req Model (2009 GRC) Rebuttal REmoval of New  WH Solar AdjustMI" xfId="1972"/>
    <cellStyle name="_Power Cost Value Copy 11.30.05 gas 1.09.06 AURORA at 1.10.06_Book2_Electric Rev Req Model (2009 GRC) Rebuttal REmoval of New  WH Solar AdjustMI 2" xfId="1973"/>
    <cellStyle name="_Power Cost Value Copy 11.30.05 gas 1.09.06 AURORA at 1.10.06_Book2_Electric Rev Req Model (2009 GRC) Revised 01-18-2010" xfId="1974"/>
    <cellStyle name="_Power Cost Value Copy 11.30.05 gas 1.09.06 AURORA at 1.10.06_Book2_Electric Rev Req Model (2009 GRC) Revised 01-18-2010 2" xfId="1975"/>
    <cellStyle name="_Power Cost Value Copy 11.30.05 gas 1.09.06 AURORA at 1.10.06_Book2_Final Order Electric EXHIBIT A-1" xfId="1976"/>
    <cellStyle name="_Power Cost Value Copy 11.30.05 gas 1.09.06 AURORA at 1.10.06_Book2_Final Order Electric EXHIBIT A-1 2" xfId="1977"/>
    <cellStyle name="_Power Cost Value Copy 11.30.05 gas 1.09.06 AURORA at 1.10.06_Book4" xfId="1978"/>
    <cellStyle name="_Power Cost Value Copy 11.30.05 gas 1.09.06 AURORA at 1.10.06_Book4 2" xfId="1979"/>
    <cellStyle name="_Power Cost Value Copy 11.30.05 gas 1.09.06 AURORA at 1.10.06_Book9" xfId="1980"/>
    <cellStyle name="_Power Cost Value Copy 11.30.05 gas 1.09.06 AURORA at 1.10.06_Book9 2" xfId="1981"/>
    <cellStyle name="_Power Cost Value Copy 11.30.05 gas 1.09.06 AURORA at 1.10.06_Direct Assignment Distribution Plant 2008" xfId="1982"/>
    <cellStyle name="_Power Cost Value Copy 11.30.05 gas 1.09.06 AURORA at 1.10.06_Direct Assignment Distribution Plant 2008 2" xfId="1983"/>
    <cellStyle name="_Power Cost Value Copy 11.30.05 gas 1.09.06 AURORA at 1.10.06_Direct Assignment Distribution Plant 2008 2 2" xfId="1984"/>
    <cellStyle name="_Power Cost Value Copy 11.30.05 gas 1.09.06 AURORA at 1.10.06_Direct Assignment Distribution Plant 2008 2 3" xfId="1985"/>
    <cellStyle name="_Power Cost Value Copy 11.30.05 gas 1.09.06 AURORA at 1.10.06_Direct Assignment Distribution Plant 2008 2 4" xfId="1986"/>
    <cellStyle name="_Power Cost Value Copy 11.30.05 gas 1.09.06 AURORA at 1.10.06_Direct Assignment Distribution Plant 2008 3" xfId="1987"/>
    <cellStyle name="_Power Cost Value Copy 11.30.05 gas 1.09.06 AURORA at 1.10.06_Direct Assignment Distribution Plant 2008 4" xfId="1988"/>
    <cellStyle name="_Power Cost Value Copy 11.30.05 gas 1.09.06 AURORA at 1.10.06_DWH-08 (Rate Spread &amp; Design Workpapers)" xfId="1989"/>
    <cellStyle name="_Power Cost Value Copy 11.30.05 gas 1.09.06 AURORA at 1.10.06_Electric COS Inputs" xfId="1990"/>
    <cellStyle name="_Power Cost Value Copy 11.30.05 gas 1.09.06 AURORA at 1.10.06_Electric COS Inputs 2" xfId="1991"/>
    <cellStyle name="_Power Cost Value Copy 11.30.05 gas 1.09.06 AURORA at 1.10.06_Electric COS Inputs 2 2" xfId="1992"/>
    <cellStyle name="_Power Cost Value Copy 11.30.05 gas 1.09.06 AURORA at 1.10.06_Electric COS Inputs 2 3" xfId="1993"/>
    <cellStyle name="_Power Cost Value Copy 11.30.05 gas 1.09.06 AURORA at 1.10.06_Electric COS Inputs 2 4" xfId="1994"/>
    <cellStyle name="_Power Cost Value Copy 11.30.05 gas 1.09.06 AURORA at 1.10.06_Electric COS Inputs 3" xfId="1995"/>
    <cellStyle name="_Power Cost Value Copy 11.30.05 gas 1.09.06 AURORA at 1.10.06_Electric COS Inputs 4" xfId="1996"/>
    <cellStyle name="_Power Cost Value Copy 11.30.05 gas 1.09.06 AURORA at 1.10.06_Electric Rate Spread and Rate Design 3.23.09" xfId="1997"/>
    <cellStyle name="_Power Cost Value Copy 11.30.05 gas 1.09.06 AURORA at 1.10.06_Electric Rate Spread and Rate Design 3.23.09 2" xfId="1998"/>
    <cellStyle name="_Power Cost Value Copy 11.30.05 gas 1.09.06 AURORA at 1.10.06_Electric Rate Spread and Rate Design 3.23.09 2 2" xfId="1999"/>
    <cellStyle name="_Power Cost Value Copy 11.30.05 gas 1.09.06 AURORA at 1.10.06_Electric Rate Spread and Rate Design 3.23.09 2 3" xfId="2000"/>
    <cellStyle name="_Power Cost Value Copy 11.30.05 gas 1.09.06 AURORA at 1.10.06_Electric Rate Spread and Rate Design 3.23.09 2 4" xfId="2001"/>
    <cellStyle name="_Power Cost Value Copy 11.30.05 gas 1.09.06 AURORA at 1.10.06_Electric Rate Spread and Rate Design 3.23.09 3" xfId="2002"/>
    <cellStyle name="_Power Cost Value Copy 11.30.05 gas 1.09.06 AURORA at 1.10.06_Electric Rate Spread and Rate Design 3.23.09 4" xfId="2003"/>
    <cellStyle name="_Power Cost Value Copy 11.30.05 gas 1.09.06 AURORA at 1.10.06_Final 2008 PTC Rate Design Workpapers 10.27.08" xfId="2004"/>
    <cellStyle name="_Power Cost Value Copy 11.30.05 gas 1.09.06 AURORA at 1.10.06_Final 2009 Electric Low Income Workpapers" xfId="2005"/>
    <cellStyle name="_Power Cost Value Copy 11.30.05 gas 1.09.06 AURORA at 1.10.06_INPUTS" xfId="2006"/>
    <cellStyle name="_Power Cost Value Copy 11.30.05 gas 1.09.06 AURORA at 1.10.06_INPUTS 2" xfId="2007"/>
    <cellStyle name="_Power Cost Value Copy 11.30.05 gas 1.09.06 AURORA at 1.10.06_INPUTS 2 2" xfId="2008"/>
    <cellStyle name="_Power Cost Value Copy 11.30.05 gas 1.09.06 AURORA at 1.10.06_INPUTS 2 3" xfId="2009"/>
    <cellStyle name="_Power Cost Value Copy 11.30.05 gas 1.09.06 AURORA at 1.10.06_INPUTS 2 4" xfId="2010"/>
    <cellStyle name="_Power Cost Value Copy 11.30.05 gas 1.09.06 AURORA at 1.10.06_INPUTS 3" xfId="2011"/>
    <cellStyle name="_Power Cost Value Copy 11.30.05 gas 1.09.06 AURORA at 1.10.06_INPUTS 4" xfId="2012"/>
    <cellStyle name="_Power Cost Value Copy 11.30.05 gas 1.09.06 AURORA at 1.10.06_Leased Transformer &amp; Substation Plant &amp; Rev 12-2009" xfId="2013"/>
    <cellStyle name="_Power Cost Value Copy 11.30.05 gas 1.09.06 AURORA at 1.10.06_Leased Transformer &amp; Substation Plant &amp; Rev 12-2009 2" xfId="2014"/>
    <cellStyle name="_Power Cost Value Copy 11.30.05 gas 1.09.06 AURORA at 1.10.06_Leased Transformer &amp; Substation Plant &amp; Rev 12-2009 2 2" xfId="2015"/>
    <cellStyle name="_Power Cost Value Copy 11.30.05 gas 1.09.06 AURORA at 1.10.06_Leased Transformer &amp; Substation Plant &amp; Rev 12-2009 2 3" xfId="2016"/>
    <cellStyle name="_Power Cost Value Copy 11.30.05 gas 1.09.06 AURORA at 1.10.06_Leased Transformer &amp; Substation Plant &amp; Rev 12-2009 2 4" xfId="2017"/>
    <cellStyle name="_Power Cost Value Copy 11.30.05 gas 1.09.06 AURORA at 1.10.06_Leased Transformer &amp; Substation Plant &amp; Rev 12-2009 3" xfId="2018"/>
    <cellStyle name="_Power Cost Value Copy 11.30.05 gas 1.09.06 AURORA at 1.10.06_Leased Transformer &amp; Substation Plant &amp; Rev 12-2009 4" xfId="2019"/>
    <cellStyle name="_Power Cost Value Copy 11.30.05 gas 1.09.06 AURORA at 1.10.06_Power Costs - Comparison bx Rbtl-Staff-Jt-PC" xfId="2020"/>
    <cellStyle name="_Power Cost Value Copy 11.30.05 gas 1.09.06 AURORA at 1.10.06_Power Costs - Comparison bx Rbtl-Staff-Jt-PC 2" xfId="2021"/>
    <cellStyle name="_Power Cost Value Copy 11.30.05 gas 1.09.06 AURORA at 1.10.06_Power Costs - Comparison bx Rbtl-Staff-Jt-PC_Adj Bench DR 3 for Initial Briefs (Electric)" xfId="2022"/>
    <cellStyle name="_Power Cost Value Copy 11.30.05 gas 1.09.06 AURORA at 1.10.06_Power Costs - Comparison bx Rbtl-Staff-Jt-PC_Adj Bench DR 3 for Initial Briefs (Electric) 2" xfId="2023"/>
    <cellStyle name="_Power Cost Value Copy 11.30.05 gas 1.09.06 AURORA at 1.10.06_Power Costs - Comparison bx Rbtl-Staff-Jt-PC_Electric Rev Req Model (2009 GRC) Rebuttal" xfId="2024"/>
    <cellStyle name="_Power Cost Value Copy 11.30.05 gas 1.09.06 AURORA at 1.10.06_Power Costs - Comparison bx Rbtl-Staff-Jt-PC_Electric Rev Req Model (2009 GRC) Rebuttal 2" xfId="2025"/>
    <cellStyle name="_Power Cost Value Copy 11.30.05 gas 1.09.06 AURORA at 1.10.06_Power Costs - Comparison bx Rbtl-Staff-Jt-PC_Electric Rev Req Model (2009 GRC) Rebuttal REmoval of New  WH Solar AdjustMI" xfId="2026"/>
    <cellStyle name="_Power Cost Value Copy 11.30.05 gas 1.09.06 AURORA at 1.10.06_Power Costs - Comparison bx Rbtl-Staff-Jt-PC_Electric Rev Req Model (2009 GRC) Rebuttal REmoval of New  WH Solar AdjustMI 2" xfId="2027"/>
    <cellStyle name="_Power Cost Value Copy 11.30.05 gas 1.09.06 AURORA at 1.10.06_Power Costs - Comparison bx Rbtl-Staff-Jt-PC_Electric Rev Req Model (2009 GRC) Revised 01-18-2010" xfId="2028"/>
    <cellStyle name="_Power Cost Value Copy 11.30.05 gas 1.09.06 AURORA at 1.10.06_Power Costs - Comparison bx Rbtl-Staff-Jt-PC_Electric Rev Req Model (2009 GRC) Revised 01-18-2010 2" xfId="2029"/>
    <cellStyle name="_Power Cost Value Copy 11.30.05 gas 1.09.06 AURORA at 1.10.06_Power Costs - Comparison bx Rbtl-Staff-Jt-PC_Final Order Electric EXHIBIT A-1" xfId="2030"/>
    <cellStyle name="_Power Cost Value Copy 11.30.05 gas 1.09.06 AURORA at 1.10.06_Power Costs - Comparison bx Rbtl-Staff-Jt-PC_Final Order Electric EXHIBIT A-1 2" xfId="2031"/>
    <cellStyle name="_Power Cost Value Copy 11.30.05 gas 1.09.06 AURORA at 1.10.06_Production Adj 4.37" xfId="2032"/>
    <cellStyle name="_Power Cost Value Copy 11.30.05 gas 1.09.06 AURORA at 1.10.06_Production Adj 4.37 2" xfId="2033"/>
    <cellStyle name="_Power Cost Value Copy 11.30.05 gas 1.09.06 AURORA at 1.10.06_Purchased Power Adj 4.03" xfId="2034"/>
    <cellStyle name="_Power Cost Value Copy 11.30.05 gas 1.09.06 AURORA at 1.10.06_Purchased Power Adj 4.03 2" xfId="2035"/>
    <cellStyle name="_Power Cost Value Copy 11.30.05 gas 1.09.06 AURORA at 1.10.06_Rate Design Sch 24" xfId="2036"/>
    <cellStyle name="_Power Cost Value Copy 11.30.05 gas 1.09.06 AURORA at 1.10.06_Rate Design Sch 25" xfId="2037"/>
    <cellStyle name="_Power Cost Value Copy 11.30.05 gas 1.09.06 AURORA at 1.10.06_Rate Design Sch 25 2" xfId="2038"/>
    <cellStyle name="_Power Cost Value Copy 11.30.05 gas 1.09.06 AURORA at 1.10.06_Rate Design Sch 26" xfId="2039"/>
    <cellStyle name="_Power Cost Value Copy 11.30.05 gas 1.09.06 AURORA at 1.10.06_Rate Design Sch 26 2" xfId="2040"/>
    <cellStyle name="_Power Cost Value Copy 11.30.05 gas 1.09.06 AURORA at 1.10.06_Rate Design Sch 31" xfId="2041"/>
    <cellStyle name="_Power Cost Value Copy 11.30.05 gas 1.09.06 AURORA at 1.10.06_Rate Design Sch 31 2" xfId="2042"/>
    <cellStyle name="_Power Cost Value Copy 11.30.05 gas 1.09.06 AURORA at 1.10.06_Rate Design Sch 43" xfId="2043"/>
    <cellStyle name="_Power Cost Value Copy 11.30.05 gas 1.09.06 AURORA at 1.10.06_Rate Design Sch 43 2" xfId="2044"/>
    <cellStyle name="_Power Cost Value Copy 11.30.05 gas 1.09.06 AURORA at 1.10.06_Rate Design Sch 448-449" xfId="2045"/>
    <cellStyle name="_Power Cost Value Copy 11.30.05 gas 1.09.06 AURORA at 1.10.06_Rate Design Sch 46" xfId="2046"/>
    <cellStyle name="_Power Cost Value Copy 11.30.05 gas 1.09.06 AURORA at 1.10.06_Rate Design Sch 46 2" xfId="2047"/>
    <cellStyle name="_Power Cost Value Copy 11.30.05 gas 1.09.06 AURORA at 1.10.06_Rate Spread" xfId="2048"/>
    <cellStyle name="_Power Cost Value Copy 11.30.05 gas 1.09.06 AURORA at 1.10.06_Rate Spread 2" xfId="2049"/>
    <cellStyle name="_Power Cost Value Copy 11.30.05 gas 1.09.06 AURORA at 1.10.06_Rebuttal Power Costs" xfId="2050"/>
    <cellStyle name="_Power Cost Value Copy 11.30.05 gas 1.09.06 AURORA at 1.10.06_Rebuttal Power Costs 2" xfId="2051"/>
    <cellStyle name="_Power Cost Value Copy 11.30.05 gas 1.09.06 AURORA at 1.10.06_Rebuttal Power Costs_Adj Bench DR 3 for Initial Briefs (Electric)" xfId="2052"/>
    <cellStyle name="_Power Cost Value Copy 11.30.05 gas 1.09.06 AURORA at 1.10.06_Rebuttal Power Costs_Adj Bench DR 3 for Initial Briefs (Electric) 2" xfId="2053"/>
    <cellStyle name="_Power Cost Value Copy 11.30.05 gas 1.09.06 AURORA at 1.10.06_Rebuttal Power Costs_Electric Rev Req Model (2009 GRC) Rebuttal" xfId="2054"/>
    <cellStyle name="_Power Cost Value Copy 11.30.05 gas 1.09.06 AURORA at 1.10.06_Rebuttal Power Costs_Electric Rev Req Model (2009 GRC) Rebuttal 2" xfId="2055"/>
    <cellStyle name="_Power Cost Value Copy 11.30.05 gas 1.09.06 AURORA at 1.10.06_Rebuttal Power Costs_Electric Rev Req Model (2009 GRC) Rebuttal REmoval of New  WH Solar AdjustMI" xfId="2056"/>
    <cellStyle name="_Power Cost Value Copy 11.30.05 gas 1.09.06 AURORA at 1.10.06_Rebuttal Power Costs_Electric Rev Req Model (2009 GRC) Rebuttal REmoval of New  WH Solar AdjustMI 2" xfId="2057"/>
    <cellStyle name="_Power Cost Value Copy 11.30.05 gas 1.09.06 AURORA at 1.10.06_Rebuttal Power Costs_Electric Rev Req Model (2009 GRC) Revised 01-18-2010" xfId="2058"/>
    <cellStyle name="_Power Cost Value Copy 11.30.05 gas 1.09.06 AURORA at 1.10.06_Rebuttal Power Costs_Electric Rev Req Model (2009 GRC) Revised 01-18-2010 2" xfId="2059"/>
    <cellStyle name="_Power Cost Value Copy 11.30.05 gas 1.09.06 AURORA at 1.10.06_Rebuttal Power Costs_Final Order Electric EXHIBIT A-1" xfId="2060"/>
    <cellStyle name="_Power Cost Value Copy 11.30.05 gas 1.09.06 AURORA at 1.10.06_Rebuttal Power Costs_Final Order Electric EXHIBIT A-1 2" xfId="2061"/>
    <cellStyle name="_Power Cost Value Copy 11.30.05 gas 1.09.06 AURORA at 1.10.06_ROR 5.02" xfId="2062"/>
    <cellStyle name="_Power Cost Value Copy 11.30.05 gas 1.09.06 AURORA at 1.10.06_ROR 5.02 2" xfId="2063"/>
    <cellStyle name="_Power Cost Value Copy 11.30.05 gas 1.09.06 AURORA at 1.10.06_Sch 40 Feeder OH 2008" xfId="2064"/>
    <cellStyle name="_Power Cost Value Copy 11.30.05 gas 1.09.06 AURORA at 1.10.06_Sch 40 Feeder OH 2008 2" xfId="2065"/>
    <cellStyle name="_Power Cost Value Copy 11.30.05 gas 1.09.06 AURORA at 1.10.06_Sch 40 Interim Energy Rates " xfId="2066"/>
    <cellStyle name="_Power Cost Value Copy 11.30.05 gas 1.09.06 AURORA at 1.10.06_Sch 40 Interim Energy Rates  2" xfId="2067"/>
    <cellStyle name="_Power Cost Value Copy 11.30.05 gas 1.09.06 AURORA at 1.10.06_Sch 40 Substation A&amp;G 2008" xfId="2068"/>
    <cellStyle name="_Power Cost Value Copy 11.30.05 gas 1.09.06 AURORA at 1.10.06_Sch 40 Substation A&amp;G 2008 2" xfId="2069"/>
    <cellStyle name="_Power Cost Value Copy 11.30.05 gas 1.09.06 AURORA at 1.10.06_Sch 40 Substation O&amp;M 2008" xfId="2070"/>
    <cellStyle name="_Power Cost Value Copy 11.30.05 gas 1.09.06 AURORA at 1.10.06_Sch 40 Substation O&amp;M 2008 2" xfId="2071"/>
    <cellStyle name="_Power Cost Value Copy 11.30.05 gas 1.09.06 AURORA at 1.10.06_Subs 2008" xfId="2072"/>
    <cellStyle name="_Power Cost Value Copy 11.30.05 gas 1.09.06 AURORA at 1.10.06_Subs 2008 2" xfId="2073"/>
    <cellStyle name="_Power Cost Value Copy 11.30.05 gas 1.09.06 AURORA at 1.10.06_Typical Residential Impacts 10.27.08" xfId="2074"/>
    <cellStyle name="_Pro Forma Rev 07 GRC" xfId="2075"/>
    <cellStyle name="_x0013__Rebuttal Power Costs" xfId="2076"/>
    <cellStyle name="_x0013__Rebuttal Power Costs 2" xfId="2077"/>
    <cellStyle name="_x0013__Rebuttal Power Costs_Adj Bench DR 3 for Initial Briefs (Electric)" xfId="2078"/>
    <cellStyle name="_x0013__Rebuttal Power Costs_Adj Bench DR 3 for Initial Briefs (Electric) 2" xfId="2079"/>
    <cellStyle name="_x0013__Rebuttal Power Costs_Electric Rev Req Model (2009 GRC) Rebuttal" xfId="2080"/>
    <cellStyle name="_x0013__Rebuttal Power Costs_Electric Rev Req Model (2009 GRC) Rebuttal 2" xfId="2081"/>
    <cellStyle name="_x0013__Rebuttal Power Costs_Electric Rev Req Model (2009 GRC) Rebuttal REmoval of New  WH Solar AdjustMI" xfId="2082"/>
    <cellStyle name="_x0013__Rebuttal Power Costs_Electric Rev Req Model (2009 GRC) Rebuttal REmoval of New  WH Solar AdjustMI 2" xfId="2083"/>
    <cellStyle name="_x0013__Rebuttal Power Costs_Electric Rev Req Model (2009 GRC) Revised 01-18-2010" xfId="2084"/>
    <cellStyle name="_x0013__Rebuttal Power Costs_Electric Rev Req Model (2009 GRC) Revised 01-18-2010 2" xfId="2085"/>
    <cellStyle name="_x0013__Rebuttal Power Costs_Final Order Electric EXHIBIT A-1" xfId="2086"/>
    <cellStyle name="_x0013__Rebuttal Power Costs_Final Order Electric EXHIBIT A-1 2" xfId="2087"/>
    <cellStyle name="_Recon to Darrin's 5.11.05 proforma" xfId="2088"/>
    <cellStyle name="_Recon to Darrin's 5.11.05 proforma 2" xfId="2089"/>
    <cellStyle name="_Recon to Darrin's 5.11.05 proforma 2 2" xfId="2090"/>
    <cellStyle name="_Recon to Darrin's 5.11.05 proforma 3" xfId="2091"/>
    <cellStyle name="_Recon to Darrin's 5.11.05 proforma 3 2" xfId="2092"/>
    <cellStyle name="_Recon to Darrin's 5.11.05 proforma 3 3" xfId="2093"/>
    <cellStyle name="_Recon to Darrin's 5.11.05 proforma 3 4" xfId="2094"/>
    <cellStyle name="_Recon to Darrin's 5.11.05 proforma 4" xfId="2095"/>
    <cellStyle name="_Recon to Darrin's 5.11.05 proforma_(C) WHE Proforma with ITC cash grant 10 Yr Amort_for deferral_102809" xfId="2096"/>
    <cellStyle name="_Recon to Darrin's 5.11.05 proforma_(C) WHE Proforma with ITC cash grant 10 Yr Amort_for deferral_102809 2" xfId="2097"/>
    <cellStyle name="_Recon to Darrin's 5.11.05 proforma_(C) WHE Proforma with ITC cash grant 10 Yr Amort_for deferral_102809_16.07E Wild Horse Wind Expansionwrkingfile" xfId="2098"/>
    <cellStyle name="_Recon to Darrin's 5.11.05 proforma_(C) WHE Proforma with ITC cash grant 10 Yr Amort_for deferral_102809_16.07E Wild Horse Wind Expansionwrkingfile 2" xfId="2099"/>
    <cellStyle name="_Recon to Darrin's 5.11.05 proforma_(C) WHE Proforma with ITC cash grant 10 Yr Amort_for deferral_102809_16.07E Wild Horse Wind Expansionwrkingfile SF" xfId="2100"/>
    <cellStyle name="_Recon to Darrin's 5.11.05 proforma_(C) WHE Proforma with ITC cash grant 10 Yr Amort_for deferral_102809_16.07E Wild Horse Wind Expansionwrkingfile SF 2" xfId="2101"/>
    <cellStyle name="_Recon to Darrin's 5.11.05 proforma_(C) WHE Proforma with ITC cash grant 10 Yr Amort_for deferral_102809_16.37E Wild Horse Expansion DeferralRevwrkingfile SF" xfId="2102"/>
    <cellStyle name="_Recon to Darrin's 5.11.05 proforma_(C) WHE Proforma with ITC cash grant 10 Yr Amort_for deferral_102809_16.37E Wild Horse Expansion DeferralRevwrkingfile SF 2" xfId="2103"/>
    <cellStyle name="_Recon to Darrin's 5.11.05 proforma_(C) WHE Proforma with ITC cash grant 10 Yr Amort_for rebuttal_120709" xfId="2104"/>
    <cellStyle name="_Recon to Darrin's 5.11.05 proforma_(C) WHE Proforma with ITC cash grant 10 Yr Amort_for rebuttal_120709 2" xfId="2105"/>
    <cellStyle name="_Recon to Darrin's 5.11.05 proforma_04.07E Wild Horse Wind Expansion" xfId="2106"/>
    <cellStyle name="_Recon to Darrin's 5.11.05 proforma_04.07E Wild Horse Wind Expansion 2" xfId="2107"/>
    <cellStyle name="_Recon to Darrin's 5.11.05 proforma_04.07E Wild Horse Wind Expansion_16.07E Wild Horse Wind Expansionwrkingfile" xfId="2108"/>
    <cellStyle name="_Recon to Darrin's 5.11.05 proforma_04.07E Wild Horse Wind Expansion_16.07E Wild Horse Wind Expansionwrkingfile 2" xfId="2109"/>
    <cellStyle name="_Recon to Darrin's 5.11.05 proforma_04.07E Wild Horse Wind Expansion_16.07E Wild Horse Wind Expansionwrkingfile SF" xfId="2110"/>
    <cellStyle name="_Recon to Darrin's 5.11.05 proforma_04.07E Wild Horse Wind Expansion_16.07E Wild Horse Wind Expansionwrkingfile SF 2" xfId="2111"/>
    <cellStyle name="_Recon to Darrin's 5.11.05 proforma_04.07E Wild Horse Wind Expansion_16.37E Wild Horse Expansion DeferralRevwrkingfile SF" xfId="2112"/>
    <cellStyle name="_Recon to Darrin's 5.11.05 proforma_04.07E Wild Horse Wind Expansion_16.37E Wild Horse Expansion DeferralRevwrkingfile SF 2" xfId="2113"/>
    <cellStyle name="_Recon to Darrin's 5.11.05 proforma_16.07E Wild Horse Wind Expansionwrkingfile" xfId="2114"/>
    <cellStyle name="_Recon to Darrin's 5.11.05 proforma_16.07E Wild Horse Wind Expansionwrkingfile 2" xfId="2115"/>
    <cellStyle name="_Recon to Darrin's 5.11.05 proforma_16.07E Wild Horse Wind Expansionwrkingfile SF" xfId="2116"/>
    <cellStyle name="_Recon to Darrin's 5.11.05 proforma_16.07E Wild Horse Wind Expansionwrkingfile SF 2" xfId="2117"/>
    <cellStyle name="_Recon to Darrin's 5.11.05 proforma_16.37E Wild Horse Expansion DeferralRevwrkingfile SF" xfId="2118"/>
    <cellStyle name="_Recon to Darrin's 5.11.05 proforma_16.37E Wild Horse Expansion DeferralRevwrkingfile SF 2" xfId="2119"/>
    <cellStyle name="_Recon to Darrin's 5.11.05 proforma_4 31 Regulatory Assets and Liabilities  7 06- Exhibit D" xfId="2120"/>
    <cellStyle name="_Recon to Darrin's 5.11.05 proforma_4 31 Regulatory Assets and Liabilities  7 06- Exhibit D 2" xfId="2121"/>
    <cellStyle name="_Recon to Darrin's 5.11.05 proforma_4 32 Regulatory Assets and Liabilities  7 06- Exhibit D" xfId="2122"/>
    <cellStyle name="_Recon to Darrin's 5.11.05 proforma_4 32 Regulatory Assets and Liabilities  7 06- Exhibit D 2" xfId="2123"/>
    <cellStyle name="_Recon to Darrin's 5.11.05 proforma_Book2" xfId="2124"/>
    <cellStyle name="_Recon to Darrin's 5.11.05 proforma_Book2 2" xfId="2125"/>
    <cellStyle name="_Recon to Darrin's 5.11.05 proforma_Book2_Adj Bench DR 3 for Initial Briefs (Electric)" xfId="2126"/>
    <cellStyle name="_Recon to Darrin's 5.11.05 proforma_Book2_Adj Bench DR 3 for Initial Briefs (Electric) 2" xfId="2127"/>
    <cellStyle name="_Recon to Darrin's 5.11.05 proforma_Book2_Electric Rev Req Model (2009 GRC) Rebuttal" xfId="2128"/>
    <cellStyle name="_Recon to Darrin's 5.11.05 proforma_Book2_Electric Rev Req Model (2009 GRC) Rebuttal 2" xfId="2129"/>
    <cellStyle name="_Recon to Darrin's 5.11.05 proforma_Book2_Electric Rev Req Model (2009 GRC) Rebuttal REmoval of New  WH Solar AdjustMI" xfId="2130"/>
    <cellStyle name="_Recon to Darrin's 5.11.05 proforma_Book2_Electric Rev Req Model (2009 GRC) Rebuttal REmoval of New  WH Solar AdjustMI 2" xfId="2131"/>
    <cellStyle name="_Recon to Darrin's 5.11.05 proforma_Book2_Electric Rev Req Model (2009 GRC) Revised 01-18-2010" xfId="2132"/>
    <cellStyle name="_Recon to Darrin's 5.11.05 proforma_Book2_Electric Rev Req Model (2009 GRC) Revised 01-18-2010 2" xfId="2133"/>
    <cellStyle name="_Recon to Darrin's 5.11.05 proforma_Book2_Final Order Electric EXHIBIT A-1" xfId="2134"/>
    <cellStyle name="_Recon to Darrin's 5.11.05 proforma_Book2_Final Order Electric EXHIBIT A-1 2" xfId="2135"/>
    <cellStyle name="_Recon to Darrin's 5.11.05 proforma_Book4" xfId="2136"/>
    <cellStyle name="_Recon to Darrin's 5.11.05 proforma_Book4 2" xfId="2137"/>
    <cellStyle name="_Recon to Darrin's 5.11.05 proforma_Book9" xfId="2138"/>
    <cellStyle name="_Recon to Darrin's 5.11.05 proforma_Book9 2" xfId="2139"/>
    <cellStyle name="_Recon to Darrin's 5.11.05 proforma_DWH-08 (Rate Spread &amp; Design Workpapers)" xfId="2140"/>
    <cellStyle name="_Recon to Darrin's 5.11.05 proforma_Final 2008 PTC Rate Design Workpapers 10.27.08" xfId="2141"/>
    <cellStyle name="_Recon to Darrin's 5.11.05 proforma_Final 2009 Electric Low Income Workpapers" xfId="2142"/>
    <cellStyle name="_Recon to Darrin's 5.11.05 proforma_INPUTS" xfId="2143"/>
    <cellStyle name="_Recon to Darrin's 5.11.05 proforma_INPUTS 2" xfId="2144"/>
    <cellStyle name="_Recon to Darrin's 5.11.05 proforma_Power Costs - Comparison bx Rbtl-Staff-Jt-PC" xfId="2145"/>
    <cellStyle name="_Recon to Darrin's 5.11.05 proforma_Power Costs - Comparison bx Rbtl-Staff-Jt-PC 2" xfId="2146"/>
    <cellStyle name="_Recon to Darrin's 5.11.05 proforma_Power Costs - Comparison bx Rbtl-Staff-Jt-PC_Adj Bench DR 3 for Initial Briefs (Electric)" xfId="2147"/>
    <cellStyle name="_Recon to Darrin's 5.11.05 proforma_Power Costs - Comparison bx Rbtl-Staff-Jt-PC_Adj Bench DR 3 for Initial Briefs (Electric) 2" xfId="2148"/>
    <cellStyle name="_Recon to Darrin's 5.11.05 proforma_Power Costs - Comparison bx Rbtl-Staff-Jt-PC_Electric Rev Req Model (2009 GRC) Rebuttal" xfId="2149"/>
    <cellStyle name="_Recon to Darrin's 5.11.05 proforma_Power Costs - Comparison bx Rbtl-Staff-Jt-PC_Electric Rev Req Model (2009 GRC) Rebuttal 2" xfId="2150"/>
    <cellStyle name="_Recon to Darrin's 5.11.05 proforma_Power Costs - Comparison bx Rbtl-Staff-Jt-PC_Electric Rev Req Model (2009 GRC) Rebuttal REmoval of New  WH Solar AdjustMI" xfId="2151"/>
    <cellStyle name="_Recon to Darrin's 5.11.05 proforma_Power Costs - Comparison bx Rbtl-Staff-Jt-PC_Electric Rev Req Model (2009 GRC) Rebuttal REmoval of New  WH Solar AdjustMI 2" xfId="2152"/>
    <cellStyle name="_Recon to Darrin's 5.11.05 proforma_Power Costs - Comparison bx Rbtl-Staff-Jt-PC_Electric Rev Req Model (2009 GRC) Revised 01-18-2010" xfId="2153"/>
    <cellStyle name="_Recon to Darrin's 5.11.05 proforma_Power Costs - Comparison bx Rbtl-Staff-Jt-PC_Electric Rev Req Model (2009 GRC) Revised 01-18-2010 2" xfId="2154"/>
    <cellStyle name="_Recon to Darrin's 5.11.05 proforma_Power Costs - Comparison bx Rbtl-Staff-Jt-PC_Final Order Electric EXHIBIT A-1" xfId="2155"/>
    <cellStyle name="_Recon to Darrin's 5.11.05 proforma_Power Costs - Comparison bx Rbtl-Staff-Jt-PC_Final Order Electric EXHIBIT A-1 2" xfId="2156"/>
    <cellStyle name="_Recon to Darrin's 5.11.05 proforma_Production Adj 4.37" xfId="2157"/>
    <cellStyle name="_Recon to Darrin's 5.11.05 proforma_Production Adj 4.37 2" xfId="2158"/>
    <cellStyle name="_Recon to Darrin's 5.11.05 proforma_Purchased Power Adj 4.03" xfId="2159"/>
    <cellStyle name="_Recon to Darrin's 5.11.05 proforma_Purchased Power Adj 4.03 2" xfId="2160"/>
    <cellStyle name="_Recon to Darrin's 5.11.05 proforma_Rebuttal Power Costs" xfId="2161"/>
    <cellStyle name="_Recon to Darrin's 5.11.05 proforma_Rebuttal Power Costs 2" xfId="2162"/>
    <cellStyle name="_Recon to Darrin's 5.11.05 proforma_Rebuttal Power Costs_Adj Bench DR 3 for Initial Briefs (Electric)" xfId="2163"/>
    <cellStyle name="_Recon to Darrin's 5.11.05 proforma_Rebuttal Power Costs_Adj Bench DR 3 for Initial Briefs (Electric) 2" xfId="2164"/>
    <cellStyle name="_Recon to Darrin's 5.11.05 proforma_Rebuttal Power Costs_Electric Rev Req Model (2009 GRC) Rebuttal" xfId="2165"/>
    <cellStyle name="_Recon to Darrin's 5.11.05 proforma_Rebuttal Power Costs_Electric Rev Req Model (2009 GRC) Rebuttal 2" xfId="2166"/>
    <cellStyle name="_Recon to Darrin's 5.11.05 proforma_Rebuttal Power Costs_Electric Rev Req Model (2009 GRC) Rebuttal REmoval of New  WH Solar AdjustMI" xfId="2167"/>
    <cellStyle name="_Recon to Darrin's 5.11.05 proforma_Rebuttal Power Costs_Electric Rev Req Model (2009 GRC) Rebuttal REmoval of New  WH Solar AdjustMI 2" xfId="2168"/>
    <cellStyle name="_Recon to Darrin's 5.11.05 proforma_Rebuttal Power Costs_Electric Rev Req Model (2009 GRC) Revised 01-18-2010" xfId="2169"/>
    <cellStyle name="_Recon to Darrin's 5.11.05 proforma_Rebuttal Power Costs_Electric Rev Req Model (2009 GRC) Revised 01-18-2010 2" xfId="2170"/>
    <cellStyle name="_Recon to Darrin's 5.11.05 proforma_Rebuttal Power Costs_Final Order Electric EXHIBIT A-1" xfId="2171"/>
    <cellStyle name="_Recon to Darrin's 5.11.05 proforma_Rebuttal Power Costs_Final Order Electric EXHIBIT A-1 2" xfId="2172"/>
    <cellStyle name="_Recon to Darrin's 5.11.05 proforma_ROR &amp; CONV FACTOR" xfId="2173"/>
    <cellStyle name="_Recon to Darrin's 5.11.05 proforma_ROR &amp; CONV FACTOR 2" xfId="2174"/>
    <cellStyle name="_Recon to Darrin's 5.11.05 proforma_ROR 5.02" xfId="2175"/>
    <cellStyle name="_Recon to Darrin's 5.11.05 proforma_ROR 5.02 2" xfId="2176"/>
    <cellStyle name="_Recon to Darrin's 5.11.05 proforma_Typical Residential Impacts 10.27.08" xfId="2177"/>
    <cellStyle name="_Revenue" xfId="2178"/>
    <cellStyle name="_Revenue_2.01G Temp Normalization(C) NEW WAY DM" xfId="2179"/>
    <cellStyle name="_Revenue_2.02G Revenues and Expenses NEW WAY DM" xfId="2180"/>
    <cellStyle name="_Revenue_4.01G Temp Normalization (C)" xfId="2181"/>
    <cellStyle name="_Revenue_4.01G Temp Normalization(HC)" xfId="2182"/>
    <cellStyle name="_Revenue_4.01G Temp Normalization(HC)new" xfId="2183"/>
    <cellStyle name="_Revenue_4.01G Temp Normalization(not used)" xfId="2184"/>
    <cellStyle name="_Revenue_Book1" xfId="2185"/>
    <cellStyle name="_Revenue_Data" xfId="2186"/>
    <cellStyle name="_Revenue_Data_1" xfId="2187"/>
    <cellStyle name="_Revenue_Data_Pro Forma Rev 09 GRC" xfId="2188"/>
    <cellStyle name="_Revenue_Data_Pro Forma Rev 2010 GRC" xfId="2189"/>
    <cellStyle name="_Revenue_Data_Pro Forma Rev 2010 GRC_Preliminary" xfId="2190"/>
    <cellStyle name="_Revenue_Data_Revenue (Feb 09 - Jan 10)" xfId="2191"/>
    <cellStyle name="_Revenue_Data_Revenue (Jan 09 - Dec 09)" xfId="2192"/>
    <cellStyle name="_Revenue_Data_Revenue (Mar 09 - Feb 10)" xfId="2193"/>
    <cellStyle name="_Revenue_Data_Volume Exhibit (Jan09 - Dec09)" xfId="2194"/>
    <cellStyle name="_Revenue_Mins" xfId="2195"/>
    <cellStyle name="_Revenue_Pro Forma Rev 07 GRC" xfId="2196"/>
    <cellStyle name="_Revenue_Pro Forma Rev 08 GRC" xfId="2197"/>
    <cellStyle name="_Revenue_Pro Forma Rev 09 GRC" xfId="2198"/>
    <cellStyle name="_Revenue_Pro Forma Rev 2010 GRC" xfId="2199"/>
    <cellStyle name="_Revenue_Pro Forma Rev 2010 GRC_Preliminary" xfId="2200"/>
    <cellStyle name="_Revenue_Revenue (Feb 09 - Jan 10)" xfId="2201"/>
    <cellStyle name="_Revenue_Revenue (Jan 09 - Dec 09)" xfId="2202"/>
    <cellStyle name="_Revenue_Revenue (Mar 09 - Feb 10)" xfId="2203"/>
    <cellStyle name="_Revenue_Revenue Proforma_Restating Gas 11-16-07" xfId="2204"/>
    <cellStyle name="_Revenue_Sheet2" xfId="2205"/>
    <cellStyle name="_Revenue_Therms Data" xfId="2206"/>
    <cellStyle name="_Revenue_Therms Data Rerun" xfId="2207"/>
    <cellStyle name="_Revenue_Volume Exhibit (Jan09 - Dec09)" xfId="2208"/>
    <cellStyle name="_Sumas Proforma - 11-09-07" xfId="2209"/>
    <cellStyle name="_Sumas Property Taxes v1" xfId="2210"/>
    <cellStyle name="_Tenaska Comparison" xfId="2211"/>
    <cellStyle name="_Tenaska Comparison 2" xfId="2212"/>
    <cellStyle name="_Tenaska Comparison 2 2" xfId="2213"/>
    <cellStyle name="_Tenaska Comparison 3" xfId="2214"/>
    <cellStyle name="_Tenaska Comparison_(C) WHE Proforma with ITC cash grant 10 Yr Amort_for deferral_102809" xfId="2215"/>
    <cellStyle name="_Tenaska Comparison_(C) WHE Proforma with ITC cash grant 10 Yr Amort_for deferral_102809 2" xfId="2216"/>
    <cellStyle name="_Tenaska Comparison_(C) WHE Proforma with ITC cash grant 10 Yr Amort_for deferral_102809_16.07E Wild Horse Wind Expansionwrkingfile" xfId="2217"/>
    <cellStyle name="_Tenaska Comparison_(C) WHE Proforma with ITC cash grant 10 Yr Amort_for deferral_102809_16.07E Wild Horse Wind Expansionwrkingfile 2" xfId="2218"/>
    <cellStyle name="_Tenaska Comparison_(C) WHE Proforma with ITC cash grant 10 Yr Amort_for deferral_102809_16.07E Wild Horse Wind Expansionwrkingfile SF" xfId="2219"/>
    <cellStyle name="_Tenaska Comparison_(C) WHE Proforma with ITC cash grant 10 Yr Amort_for deferral_102809_16.07E Wild Horse Wind Expansionwrkingfile SF 2" xfId="2220"/>
    <cellStyle name="_Tenaska Comparison_(C) WHE Proforma with ITC cash grant 10 Yr Amort_for deferral_102809_16.37E Wild Horse Expansion DeferralRevwrkingfile SF" xfId="2221"/>
    <cellStyle name="_Tenaska Comparison_(C) WHE Proforma with ITC cash grant 10 Yr Amort_for deferral_102809_16.37E Wild Horse Expansion DeferralRevwrkingfile SF 2" xfId="2222"/>
    <cellStyle name="_Tenaska Comparison_(C) WHE Proforma with ITC cash grant 10 Yr Amort_for rebuttal_120709" xfId="2223"/>
    <cellStyle name="_Tenaska Comparison_(C) WHE Proforma with ITC cash grant 10 Yr Amort_for rebuttal_120709 2" xfId="2224"/>
    <cellStyle name="_Tenaska Comparison_04.07E Wild Horse Wind Expansion" xfId="2225"/>
    <cellStyle name="_Tenaska Comparison_04.07E Wild Horse Wind Expansion 2" xfId="2226"/>
    <cellStyle name="_Tenaska Comparison_04.07E Wild Horse Wind Expansion_16.07E Wild Horse Wind Expansionwrkingfile" xfId="2227"/>
    <cellStyle name="_Tenaska Comparison_04.07E Wild Horse Wind Expansion_16.07E Wild Horse Wind Expansionwrkingfile 2" xfId="2228"/>
    <cellStyle name="_Tenaska Comparison_04.07E Wild Horse Wind Expansion_16.07E Wild Horse Wind Expansionwrkingfile SF" xfId="2229"/>
    <cellStyle name="_Tenaska Comparison_04.07E Wild Horse Wind Expansion_16.07E Wild Horse Wind Expansionwrkingfile SF 2" xfId="2230"/>
    <cellStyle name="_Tenaska Comparison_04.07E Wild Horse Wind Expansion_16.37E Wild Horse Expansion DeferralRevwrkingfile SF" xfId="2231"/>
    <cellStyle name="_Tenaska Comparison_04.07E Wild Horse Wind Expansion_16.37E Wild Horse Expansion DeferralRevwrkingfile SF 2" xfId="2232"/>
    <cellStyle name="_Tenaska Comparison_16.07E Wild Horse Wind Expansionwrkingfile" xfId="2233"/>
    <cellStyle name="_Tenaska Comparison_16.07E Wild Horse Wind Expansionwrkingfile 2" xfId="2234"/>
    <cellStyle name="_Tenaska Comparison_16.07E Wild Horse Wind Expansionwrkingfile SF" xfId="2235"/>
    <cellStyle name="_Tenaska Comparison_16.07E Wild Horse Wind Expansionwrkingfile SF 2" xfId="2236"/>
    <cellStyle name="_Tenaska Comparison_16.37E Wild Horse Expansion DeferralRevwrkingfile SF" xfId="2237"/>
    <cellStyle name="_Tenaska Comparison_16.37E Wild Horse Expansion DeferralRevwrkingfile SF 2" xfId="2238"/>
    <cellStyle name="_Tenaska Comparison_4 31 Regulatory Assets and Liabilities  7 06- Exhibit D" xfId="2239"/>
    <cellStyle name="_Tenaska Comparison_4 31 Regulatory Assets and Liabilities  7 06- Exhibit D 2" xfId="2240"/>
    <cellStyle name="_Tenaska Comparison_4 32 Regulatory Assets and Liabilities  7 06- Exhibit D" xfId="2241"/>
    <cellStyle name="_Tenaska Comparison_4 32 Regulatory Assets and Liabilities  7 06- Exhibit D 2" xfId="2242"/>
    <cellStyle name="_Tenaska Comparison_Book2" xfId="2243"/>
    <cellStyle name="_Tenaska Comparison_Book2 2" xfId="2244"/>
    <cellStyle name="_Tenaska Comparison_Book2_Adj Bench DR 3 for Initial Briefs (Electric)" xfId="2245"/>
    <cellStyle name="_Tenaska Comparison_Book2_Adj Bench DR 3 for Initial Briefs (Electric) 2" xfId="2246"/>
    <cellStyle name="_Tenaska Comparison_Book2_Electric Rev Req Model (2009 GRC) Rebuttal" xfId="2247"/>
    <cellStyle name="_Tenaska Comparison_Book2_Electric Rev Req Model (2009 GRC) Rebuttal 2" xfId="2248"/>
    <cellStyle name="_Tenaska Comparison_Book2_Electric Rev Req Model (2009 GRC) Rebuttal REmoval of New  WH Solar AdjustMI" xfId="2249"/>
    <cellStyle name="_Tenaska Comparison_Book2_Electric Rev Req Model (2009 GRC) Rebuttal REmoval of New  WH Solar AdjustMI 2" xfId="2250"/>
    <cellStyle name="_Tenaska Comparison_Book2_Electric Rev Req Model (2009 GRC) Revised 01-18-2010" xfId="2251"/>
    <cellStyle name="_Tenaska Comparison_Book2_Electric Rev Req Model (2009 GRC) Revised 01-18-2010 2" xfId="2252"/>
    <cellStyle name="_Tenaska Comparison_Book2_Final Order Electric EXHIBIT A-1" xfId="2253"/>
    <cellStyle name="_Tenaska Comparison_Book2_Final Order Electric EXHIBIT A-1 2" xfId="2254"/>
    <cellStyle name="_Tenaska Comparison_Book4" xfId="2255"/>
    <cellStyle name="_Tenaska Comparison_Book4 2" xfId="2256"/>
    <cellStyle name="_Tenaska Comparison_Book9" xfId="2257"/>
    <cellStyle name="_Tenaska Comparison_Book9 2" xfId="2258"/>
    <cellStyle name="_Tenaska Comparison_Electric COS Inputs" xfId="2259"/>
    <cellStyle name="_Tenaska Comparison_Electric COS Inputs 2" xfId="2260"/>
    <cellStyle name="_Tenaska Comparison_Electric COS Inputs 2 2" xfId="2261"/>
    <cellStyle name="_Tenaska Comparison_Electric COS Inputs 2 3" xfId="2262"/>
    <cellStyle name="_Tenaska Comparison_Electric COS Inputs 2 4" xfId="2263"/>
    <cellStyle name="_Tenaska Comparison_Electric COS Inputs 3" xfId="2264"/>
    <cellStyle name="_Tenaska Comparison_Electric COS Inputs 4" xfId="2265"/>
    <cellStyle name="_Tenaska Comparison_Power Costs - Comparison bx Rbtl-Staff-Jt-PC" xfId="2266"/>
    <cellStyle name="_Tenaska Comparison_Power Costs - Comparison bx Rbtl-Staff-Jt-PC 2" xfId="2267"/>
    <cellStyle name="_Tenaska Comparison_Power Costs - Comparison bx Rbtl-Staff-Jt-PC_Adj Bench DR 3 for Initial Briefs (Electric)" xfId="2268"/>
    <cellStyle name="_Tenaska Comparison_Power Costs - Comparison bx Rbtl-Staff-Jt-PC_Adj Bench DR 3 for Initial Briefs (Electric) 2" xfId="2269"/>
    <cellStyle name="_Tenaska Comparison_Power Costs - Comparison bx Rbtl-Staff-Jt-PC_Electric Rev Req Model (2009 GRC) Rebuttal" xfId="2270"/>
    <cellStyle name="_Tenaska Comparison_Power Costs - Comparison bx Rbtl-Staff-Jt-PC_Electric Rev Req Model (2009 GRC) Rebuttal 2" xfId="2271"/>
    <cellStyle name="_Tenaska Comparison_Power Costs - Comparison bx Rbtl-Staff-Jt-PC_Electric Rev Req Model (2009 GRC) Rebuttal REmoval of New  WH Solar AdjustMI" xfId="2272"/>
    <cellStyle name="_Tenaska Comparison_Power Costs - Comparison bx Rbtl-Staff-Jt-PC_Electric Rev Req Model (2009 GRC) Rebuttal REmoval of New  WH Solar AdjustMI 2" xfId="2273"/>
    <cellStyle name="_Tenaska Comparison_Power Costs - Comparison bx Rbtl-Staff-Jt-PC_Electric Rev Req Model (2009 GRC) Revised 01-18-2010" xfId="2274"/>
    <cellStyle name="_Tenaska Comparison_Power Costs - Comparison bx Rbtl-Staff-Jt-PC_Electric Rev Req Model (2009 GRC) Revised 01-18-2010 2" xfId="2275"/>
    <cellStyle name="_Tenaska Comparison_Power Costs - Comparison bx Rbtl-Staff-Jt-PC_Final Order Electric EXHIBIT A-1" xfId="2276"/>
    <cellStyle name="_Tenaska Comparison_Power Costs - Comparison bx Rbtl-Staff-Jt-PC_Final Order Electric EXHIBIT A-1 2" xfId="2277"/>
    <cellStyle name="_Tenaska Comparison_Production Adj 4.37" xfId="2278"/>
    <cellStyle name="_Tenaska Comparison_Production Adj 4.37 2" xfId="2279"/>
    <cellStyle name="_Tenaska Comparison_Purchased Power Adj 4.03" xfId="2280"/>
    <cellStyle name="_Tenaska Comparison_Purchased Power Adj 4.03 2" xfId="2281"/>
    <cellStyle name="_Tenaska Comparison_Rebuttal Power Costs" xfId="2282"/>
    <cellStyle name="_Tenaska Comparison_Rebuttal Power Costs 2" xfId="2283"/>
    <cellStyle name="_Tenaska Comparison_Rebuttal Power Costs_Adj Bench DR 3 for Initial Briefs (Electric)" xfId="2284"/>
    <cellStyle name="_Tenaska Comparison_Rebuttal Power Costs_Adj Bench DR 3 for Initial Briefs (Electric) 2" xfId="2285"/>
    <cellStyle name="_Tenaska Comparison_Rebuttal Power Costs_Electric Rev Req Model (2009 GRC) Rebuttal" xfId="2286"/>
    <cellStyle name="_Tenaska Comparison_Rebuttal Power Costs_Electric Rev Req Model (2009 GRC) Rebuttal 2" xfId="2287"/>
    <cellStyle name="_Tenaska Comparison_Rebuttal Power Costs_Electric Rev Req Model (2009 GRC) Rebuttal REmoval of New  WH Solar AdjustMI" xfId="2288"/>
    <cellStyle name="_Tenaska Comparison_Rebuttal Power Costs_Electric Rev Req Model (2009 GRC) Rebuttal REmoval of New  WH Solar AdjustMI 2" xfId="2289"/>
    <cellStyle name="_Tenaska Comparison_Rebuttal Power Costs_Electric Rev Req Model (2009 GRC) Revised 01-18-2010" xfId="2290"/>
    <cellStyle name="_Tenaska Comparison_Rebuttal Power Costs_Electric Rev Req Model (2009 GRC) Revised 01-18-2010 2" xfId="2291"/>
    <cellStyle name="_Tenaska Comparison_Rebuttal Power Costs_Final Order Electric EXHIBIT A-1" xfId="2292"/>
    <cellStyle name="_Tenaska Comparison_Rebuttal Power Costs_Final Order Electric EXHIBIT A-1 2" xfId="2293"/>
    <cellStyle name="_Tenaska Comparison_ROR 5.02" xfId="2294"/>
    <cellStyle name="_Tenaska Comparison_ROR 5.02 2" xfId="2295"/>
    <cellStyle name="_x0013__TENASKA REGULATORY ASSET" xfId="2296"/>
    <cellStyle name="_x0013__TENASKA REGULATORY ASSET 2" xfId="2297"/>
    <cellStyle name="_Therms Data" xfId="2298"/>
    <cellStyle name="_Therms Data 2" xfId="2299"/>
    <cellStyle name="_Therms Data_Pro Forma Rev 09 GRC" xfId="2300"/>
    <cellStyle name="_Therms Data_Pro Forma Rev 2010 GRC" xfId="2301"/>
    <cellStyle name="_Therms Data_Pro Forma Rev 2010 GRC_Preliminary" xfId="2302"/>
    <cellStyle name="_Therms Data_Revenue (Feb 09 - Jan 10)" xfId="2303"/>
    <cellStyle name="_Therms Data_Revenue (Jan 09 - Dec 09)" xfId="2304"/>
    <cellStyle name="_Therms Data_Revenue (Mar 09 - Feb 10)" xfId="2305"/>
    <cellStyle name="_Therms Data_Volume Exhibit (Jan09 - Dec09)" xfId="2306"/>
    <cellStyle name="_Value Copy 11 30 05 gas 12 09 05 AURORA at 12 14 05" xfId="2307"/>
    <cellStyle name="_Value Copy 11 30 05 gas 12 09 05 AURORA at 12 14 05 2" xfId="2308"/>
    <cellStyle name="_Value Copy 11 30 05 gas 12 09 05 AURORA at 12 14 05 2 2" xfId="2309"/>
    <cellStyle name="_Value Copy 11 30 05 gas 12 09 05 AURORA at 12 14 05 3" xfId="2310"/>
    <cellStyle name="_Value Copy 11 30 05 gas 12 09 05 AURORA at 12 14 05_04 07E Wild Horse Wind Expansion (C) (2)" xfId="2311"/>
    <cellStyle name="_Value Copy 11 30 05 gas 12 09 05 AURORA at 12 14 05_04 07E Wild Horse Wind Expansion (C) (2) 2" xfId="2312"/>
    <cellStyle name="_Value Copy 11 30 05 gas 12 09 05 AURORA at 12 14 05_04 07E Wild Horse Wind Expansion (C) (2)_Adj Bench DR 3 for Initial Briefs (Electric)" xfId="2313"/>
    <cellStyle name="_Value Copy 11 30 05 gas 12 09 05 AURORA at 12 14 05_04 07E Wild Horse Wind Expansion (C) (2)_Adj Bench DR 3 for Initial Briefs (Electric) 2" xfId="2314"/>
    <cellStyle name="_Value Copy 11 30 05 gas 12 09 05 AURORA at 12 14 05_04 07E Wild Horse Wind Expansion (C) (2)_Electric Rev Req Model (2009 GRC) " xfId="2315"/>
    <cellStyle name="_Value Copy 11 30 05 gas 12 09 05 AURORA at 12 14 05_04 07E Wild Horse Wind Expansion (C) (2)_Electric Rev Req Model (2009 GRC)  2" xfId="2316"/>
    <cellStyle name="_Value Copy 11 30 05 gas 12 09 05 AURORA at 12 14 05_04 07E Wild Horse Wind Expansion (C) (2)_Electric Rev Req Model (2009 GRC) Rebuttal" xfId="2317"/>
    <cellStyle name="_Value Copy 11 30 05 gas 12 09 05 AURORA at 12 14 05_04 07E Wild Horse Wind Expansion (C) (2)_Electric Rev Req Model (2009 GRC) Rebuttal 2" xfId="2318"/>
    <cellStyle name="_Value Copy 11 30 05 gas 12 09 05 AURORA at 12 14 05_04 07E Wild Horse Wind Expansion (C) (2)_Electric Rev Req Model (2009 GRC) Rebuttal REmoval of New  WH Solar AdjustMI" xfId="2319"/>
    <cellStyle name="_Value Copy 11 30 05 gas 12 09 05 AURORA at 12 14 05_04 07E Wild Horse Wind Expansion (C) (2)_Electric Rev Req Model (2009 GRC) Rebuttal REmoval of New  WH Solar AdjustMI 2" xfId="2320"/>
    <cellStyle name="_Value Copy 11 30 05 gas 12 09 05 AURORA at 12 14 05_04 07E Wild Horse Wind Expansion (C) (2)_Electric Rev Req Model (2009 GRC) Revised 01-18-2010" xfId="2321"/>
    <cellStyle name="_Value Copy 11 30 05 gas 12 09 05 AURORA at 12 14 05_04 07E Wild Horse Wind Expansion (C) (2)_Electric Rev Req Model (2009 GRC) Revised 01-18-2010 2" xfId="2322"/>
    <cellStyle name="_Value Copy 11 30 05 gas 12 09 05 AURORA at 12 14 05_04 07E Wild Horse Wind Expansion (C) (2)_Final Order Electric EXHIBIT A-1" xfId="2323"/>
    <cellStyle name="_Value Copy 11 30 05 gas 12 09 05 AURORA at 12 14 05_04 07E Wild Horse Wind Expansion (C) (2)_Final Order Electric EXHIBIT A-1 2" xfId="2324"/>
    <cellStyle name="_Value Copy 11 30 05 gas 12 09 05 AURORA at 12 14 05_04 07E Wild Horse Wind Expansion (C) (2)_TENASKA REGULATORY ASSET" xfId="2325"/>
    <cellStyle name="_Value Copy 11 30 05 gas 12 09 05 AURORA at 12 14 05_04 07E Wild Horse Wind Expansion (C) (2)_TENASKA REGULATORY ASSET 2" xfId="2326"/>
    <cellStyle name="_Value Copy 11 30 05 gas 12 09 05 AURORA at 12 14 05_16.37E Wild Horse Expansion DeferralRevwrkingfile SF" xfId="2327"/>
    <cellStyle name="_Value Copy 11 30 05 gas 12 09 05 AURORA at 12 14 05_16.37E Wild Horse Expansion DeferralRevwrkingfile SF 2" xfId="2328"/>
    <cellStyle name="_Value Copy 11 30 05 gas 12 09 05 AURORA at 12 14 05_4 31 Regulatory Assets and Liabilities  7 06- Exhibit D" xfId="2329"/>
    <cellStyle name="_Value Copy 11 30 05 gas 12 09 05 AURORA at 12 14 05_4 31 Regulatory Assets and Liabilities  7 06- Exhibit D 2" xfId="2330"/>
    <cellStyle name="_Value Copy 11 30 05 gas 12 09 05 AURORA at 12 14 05_4 32 Regulatory Assets and Liabilities  7 06- Exhibit D" xfId="2331"/>
    <cellStyle name="_Value Copy 11 30 05 gas 12 09 05 AURORA at 12 14 05_4 32 Regulatory Assets and Liabilities  7 06- Exhibit D 2" xfId="2332"/>
    <cellStyle name="_Value Copy 11 30 05 gas 12 09 05 AURORA at 12 14 05_Book2" xfId="2333"/>
    <cellStyle name="_Value Copy 11 30 05 gas 12 09 05 AURORA at 12 14 05_Book2 2" xfId="2334"/>
    <cellStyle name="_Value Copy 11 30 05 gas 12 09 05 AURORA at 12 14 05_Book2_Adj Bench DR 3 for Initial Briefs (Electric)" xfId="2335"/>
    <cellStyle name="_Value Copy 11 30 05 gas 12 09 05 AURORA at 12 14 05_Book2_Adj Bench DR 3 for Initial Briefs (Electric) 2" xfId="2336"/>
    <cellStyle name="_Value Copy 11 30 05 gas 12 09 05 AURORA at 12 14 05_Book2_Electric Rev Req Model (2009 GRC) Rebuttal" xfId="2337"/>
    <cellStyle name="_Value Copy 11 30 05 gas 12 09 05 AURORA at 12 14 05_Book2_Electric Rev Req Model (2009 GRC) Rebuttal 2" xfId="2338"/>
    <cellStyle name="_Value Copy 11 30 05 gas 12 09 05 AURORA at 12 14 05_Book2_Electric Rev Req Model (2009 GRC) Rebuttal REmoval of New  WH Solar AdjustMI" xfId="2339"/>
    <cellStyle name="_Value Copy 11 30 05 gas 12 09 05 AURORA at 12 14 05_Book2_Electric Rev Req Model (2009 GRC) Rebuttal REmoval of New  WH Solar AdjustMI 2" xfId="2340"/>
    <cellStyle name="_Value Copy 11 30 05 gas 12 09 05 AURORA at 12 14 05_Book2_Electric Rev Req Model (2009 GRC) Revised 01-18-2010" xfId="2341"/>
    <cellStyle name="_Value Copy 11 30 05 gas 12 09 05 AURORA at 12 14 05_Book2_Electric Rev Req Model (2009 GRC) Revised 01-18-2010 2" xfId="2342"/>
    <cellStyle name="_Value Copy 11 30 05 gas 12 09 05 AURORA at 12 14 05_Book2_Final Order Electric EXHIBIT A-1" xfId="2343"/>
    <cellStyle name="_Value Copy 11 30 05 gas 12 09 05 AURORA at 12 14 05_Book2_Final Order Electric EXHIBIT A-1 2" xfId="2344"/>
    <cellStyle name="_Value Copy 11 30 05 gas 12 09 05 AURORA at 12 14 05_Book4" xfId="2345"/>
    <cellStyle name="_Value Copy 11 30 05 gas 12 09 05 AURORA at 12 14 05_Book4 2" xfId="2346"/>
    <cellStyle name="_Value Copy 11 30 05 gas 12 09 05 AURORA at 12 14 05_Book9" xfId="2347"/>
    <cellStyle name="_Value Copy 11 30 05 gas 12 09 05 AURORA at 12 14 05_Book9 2" xfId="2348"/>
    <cellStyle name="_Value Copy 11 30 05 gas 12 09 05 AURORA at 12 14 05_Direct Assignment Distribution Plant 2008" xfId="2349"/>
    <cellStyle name="_Value Copy 11 30 05 gas 12 09 05 AURORA at 12 14 05_Direct Assignment Distribution Plant 2008 2" xfId="2350"/>
    <cellStyle name="_Value Copy 11 30 05 gas 12 09 05 AURORA at 12 14 05_Direct Assignment Distribution Plant 2008 2 2" xfId="2351"/>
    <cellStyle name="_Value Copy 11 30 05 gas 12 09 05 AURORA at 12 14 05_Direct Assignment Distribution Plant 2008 2 3" xfId="2352"/>
    <cellStyle name="_Value Copy 11 30 05 gas 12 09 05 AURORA at 12 14 05_Direct Assignment Distribution Plant 2008 2 4" xfId="2353"/>
    <cellStyle name="_Value Copy 11 30 05 gas 12 09 05 AURORA at 12 14 05_Direct Assignment Distribution Plant 2008 3" xfId="2354"/>
    <cellStyle name="_Value Copy 11 30 05 gas 12 09 05 AURORA at 12 14 05_Direct Assignment Distribution Plant 2008 4" xfId="2355"/>
    <cellStyle name="_Value Copy 11 30 05 gas 12 09 05 AURORA at 12 14 05_DWH-08 (Rate Spread &amp; Design Workpapers)" xfId="2356"/>
    <cellStyle name="_Value Copy 11 30 05 gas 12 09 05 AURORA at 12 14 05_Electric COS Inputs" xfId="2357"/>
    <cellStyle name="_Value Copy 11 30 05 gas 12 09 05 AURORA at 12 14 05_Electric COS Inputs 2" xfId="2358"/>
    <cellStyle name="_Value Copy 11 30 05 gas 12 09 05 AURORA at 12 14 05_Electric COS Inputs 2 2" xfId="2359"/>
    <cellStyle name="_Value Copy 11 30 05 gas 12 09 05 AURORA at 12 14 05_Electric COS Inputs 2 3" xfId="2360"/>
    <cellStyle name="_Value Copy 11 30 05 gas 12 09 05 AURORA at 12 14 05_Electric COS Inputs 2 4" xfId="2361"/>
    <cellStyle name="_Value Copy 11 30 05 gas 12 09 05 AURORA at 12 14 05_Electric COS Inputs 3" xfId="2362"/>
    <cellStyle name="_Value Copy 11 30 05 gas 12 09 05 AURORA at 12 14 05_Electric COS Inputs 4" xfId="2363"/>
    <cellStyle name="_Value Copy 11 30 05 gas 12 09 05 AURORA at 12 14 05_Electric Rate Spread and Rate Design 3.23.09" xfId="2364"/>
    <cellStyle name="_Value Copy 11 30 05 gas 12 09 05 AURORA at 12 14 05_Electric Rate Spread and Rate Design 3.23.09 2" xfId="2365"/>
    <cellStyle name="_Value Copy 11 30 05 gas 12 09 05 AURORA at 12 14 05_Electric Rate Spread and Rate Design 3.23.09 2 2" xfId="2366"/>
    <cellStyle name="_Value Copy 11 30 05 gas 12 09 05 AURORA at 12 14 05_Electric Rate Spread and Rate Design 3.23.09 2 3" xfId="2367"/>
    <cellStyle name="_Value Copy 11 30 05 gas 12 09 05 AURORA at 12 14 05_Electric Rate Spread and Rate Design 3.23.09 2 4" xfId="2368"/>
    <cellStyle name="_Value Copy 11 30 05 gas 12 09 05 AURORA at 12 14 05_Electric Rate Spread and Rate Design 3.23.09 3" xfId="2369"/>
    <cellStyle name="_Value Copy 11 30 05 gas 12 09 05 AURORA at 12 14 05_Electric Rate Spread and Rate Design 3.23.09 4" xfId="2370"/>
    <cellStyle name="_Value Copy 11 30 05 gas 12 09 05 AURORA at 12 14 05_Final 2008 PTC Rate Design Workpapers 10.27.08" xfId="2371"/>
    <cellStyle name="_Value Copy 11 30 05 gas 12 09 05 AURORA at 12 14 05_Final 2009 Electric Low Income Workpapers" xfId="2372"/>
    <cellStyle name="_Value Copy 11 30 05 gas 12 09 05 AURORA at 12 14 05_INPUTS" xfId="2373"/>
    <cellStyle name="_Value Copy 11 30 05 gas 12 09 05 AURORA at 12 14 05_INPUTS 2" xfId="2374"/>
    <cellStyle name="_Value Copy 11 30 05 gas 12 09 05 AURORA at 12 14 05_INPUTS 2 2" xfId="2375"/>
    <cellStyle name="_Value Copy 11 30 05 gas 12 09 05 AURORA at 12 14 05_INPUTS 2 3" xfId="2376"/>
    <cellStyle name="_Value Copy 11 30 05 gas 12 09 05 AURORA at 12 14 05_INPUTS 2 4" xfId="2377"/>
    <cellStyle name="_Value Copy 11 30 05 gas 12 09 05 AURORA at 12 14 05_INPUTS 3" xfId="2378"/>
    <cellStyle name="_Value Copy 11 30 05 gas 12 09 05 AURORA at 12 14 05_INPUTS 4" xfId="2379"/>
    <cellStyle name="_Value Copy 11 30 05 gas 12 09 05 AURORA at 12 14 05_Leased Transformer &amp; Substation Plant &amp; Rev 12-2009" xfId="2380"/>
    <cellStyle name="_Value Copy 11 30 05 gas 12 09 05 AURORA at 12 14 05_Leased Transformer &amp; Substation Plant &amp; Rev 12-2009 2" xfId="2381"/>
    <cellStyle name="_Value Copy 11 30 05 gas 12 09 05 AURORA at 12 14 05_Leased Transformer &amp; Substation Plant &amp; Rev 12-2009 2 2" xfId="2382"/>
    <cellStyle name="_Value Copy 11 30 05 gas 12 09 05 AURORA at 12 14 05_Leased Transformer &amp; Substation Plant &amp; Rev 12-2009 2 3" xfId="2383"/>
    <cellStyle name="_Value Copy 11 30 05 gas 12 09 05 AURORA at 12 14 05_Leased Transformer &amp; Substation Plant &amp; Rev 12-2009 2 4" xfId="2384"/>
    <cellStyle name="_Value Copy 11 30 05 gas 12 09 05 AURORA at 12 14 05_Leased Transformer &amp; Substation Plant &amp; Rev 12-2009 3" xfId="2385"/>
    <cellStyle name="_Value Copy 11 30 05 gas 12 09 05 AURORA at 12 14 05_Leased Transformer &amp; Substation Plant &amp; Rev 12-2009 4" xfId="2386"/>
    <cellStyle name="_Value Copy 11 30 05 gas 12 09 05 AURORA at 12 14 05_Power Costs - Comparison bx Rbtl-Staff-Jt-PC" xfId="2387"/>
    <cellStyle name="_Value Copy 11 30 05 gas 12 09 05 AURORA at 12 14 05_Power Costs - Comparison bx Rbtl-Staff-Jt-PC 2" xfId="2388"/>
    <cellStyle name="_Value Copy 11 30 05 gas 12 09 05 AURORA at 12 14 05_Power Costs - Comparison bx Rbtl-Staff-Jt-PC_Adj Bench DR 3 for Initial Briefs (Electric)" xfId="2389"/>
    <cellStyle name="_Value Copy 11 30 05 gas 12 09 05 AURORA at 12 14 05_Power Costs - Comparison bx Rbtl-Staff-Jt-PC_Adj Bench DR 3 for Initial Briefs (Electric) 2" xfId="2390"/>
    <cellStyle name="_Value Copy 11 30 05 gas 12 09 05 AURORA at 12 14 05_Power Costs - Comparison bx Rbtl-Staff-Jt-PC_Electric Rev Req Model (2009 GRC) Rebuttal" xfId="2391"/>
    <cellStyle name="_Value Copy 11 30 05 gas 12 09 05 AURORA at 12 14 05_Power Costs - Comparison bx Rbtl-Staff-Jt-PC_Electric Rev Req Model (2009 GRC) Rebuttal 2" xfId="2392"/>
    <cellStyle name="_Value Copy 11 30 05 gas 12 09 05 AURORA at 12 14 05_Power Costs - Comparison bx Rbtl-Staff-Jt-PC_Electric Rev Req Model (2009 GRC) Rebuttal REmoval of New  WH Solar AdjustMI" xfId="2393"/>
    <cellStyle name="_Value Copy 11 30 05 gas 12 09 05 AURORA at 12 14 05_Power Costs - Comparison bx Rbtl-Staff-Jt-PC_Electric Rev Req Model (2009 GRC) Rebuttal REmoval of New  WH Solar AdjustMI 2" xfId="2394"/>
    <cellStyle name="_Value Copy 11 30 05 gas 12 09 05 AURORA at 12 14 05_Power Costs - Comparison bx Rbtl-Staff-Jt-PC_Electric Rev Req Model (2009 GRC) Revised 01-18-2010" xfId="2395"/>
    <cellStyle name="_Value Copy 11 30 05 gas 12 09 05 AURORA at 12 14 05_Power Costs - Comparison bx Rbtl-Staff-Jt-PC_Electric Rev Req Model (2009 GRC) Revised 01-18-2010 2" xfId="2396"/>
    <cellStyle name="_Value Copy 11 30 05 gas 12 09 05 AURORA at 12 14 05_Power Costs - Comparison bx Rbtl-Staff-Jt-PC_Final Order Electric EXHIBIT A-1" xfId="2397"/>
    <cellStyle name="_Value Copy 11 30 05 gas 12 09 05 AURORA at 12 14 05_Power Costs - Comparison bx Rbtl-Staff-Jt-PC_Final Order Electric EXHIBIT A-1 2" xfId="2398"/>
    <cellStyle name="_Value Copy 11 30 05 gas 12 09 05 AURORA at 12 14 05_Production Adj 4.37" xfId="2399"/>
    <cellStyle name="_Value Copy 11 30 05 gas 12 09 05 AURORA at 12 14 05_Production Adj 4.37 2" xfId="2400"/>
    <cellStyle name="_Value Copy 11 30 05 gas 12 09 05 AURORA at 12 14 05_Purchased Power Adj 4.03" xfId="2401"/>
    <cellStyle name="_Value Copy 11 30 05 gas 12 09 05 AURORA at 12 14 05_Purchased Power Adj 4.03 2" xfId="2402"/>
    <cellStyle name="_Value Copy 11 30 05 gas 12 09 05 AURORA at 12 14 05_Rate Design Sch 24" xfId="2403"/>
    <cellStyle name="_Value Copy 11 30 05 gas 12 09 05 AURORA at 12 14 05_Rate Design Sch 25" xfId="2404"/>
    <cellStyle name="_Value Copy 11 30 05 gas 12 09 05 AURORA at 12 14 05_Rate Design Sch 25 2" xfId="2405"/>
    <cellStyle name="_Value Copy 11 30 05 gas 12 09 05 AURORA at 12 14 05_Rate Design Sch 26" xfId="2406"/>
    <cellStyle name="_Value Copy 11 30 05 gas 12 09 05 AURORA at 12 14 05_Rate Design Sch 26 2" xfId="2407"/>
    <cellStyle name="_Value Copy 11 30 05 gas 12 09 05 AURORA at 12 14 05_Rate Design Sch 31" xfId="2408"/>
    <cellStyle name="_Value Copy 11 30 05 gas 12 09 05 AURORA at 12 14 05_Rate Design Sch 31 2" xfId="2409"/>
    <cellStyle name="_Value Copy 11 30 05 gas 12 09 05 AURORA at 12 14 05_Rate Design Sch 43" xfId="2410"/>
    <cellStyle name="_Value Copy 11 30 05 gas 12 09 05 AURORA at 12 14 05_Rate Design Sch 43 2" xfId="2411"/>
    <cellStyle name="_Value Copy 11 30 05 gas 12 09 05 AURORA at 12 14 05_Rate Design Sch 448-449" xfId="2412"/>
    <cellStyle name="_Value Copy 11 30 05 gas 12 09 05 AURORA at 12 14 05_Rate Design Sch 46" xfId="2413"/>
    <cellStyle name="_Value Copy 11 30 05 gas 12 09 05 AURORA at 12 14 05_Rate Design Sch 46 2" xfId="2414"/>
    <cellStyle name="_Value Copy 11 30 05 gas 12 09 05 AURORA at 12 14 05_Rate Spread" xfId="2415"/>
    <cellStyle name="_Value Copy 11 30 05 gas 12 09 05 AURORA at 12 14 05_Rate Spread 2" xfId="2416"/>
    <cellStyle name="_Value Copy 11 30 05 gas 12 09 05 AURORA at 12 14 05_Rebuttal Power Costs" xfId="2417"/>
    <cellStyle name="_Value Copy 11 30 05 gas 12 09 05 AURORA at 12 14 05_Rebuttal Power Costs 2" xfId="2418"/>
    <cellStyle name="_Value Copy 11 30 05 gas 12 09 05 AURORA at 12 14 05_Rebuttal Power Costs_Adj Bench DR 3 for Initial Briefs (Electric)" xfId="2419"/>
    <cellStyle name="_Value Copy 11 30 05 gas 12 09 05 AURORA at 12 14 05_Rebuttal Power Costs_Adj Bench DR 3 for Initial Briefs (Electric) 2" xfId="2420"/>
    <cellStyle name="_Value Copy 11 30 05 gas 12 09 05 AURORA at 12 14 05_Rebuttal Power Costs_Electric Rev Req Model (2009 GRC) Rebuttal" xfId="2421"/>
    <cellStyle name="_Value Copy 11 30 05 gas 12 09 05 AURORA at 12 14 05_Rebuttal Power Costs_Electric Rev Req Model (2009 GRC) Rebuttal 2" xfId="2422"/>
    <cellStyle name="_Value Copy 11 30 05 gas 12 09 05 AURORA at 12 14 05_Rebuttal Power Costs_Electric Rev Req Model (2009 GRC) Rebuttal REmoval of New  WH Solar AdjustMI" xfId="2423"/>
    <cellStyle name="_Value Copy 11 30 05 gas 12 09 05 AURORA at 12 14 05_Rebuttal Power Costs_Electric Rev Req Model (2009 GRC) Rebuttal REmoval of New  WH Solar AdjustMI 2" xfId="2424"/>
    <cellStyle name="_Value Copy 11 30 05 gas 12 09 05 AURORA at 12 14 05_Rebuttal Power Costs_Electric Rev Req Model (2009 GRC) Revised 01-18-2010" xfId="2425"/>
    <cellStyle name="_Value Copy 11 30 05 gas 12 09 05 AURORA at 12 14 05_Rebuttal Power Costs_Electric Rev Req Model (2009 GRC) Revised 01-18-2010 2" xfId="2426"/>
    <cellStyle name="_Value Copy 11 30 05 gas 12 09 05 AURORA at 12 14 05_Rebuttal Power Costs_Final Order Electric EXHIBIT A-1" xfId="2427"/>
    <cellStyle name="_Value Copy 11 30 05 gas 12 09 05 AURORA at 12 14 05_Rebuttal Power Costs_Final Order Electric EXHIBIT A-1 2" xfId="2428"/>
    <cellStyle name="_Value Copy 11 30 05 gas 12 09 05 AURORA at 12 14 05_ROR 5.02" xfId="2429"/>
    <cellStyle name="_Value Copy 11 30 05 gas 12 09 05 AURORA at 12 14 05_ROR 5.02 2" xfId="2430"/>
    <cellStyle name="_Value Copy 11 30 05 gas 12 09 05 AURORA at 12 14 05_Sch 40 Feeder OH 2008" xfId="2431"/>
    <cellStyle name="_Value Copy 11 30 05 gas 12 09 05 AURORA at 12 14 05_Sch 40 Feeder OH 2008 2" xfId="2432"/>
    <cellStyle name="_Value Copy 11 30 05 gas 12 09 05 AURORA at 12 14 05_Sch 40 Interim Energy Rates " xfId="2433"/>
    <cellStyle name="_Value Copy 11 30 05 gas 12 09 05 AURORA at 12 14 05_Sch 40 Interim Energy Rates  2" xfId="2434"/>
    <cellStyle name="_Value Copy 11 30 05 gas 12 09 05 AURORA at 12 14 05_Sch 40 Substation A&amp;G 2008" xfId="2435"/>
    <cellStyle name="_Value Copy 11 30 05 gas 12 09 05 AURORA at 12 14 05_Sch 40 Substation A&amp;G 2008 2" xfId="2436"/>
    <cellStyle name="_Value Copy 11 30 05 gas 12 09 05 AURORA at 12 14 05_Sch 40 Substation O&amp;M 2008" xfId="2437"/>
    <cellStyle name="_Value Copy 11 30 05 gas 12 09 05 AURORA at 12 14 05_Sch 40 Substation O&amp;M 2008 2" xfId="2438"/>
    <cellStyle name="_Value Copy 11 30 05 gas 12 09 05 AURORA at 12 14 05_Subs 2008" xfId="2439"/>
    <cellStyle name="_Value Copy 11 30 05 gas 12 09 05 AURORA at 12 14 05_Subs 2008 2" xfId="2440"/>
    <cellStyle name="_Value Copy 11 30 05 gas 12 09 05 AURORA at 12 14 05_Typical Residential Impacts 10.27.08" xfId="2441"/>
    <cellStyle name="_VC 6.15.06 update on 06GRC power costs.xls Chart 1" xfId="2442"/>
    <cellStyle name="_VC 6.15.06 update on 06GRC power costs.xls Chart 1 2" xfId="2443"/>
    <cellStyle name="_VC 6.15.06 update on 06GRC power costs.xls Chart 1 2 2" xfId="2444"/>
    <cellStyle name="_VC 6.15.06 update on 06GRC power costs.xls Chart 1 3" xfId="2445"/>
    <cellStyle name="_VC 6.15.06 update on 06GRC power costs.xls Chart 1 3 2" xfId="2446"/>
    <cellStyle name="_VC 6.15.06 update on 06GRC power costs.xls Chart 1 3 3" xfId="2447"/>
    <cellStyle name="_VC 6.15.06 update on 06GRC power costs.xls Chart 1 3 4" xfId="2448"/>
    <cellStyle name="_VC 6.15.06 update on 06GRC power costs.xls Chart 1 4" xfId="2449"/>
    <cellStyle name="_VC 6.15.06 update on 06GRC power costs.xls Chart 1_04 07E Wild Horse Wind Expansion (C) (2)" xfId="2450"/>
    <cellStyle name="_VC 6.15.06 update on 06GRC power costs.xls Chart 1_04 07E Wild Horse Wind Expansion (C) (2) 2" xfId="2451"/>
    <cellStyle name="_VC 6.15.06 update on 06GRC power costs.xls Chart 1_04 07E Wild Horse Wind Expansion (C) (2)_Adj Bench DR 3 for Initial Briefs (Electric)" xfId="2452"/>
    <cellStyle name="_VC 6.15.06 update on 06GRC power costs.xls Chart 1_04 07E Wild Horse Wind Expansion (C) (2)_Adj Bench DR 3 for Initial Briefs (Electric) 2" xfId="2453"/>
    <cellStyle name="_VC 6.15.06 update on 06GRC power costs.xls Chart 1_04 07E Wild Horse Wind Expansion (C) (2)_Electric Rev Req Model (2009 GRC) " xfId="2454"/>
    <cellStyle name="_VC 6.15.06 update on 06GRC power costs.xls Chart 1_04 07E Wild Horse Wind Expansion (C) (2)_Electric Rev Req Model (2009 GRC)  2" xfId="2455"/>
    <cellStyle name="_VC 6.15.06 update on 06GRC power costs.xls Chart 1_04 07E Wild Horse Wind Expansion (C) (2)_Electric Rev Req Model (2009 GRC) Rebuttal" xfId="2456"/>
    <cellStyle name="_VC 6.15.06 update on 06GRC power costs.xls Chart 1_04 07E Wild Horse Wind Expansion (C) (2)_Electric Rev Req Model (2009 GRC) Rebuttal 2" xfId="2457"/>
    <cellStyle name="_VC 6.15.06 update on 06GRC power costs.xls Chart 1_04 07E Wild Horse Wind Expansion (C) (2)_Electric Rev Req Model (2009 GRC) Rebuttal REmoval of New  WH Solar AdjustMI" xfId="2458"/>
    <cellStyle name="_VC 6.15.06 update on 06GRC power costs.xls Chart 1_04 07E Wild Horse Wind Expansion (C) (2)_Electric Rev Req Model (2009 GRC) Rebuttal REmoval of New  WH Solar AdjustMI 2" xfId="2459"/>
    <cellStyle name="_VC 6.15.06 update on 06GRC power costs.xls Chart 1_04 07E Wild Horse Wind Expansion (C) (2)_Electric Rev Req Model (2009 GRC) Revised 01-18-2010" xfId="2460"/>
    <cellStyle name="_VC 6.15.06 update on 06GRC power costs.xls Chart 1_04 07E Wild Horse Wind Expansion (C) (2)_Electric Rev Req Model (2009 GRC) Revised 01-18-2010 2" xfId="2461"/>
    <cellStyle name="_VC 6.15.06 update on 06GRC power costs.xls Chart 1_04 07E Wild Horse Wind Expansion (C) (2)_Final Order Electric EXHIBIT A-1" xfId="2462"/>
    <cellStyle name="_VC 6.15.06 update on 06GRC power costs.xls Chart 1_04 07E Wild Horse Wind Expansion (C) (2)_Final Order Electric EXHIBIT A-1 2" xfId="2463"/>
    <cellStyle name="_VC 6.15.06 update on 06GRC power costs.xls Chart 1_04 07E Wild Horse Wind Expansion (C) (2)_TENASKA REGULATORY ASSET" xfId="2464"/>
    <cellStyle name="_VC 6.15.06 update on 06GRC power costs.xls Chart 1_04 07E Wild Horse Wind Expansion (C) (2)_TENASKA REGULATORY ASSET 2" xfId="2465"/>
    <cellStyle name="_VC 6.15.06 update on 06GRC power costs.xls Chart 1_16.37E Wild Horse Expansion DeferralRevwrkingfile SF" xfId="2466"/>
    <cellStyle name="_VC 6.15.06 update on 06GRC power costs.xls Chart 1_16.37E Wild Horse Expansion DeferralRevwrkingfile SF 2" xfId="2467"/>
    <cellStyle name="_VC 6.15.06 update on 06GRC power costs.xls Chart 1_4 31 Regulatory Assets and Liabilities  7 06- Exhibit D" xfId="2468"/>
    <cellStyle name="_VC 6.15.06 update on 06GRC power costs.xls Chart 1_4 31 Regulatory Assets and Liabilities  7 06- Exhibit D 2" xfId="2469"/>
    <cellStyle name="_VC 6.15.06 update on 06GRC power costs.xls Chart 1_4 32 Regulatory Assets and Liabilities  7 06- Exhibit D" xfId="2470"/>
    <cellStyle name="_VC 6.15.06 update on 06GRC power costs.xls Chart 1_4 32 Regulatory Assets and Liabilities  7 06- Exhibit D 2" xfId="2471"/>
    <cellStyle name="_VC 6.15.06 update on 06GRC power costs.xls Chart 1_Book2" xfId="2472"/>
    <cellStyle name="_VC 6.15.06 update on 06GRC power costs.xls Chart 1_Book2 2" xfId="2473"/>
    <cellStyle name="_VC 6.15.06 update on 06GRC power costs.xls Chart 1_Book2_Adj Bench DR 3 for Initial Briefs (Electric)" xfId="2474"/>
    <cellStyle name="_VC 6.15.06 update on 06GRC power costs.xls Chart 1_Book2_Adj Bench DR 3 for Initial Briefs (Electric) 2" xfId="2475"/>
    <cellStyle name="_VC 6.15.06 update on 06GRC power costs.xls Chart 1_Book2_Electric Rev Req Model (2009 GRC) Rebuttal" xfId="2476"/>
    <cellStyle name="_VC 6.15.06 update on 06GRC power costs.xls Chart 1_Book2_Electric Rev Req Model (2009 GRC) Rebuttal 2" xfId="2477"/>
    <cellStyle name="_VC 6.15.06 update on 06GRC power costs.xls Chart 1_Book2_Electric Rev Req Model (2009 GRC) Rebuttal REmoval of New  WH Solar AdjustMI" xfId="2478"/>
    <cellStyle name="_VC 6.15.06 update on 06GRC power costs.xls Chart 1_Book2_Electric Rev Req Model (2009 GRC) Rebuttal REmoval of New  WH Solar AdjustMI 2" xfId="2479"/>
    <cellStyle name="_VC 6.15.06 update on 06GRC power costs.xls Chart 1_Book2_Electric Rev Req Model (2009 GRC) Revised 01-18-2010" xfId="2480"/>
    <cellStyle name="_VC 6.15.06 update on 06GRC power costs.xls Chart 1_Book2_Electric Rev Req Model (2009 GRC) Revised 01-18-2010 2" xfId="2481"/>
    <cellStyle name="_VC 6.15.06 update on 06GRC power costs.xls Chart 1_Book2_Final Order Electric EXHIBIT A-1" xfId="2482"/>
    <cellStyle name="_VC 6.15.06 update on 06GRC power costs.xls Chart 1_Book2_Final Order Electric EXHIBIT A-1 2" xfId="2483"/>
    <cellStyle name="_VC 6.15.06 update on 06GRC power costs.xls Chart 1_Book4" xfId="2484"/>
    <cellStyle name="_VC 6.15.06 update on 06GRC power costs.xls Chart 1_Book4 2" xfId="2485"/>
    <cellStyle name="_VC 6.15.06 update on 06GRC power costs.xls Chart 1_Book9" xfId="2486"/>
    <cellStyle name="_VC 6.15.06 update on 06GRC power costs.xls Chart 1_Book9 2" xfId="2487"/>
    <cellStyle name="_VC 6.15.06 update on 06GRC power costs.xls Chart 1_DWH-08 (Rate Spread &amp; Design Workpapers)" xfId="2488"/>
    <cellStyle name="_VC 6.15.06 update on 06GRC power costs.xls Chart 1_Final 2008 PTC Rate Design Workpapers 10.27.08" xfId="2489"/>
    <cellStyle name="_VC 6.15.06 update on 06GRC power costs.xls Chart 1_INPUTS" xfId="2490"/>
    <cellStyle name="_VC 6.15.06 update on 06GRC power costs.xls Chart 1_INPUTS 2" xfId="2491"/>
    <cellStyle name="_VC 6.15.06 update on 06GRC power costs.xls Chart 1_Power Costs - Comparison bx Rbtl-Staff-Jt-PC" xfId="2492"/>
    <cellStyle name="_VC 6.15.06 update on 06GRC power costs.xls Chart 1_Power Costs - Comparison bx Rbtl-Staff-Jt-PC 2" xfId="2493"/>
    <cellStyle name="_VC 6.15.06 update on 06GRC power costs.xls Chart 1_Power Costs - Comparison bx Rbtl-Staff-Jt-PC_Adj Bench DR 3 for Initial Briefs (Electric)" xfId="2494"/>
    <cellStyle name="_VC 6.15.06 update on 06GRC power costs.xls Chart 1_Power Costs - Comparison bx Rbtl-Staff-Jt-PC_Adj Bench DR 3 for Initial Briefs (Electric) 2" xfId="2495"/>
    <cellStyle name="_VC 6.15.06 update on 06GRC power costs.xls Chart 1_Power Costs - Comparison bx Rbtl-Staff-Jt-PC_Electric Rev Req Model (2009 GRC) Rebuttal" xfId="2496"/>
    <cellStyle name="_VC 6.15.06 update on 06GRC power costs.xls Chart 1_Power Costs - Comparison bx Rbtl-Staff-Jt-PC_Electric Rev Req Model (2009 GRC) Rebuttal 2" xfId="2497"/>
    <cellStyle name="_VC 6.15.06 update on 06GRC power costs.xls Chart 1_Power Costs - Comparison bx Rbtl-Staff-Jt-PC_Electric Rev Req Model (2009 GRC) Rebuttal REmoval of New  WH Solar AdjustMI" xfId="2498"/>
    <cellStyle name="_VC 6.15.06 update on 06GRC power costs.xls Chart 1_Power Costs - Comparison bx Rbtl-Staff-Jt-PC_Electric Rev Req Model (2009 GRC) Rebuttal REmoval of New  WH Solar AdjustMI 2" xfId="2499"/>
    <cellStyle name="_VC 6.15.06 update on 06GRC power costs.xls Chart 1_Power Costs - Comparison bx Rbtl-Staff-Jt-PC_Electric Rev Req Model (2009 GRC) Revised 01-18-2010" xfId="2500"/>
    <cellStyle name="_VC 6.15.06 update on 06GRC power costs.xls Chart 1_Power Costs - Comparison bx Rbtl-Staff-Jt-PC_Electric Rev Req Model (2009 GRC) Revised 01-18-2010 2" xfId="2501"/>
    <cellStyle name="_VC 6.15.06 update on 06GRC power costs.xls Chart 1_Power Costs - Comparison bx Rbtl-Staff-Jt-PC_Final Order Electric EXHIBIT A-1" xfId="2502"/>
    <cellStyle name="_VC 6.15.06 update on 06GRC power costs.xls Chart 1_Power Costs - Comparison bx Rbtl-Staff-Jt-PC_Final Order Electric EXHIBIT A-1 2" xfId="2503"/>
    <cellStyle name="_VC 6.15.06 update on 06GRC power costs.xls Chart 1_Production Adj 4.37" xfId="2504"/>
    <cellStyle name="_VC 6.15.06 update on 06GRC power costs.xls Chart 1_Production Adj 4.37 2" xfId="2505"/>
    <cellStyle name="_VC 6.15.06 update on 06GRC power costs.xls Chart 1_Purchased Power Adj 4.03" xfId="2506"/>
    <cellStyle name="_VC 6.15.06 update on 06GRC power costs.xls Chart 1_Purchased Power Adj 4.03 2" xfId="2507"/>
    <cellStyle name="_VC 6.15.06 update on 06GRC power costs.xls Chart 1_Rebuttal Power Costs" xfId="2508"/>
    <cellStyle name="_VC 6.15.06 update on 06GRC power costs.xls Chart 1_Rebuttal Power Costs 2" xfId="2509"/>
    <cellStyle name="_VC 6.15.06 update on 06GRC power costs.xls Chart 1_Rebuttal Power Costs_Adj Bench DR 3 for Initial Briefs (Electric)" xfId="2510"/>
    <cellStyle name="_VC 6.15.06 update on 06GRC power costs.xls Chart 1_Rebuttal Power Costs_Adj Bench DR 3 for Initial Briefs (Electric) 2" xfId="2511"/>
    <cellStyle name="_VC 6.15.06 update on 06GRC power costs.xls Chart 1_Rebuttal Power Costs_Electric Rev Req Model (2009 GRC) Rebuttal" xfId="2512"/>
    <cellStyle name="_VC 6.15.06 update on 06GRC power costs.xls Chart 1_Rebuttal Power Costs_Electric Rev Req Model (2009 GRC) Rebuttal 2" xfId="2513"/>
    <cellStyle name="_VC 6.15.06 update on 06GRC power costs.xls Chart 1_Rebuttal Power Costs_Electric Rev Req Model (2009 GRC) Rebuttal REmoval of New  WH Solar AdjustMI" xfId="2514"/>
    <cellStyle name="_VC 6.15.06 update on 06GRC power costs.xls Chart 1_Rebuttal Power Costs_Electric Rev Req Model (2009 GRC) Rebuttal REmoval of New  WH Solar AdjustMI 2" xfId="2515"/>
    <cellStyle name="_VC 6.15.06 update on 06GRC power costs.xls Chart 1_Rebuttal Power Costs_Electric Rev Req Model (2009 GRC) Revised 01-18-2010" xfId="2516"/>
    <cellStyle name="_VC 6.15.06 update on 06GRC power costs.xls Chart 1_Rebuttal Power Costs_Electric Rev Req Model (2009 GRC) Revised 01-18-2010 2" xfId="2517"/>
    <cellStyle name="_VC 6.15.06 update on 06GRC power costs.xls Chart 1_Rebuttal Power Costs_Final Order Electric EXHIBIT A-1" xfId="2518"/>
    <cellStyle name="_VC 6.15.06 update on 06GRC power costs.xls Chart 1_Rebuttal Power Costs_Final Order Electric EXHIBIT A-1 2" xfId="2519"/>
    <cellStyle name="_VC 6.15.06 update on 06GRC power costs.xls Chart 1_ROR &amp; CONV FACTOR" xfId="2520"/>
    <cellStyle name="_VC 6.15.06 update on 06GRC power costs.xls Chart 1_ROR &amp; CONV FACTOR 2" xfId="2521"/>
    <cellStyle name="_VC 6.15.06 update on 06GRC power costs.xls Chart 1_ROR 5.02" xfId="2522"/>
    <cellStyle name="_VC 6.15.06 update on 06GRC power costs.xls Chart 1_ROR 5.02 2" xfId="2523"/>
    <cellStyle name="_VC 6.15.06 update on 06GRC power costs.xls Chart 2" xfId="2524"/>
    <cellStyle name="_VC 6.15.06 update on 06GRC power costs.xls Chart 2 2" xfId="2525"/>
    <cellStyle name="_VC 6.15.06 update on 06GRC power costs.xls Chart 2 2 2" xfId="2526"/>
    <cellStyle name="_VC 6.15.06 update on 06GRC power costs.xls Chart 2 3" xfId="2527"/>
    <cellStyle name="_VC 6.15.06 update on 06GRC power costs.xls Chart 2 3 2" xfId="2528"/>
    <cellStyle name="_VC 6.15.06 update on 06GRC power costs.xls Chart 2 3 3" xfId="2529"/>
    <cellStyle name="_VC 6.15.06 update on 06GRC power costs.xls Chart 2 3 4" xfId="2530"/>
    <cellStyle name="_VC 6.15.06 update on 06GRC power costs.xls Chart 2 4" xfId="2531"/>
    <cellStyle name="_VC 6.15.06 update on 06GRC power costs.xls Chart 2_04 07E Wild Horse Wind Expansion (C) (2)" xfId="2532"/>
    <cellStyle name="_VC 6.15.06 update on 06GRC power costs.xls Chart 2_04 07E Wild Horse Wind Expansion (C) (2) 2" xfId="2533"/>
    <cellStyle name="_VC 6.15.06 update on 06GRC power costs.xls Chart 2_04 07E Wild Horse Wind Expansion (C) (2)_Adj Bench DR 3 for Initial Briefs (Electric)" xfId="2534"/>
    <cellStyle name="_VC 6.15.06 update on 06GRC power costs.xls Chart 2_04 07E Wild Horse Wind Expansion (C) (2)_Adj Bench DR 3 for Initial Briefs (Electric) 2" xfId="2535"/>
    <cellStyle name="_VC 6.15.06 update on 06GRC power costs.xls Chart 2_04 07E Wild Horse Wind Expansion (C) (2)_Electric Rev Req Model (2009 GRC) " xfId="2536"/>
    <cellStyle name="_VC 6.15.06 update on 06GRC power costs.xls Chart 2_04 07E Wild Horse Wind Expansion (C) (2)_Electric Rev Req Model (2009 GRC)  2" xfId="2537"/>
    <cellStyle name="_VC 6.15.06 update on 06GRC power costs.xls Chart 2_04 07E Wild Horse Wind Expansion (C) (2)_Electric Rev Req Model (2009 GRC) Rebuttal" xfId="2538"/>
    <cellStyle name="_VC 6.15.06 update on 06GRC power costs.xls Chart 2_04 07E Wild Horse Wind Expansion (C) (2)_Electric Rev Req Model (2009 GRC) Rebuttal 2" xfId="2539"/>
    <cellStyle name="_VC 6.15.06 update on 06GRC power costs.xls Chart 2_04 07E Wild Horse Wind Expansion (C) (2)_Electric Rev Req Model (2009 GRC) Rebuttal REmoval of New  WH Solar AdjustMI" xfId="2540"/>
    <cellStyle name="_VC 6.15.06 update on 06GRC power costs.xls Chart 2_04 07E Wild Horse Wind Expansion (C) (2)_Electric Rev Req Model (2009 GRC) Rebuttal REmoval of New  WH Solar AdjustMI 2" xfId="2541"/>
    <cellStyle name="_VC 6.15.06 update on 06GRC power costs.xls Chart 2_04 07E Wild Horse Wind Expansion (C) (2)_Electric Rev Req Model (2009 GRC) Revised 01-18-2010" xfId="2542"/>
    <cellStyle name="_VC 6.15.06 update on 06GRC power costs.xls Chart 2_04 07E Wild Horse Wind Expansion (C) (2)_Electric Rev Req Model (2009 GRC) Revised 01-18-2010 2" xfId="2543"/>
    <cellStyle name="_VC 6.15.06 update on 06GRC power costs.xls Chart 2_04 07E Wild Horse Wind Expansion (C) (2)_Final Order Electric EXHIBIT A-1" xfId="2544"/>
    <cellStyle name="_VC 6.15.06 update on 06GRC power costs.xls Chart 2_04 07E Wild Horse Wind Expansion (C) (2)_Final Order Electric EXHIBIT A-1 2" xfId="2545"/>
    <cellStyle name="_VC 6.15.06 update on 06GRC power costs.xls Chart 2_04 07E Wild Horse Wind Expansion (C) (2)_TENASKA REGULATORY ASSET" xfId="2546"/>
    <cellStyle name="_VC 6.15.06 update on 06GRC power costs.xls Chart 2_04 07E Wild Horse Wind Expansion (C) (2)_TENASKA REGULATORY ASSET 2" xfId="2547"/>
    <cellStyle name="_VC 6.15.06 update on 06GRC power costs.xls Chart 2_16.37E Wild Horse Expansion DeferralRevwrkingfile SF" xfId="2548"/>
    <cellStyle name="_VC 6.15.06 update on 06GRC power costs.xls Chart 2_16.37E Wild Horse Expansion DeferralRevwrkingfile SF 2" xfId="2549"/>
    <cellStyle name="_VC 6.15.06 update on 06GRC power costs.xls Chart 2_4 31 Regulatory Assets and Liabilities  7 06- Exhibit D" xfId="2550"/>
    <cellStyle name="_VC 6.15.06 update on 06GRC power costs.xls Chart 2_4 31 Regulatory Assets and Liabilities  7 06- Exhibit D 2" xfId="2551"/>
    <cellStyle name="_VC 6.15.06 update on 06GRC power costs.xls Chart 2_4 32 Regulatory Assets and Liabilities  7 06- Exhibit D" xfId="2552"/>
    <cellStyle name="_VC 6.15.06 update on 06GRC power costs.xls Chart 2_4 32 Regulatory Assets and Liabilities  7 06- Exhibit D 2" xfId="2553"/>
    <cellStyle name="_VC 6.15.06 update on 06GRC power costs.xls Chart 2_Book2" xfId="2554"/>
    <cellStyle name="_VC 6.15.06 update on 06GRC power costs.xls Chart 2_Book2 2" xfId="2555"/>
    <cellStyle name="_VC 6.15.06 update on 06GRC power costs.xls Chart 2_Book2_Adj Bench DR 3 for Initial Briefs (Electric)" xfId="2556"/>
    <cellStyle name="_VC 6.15.06 update on 06GRC power costs.xls Chart 2_Book2_Adj Bench DR 3 for Initial Briefs (Electric) 2" xfId="2557"/>
    <cellStyle name="_VC 6.15.06 update on 06GRC power costs.xls Chart 2_Book2_Electric Rev Req Model (2009 GRC) Rebuttal" xfId="2558"/>
    <cellStyle name="_VC 6.15.06 update on 06GRC power costs.xls Chart 2_Book2_Electric Rev Req Model (2009 GRC) Rebuttal 2" xfId="2559"/>
    <cellStyle name="_VC 6.15.06 update on 06GRC power costs.xls Chart 2_Book2_Electric Rev Req Model (2009 GRC) Rebuttal REmoval of New  WH Solar AdjustMI" xfId="2560"/>
    <cellStyle name="_VC 6.15.06 update on 06GRC power costs.xls Chart 2_Book2_Electric Rev Req Model (2009 GRC) Rebuttal REmoval of New  WH Solar AdjustMI 2" xfId="2561"/>
    <cellStyle name="_VC 6.15.06 update on 06GRC power costs.xls Chart 2_Book2_Electric Rev Req Model (2009 GRC) Revised 01-18-2010" xfId="2562"/>
    <cellStyle name="_VC 6.15.06 update on 06GRC power costs.xls Chart 2_Book2_Electric Rev Req Model (2009 GRC) Revised 01-18-2010 2" xfId="2563"/>
    <cellStyle name="_VC 6.15.06 update on 06GRC power costs.xls Chart 2_Book2_Final Order Electric EXHIBIT A-1" xfId="2564"/>
    <cellStyle name="_VC 6.15.06 update on 06GRC power costs.xls Chart 2_Book2_Final Order Electric EXHIBIT A-1 2" xfId="2565"/>
    <cellStyle name="_VC 6.15.06 update on 06GRC power costs.xls Chart 2_Book4" xfId="2566"/>
    <cellStyle name="_VC 6.15.06 update on 06GRC power costs.xls Chart 2_Book4 2" xfId="2567"/>
    <cellStyle name="_VC 6.15.06 update on 06GRC power costs.xls Chart 2_Book9" xfId="2568"/>
    <cellStyle name="_VC 6.15.06 update on 06GRC power costs.xls Chart 2_Book9 2" xfId="2569"/>
    <cellStyle name="_VC 6.15.06 update on 06GRC power costs.xls Chart 2_DWH-08 (Rate Spread &amp; Design Workpapers)" xfId="2570"/>
    <cellStyle name="_VC 6.15.06 update on 06GRC power costs.xls Chart 2_Final 2008 PTC Rate Design Workpapers 10.27.08" xfId="2571"/>
    <cellStyle name="_VC 6.15.06 update on 06GRC power costs.xls Chart 2_INPUTS" xfId="2572"/>
    <cellStyle name="_VC 6.15.06 update on 06GRC power costs.xls Chart 2_INPUTS 2" xfId="2573"/>
    <cellStyle name="_VC 6.15.06 update on 06GRC power costs.xls Chart 2_Power Costs - Comparison bx Rbtl-Staff-Jt-PC" xfId="2574"/>
    <cellStyle name="_VC 6.15.06 update on 06GRC power costs.xls Chart 2_Power Costs - Comparison bx Rbtl-Staff-Jt-PC 2" xfId="2575"/>
    <cellStyle name="_VC 6.15.06 update on 06GRC power costs.xls Chart 2_Power Costs - Comparison bx Rbtl-Staff-Jt-PC_Adj Bench DR 3 for Initial Briefs (Electric)" xfId="2576"/>
    <cellStyle name="_VC 6.15.06 update on 06GRC power costs.xls Chart 2_Power Costs - Comparison bx Rbtl-Staff-Jt-PC_Adj Bench DR 3 for Initial Briefs (Electric) 2" xfId="2577"/>
    <cellStyle name="_VC 6.15.06 update on 06GRC power costs.xls Chart 2_Power Costs - Comparison bx Rbtl-Staff-Jt-PC_Electric Rev Req Model (2009 GRC) Rebuttal" xfId="2578"/>
    <cellStyle name="_VC 6.15.06 update on 06GRC power costs.xls Chart 2_Power Costs - Comparison bx Rbtl-Staff-Jt-PC_Electric Rev Req Model (2009 GRC) Rebuttal 2" xfId="2579"/>
    <cellStyle name="_VC 6.15.06 update on 06GRC power costs.xls Chart 2_Power Costs - Comparison bx Rbtl-Staff-Jt-PC_Electric Rev Req Model (2009 GRC) Rebuttal REmoval of New  WH Solar AdjustMI" xfId="2580"/>
    <cellStyle name="_VC 6.15.06 update on 06GRC power costs.xls Chart 2_Power Costs - Comparison bx Rbtl-Staff-Jt-PC_Electric Rev Req Model (2009 GRC) Rebuttal REmoval of New  WH Solar AdjustMI 2" xfId="2581"/>
    <cellStyle name="_VC 6.15.06 update on 06GRC power costs.xls Chart 2_Power Costs - Comparison bx Rbtl-Staff-Jt-PC_Electric Rev Req Model (2009 GRC) Revised 01-18-2010" xfId="2582"/>
    <cellStyle name="_VC 6.15.06 update on 06GRC power costs.xls Chart 2_Power Costs - Comparison bx Rbtl-Staff-Jt-PC_Electric Rev Req Model (2009 GRC) Revised 01-18-2010 2" xfId="2583"/>
    <cellStyle name="_VC 6.15.06 update on 06GRC power costs.xls Chart 2_Power Costs - Comparison bx Rbtl-Staff-Jt-PC_Final Order Electric EXHIBIT A-1" xfId="2584"/>
    <cellStyle name="_VC 6.15.06 update on 06GRC power costs.xls Chart 2_Power Costs - Comparison bx Rbtl-Staff-Jt-PC_Final Order Electric EXHIBIT A-1 2" xfId="2585"/>
    <cellStyle name="_VC 6.15.06 update on 06GRC power costs.xls Chart 2_Production Adj 4.37" xfId="2586"/>
    <cellStyle name="_VC 6.15.06 update on 06GRC power costs.xls Chart 2_Production Adj 4.37 2" xfId="2587"/>
    <cellStyle name="_VC 6.15.06 update on 06GRC power costs.xls Chart 2_Purchased Power Adj 4.03" xfId="2588"/>
    <cellStyle name="_VC 6.15.06 update on 06GRC power costs.xls Chart 2_Purchased Power Adj 4.03 2" xfId="2589"/>
    <cellStyle name="_VC 6.15.06 update on 06GRC power costs.xls Chart 2_Rebuttal Power Costs" xfId="2590"/>
    <cellStyle name="_VC 6.15.06 update on 06GRC power costs.xls Chart 2_Rebuttal Power Costs 2" xfId="2591"/>
    <cellStyle name="_VC 6.15.06 update on 06GRC power costs.xls Chart 2_Rebuttal Power Costs_Adj Bench DR 3 for Initial Briefs (Electric)" xfId="2592"/>
    <cellStyle name="_VC 6.15.06 update on 06GRC power costs.xls Chart 2_Rebuttal Power Costs_Adj Bench DR 3 for Initial Briefs (Electric) 2" xfId="2593"/>
    <cellStyle name="_VC 6.15.06 update on 06GRC power costs.xls Chart 2_Rebuttal Power Costs_Electric Rev Req Model (2009 GRC) Rebuttal" xfId="2594"/>
    <cellStyle name="_VC 6.15.06 update on 06GRC power costs.xls Chart 2_Rebuttal Power Costs_Electric Rev Req Model (2009 GRC) Rebuttal 2" xfId="2595"/>
    <cellStyle name="_VC 6.15.06 update on 06GRC power costs.xls Chart 2_Rebuttal Power Costs_Electric Rev Req Model (2009 GRC) Rebuttal REmoval of New  WH Solar AdjustMI" xfId="2596"/>
    <cellStyle name="_VC 6.15.06 update on 06GRC power costs.xls Chart 2_Rebuttal Power Costs_Electric Rev Req Model (2009 GRC) Rebuttal REmoval of New  WH Solar AdjustMI 2" xfId="2597"/>
    <cellStyle name="_VC 6.15.06 update on 06GRC power costs.xls Chart 2_Rebuttal Power Costs_Electric Rev Req Model (2009 GRC) Revised 01-18-2010" xfId="2598"/>
    <cellStyle name="_VC 6.15.06 update on 06GRC power costs.xls Chart 2_Rebuttal Power Costs_Electric Rev Req Model (2009 GRC) Revised 01-18-2010 2" xfId="2599"/>
    <cellStyle name="_VC 6.15.06 update on 06GRC power costs.xls Chart 2_Rebuttal Power Costs_Final Order Electric EXHIBIT A-1" xfId="2600"/>
    <cellStyle name="_VC 6.15.06 update on 06GRC power costs.xls Chart 2_Rebuttal Power Costs_Final Order Electric EXHIBIT A-1 2" xfId="2601"/>
    <cellStyle name="_VC 6.15.06 update on 06GRC power costs.xls Chart 2_ROR &amp; CONV FACTOR" xfId="2602"/>
    <cellStyle name="_VC 6.15.06 update on 06GRC power costs.xls Chart 2_ROR &amp; CONV FACTOR 2" xfId="2603"/>
    <cellStyle name="_VC 6.15.06 update on 06GRC power costs.xls Chart 2_ROR 5.02" xfId="2604"/>
    <cellStyle name="_VC 6.15.06 update on 06GRC power costs.xls Chart 2_ROR 5.02 2" xfId="2605"/>
    <cellStyle name="_VC 6.15.06 update on 06GRC power costs.xls Chart 3" xfId="2606"/>
    <cellStyle name="_VC 6.15.06 update on 06GRC power costs.xls Chart 3 2" xfId="2607"/>
    <cellStyle name="_VC 6.15.06 update on 06GRC power costs.xls Chart 3 2 2" xfId="2608"/>
    <cellStyle name="_VC 6.15.06 update on 06GRC power costs.xls Chart 3 3" xfId="2609"/>
    <cellStyle name="_VC 6.15.06 update on 06GRC power costs.xls Chart 3 3 2" xfId="2610"/>
    <cellStyle name="_VC 6.15.06 update on 06GRC power costs.xls Chart 3 3 3" xfId="2611"/>
    <cellStyle name="_VC 6.15.06 update on 06GRC power costs.xls Chart 3 3 4" xfId="2612"/>
    <cellStyle name="_VC 6.15.06 update on 06GRC power costs.xls Chart 3 4" xfId="2613"/>
    <cellStyle name="_VC 6.15.06 update on 06GRC power costs.xls Chart 3_04 07E Wild Horse Wind Expansion (C) (2)" xfId="2614"/>
    <cellStyle name="_VC 6.15.06 update on 06GRC power costs.xls Chart 3_04 07E Wild Horse Wind Expansion (C) (2) 2" xfId="2615"/>
    <cellStyle name="_VC 6.15.06 update on 06GRC power costs.xls Chart 3_04 07E Wild Horse Wind Expansion (C) (2)_Adj Bench DR 3 for Initial Briefs (Electric)" xfId="2616"/>
    <cellStyle name="_VC 6.15.06 update on 06GRC power costs.xls Chart 3_04 07E Wild Horse Wind Expansion (C) (2)_Adj Bench DR 3 for Initial Briefs (Electric) 2" xfId="2617"/>
    <cellStyle name="_VC 6.15.06 update on 06GRC power costs.xls Chart 3_04 07E Wild Horse Wind Expansion (C) (2)_Electric Rev Req Model (2009 GRC) " xfId="2618"/>
    <cellStyle name="_VC 6.15.06 update on 06GRC power costs.xls Chart 3_04 07E Wild Horse Wind Expansion (C) (2)_Electric Rev Req Model (2009 GRC)  2" xfId="2619"/>
    <cellStyle name="_VC 6.15.06 update on 06GRC power costs.xls Chart 3_04 07E Wild Horse Wind Expansion (C) (2)_Electric Rev Req Model (2009 GRC) Rebuttal" xfId="2620"/>
    <cellStyle name="_VC 6.15.06 update on 06GRC power costs.xls Chart 3_04 07E Wild Horse Wind Expansion (C) (2)_Electric Rev Req Model (2009 GRC) Rebuttal 2" xfId="2621"/>
    <cellStyle name="_VC 6.15.06 update on 06GRC power costs.xls Chart 3_04 07E Wild Horse Wind Expansion (C) (2)_Electric Rev Req Model (2009 GRC) Rebuttal REmoval of New  WH Solar AdjustMI" xfId="2622"/>
    <cellStyle name="_VC 6.15.06 update on 06GRC power costs.xls Chart 3_04 07E Wild Horse Wind Expansion (C) (2)_Electric Rev Req Model (2009 GRC) Rebuttal REmoval of New  WH Solar AdjustMI 2" xfId="2623"/>
    <cellStyle name="_VC 6.15.06 update on 06GRC power costs.xls Chart 3_04 07E Wild Horse Wind Expansion (C) (2)_Electric Rev Req Model (2009 GRC) Revised 01-18-2010" xfId="2624"/>
    <cellStyle name="_VC 6.15.06 update on 06GRC power costs.xls Chart 3_04 07E Wild Horse Wind Expansion (C) (2)_Electric Rev Req Model (2009 GRC) Revised 01-18-2010 2" xfId="2625"/>
    <cellStyle name="_VC 6.15.06 update on 06GRC power costs.xls Chart 3_04 07E Wild Horse Wind Expansion (C) (2)_Final Order Electric EXHIBIT A-1" xfId="2626"/>
    <cellStyle name="_VC 6.15.06 update on 06GRC power costs.xls Chart 3_04 07E Wild Horse Wind Expansion (C) (2)_Final Order Electric EXHIBIT A-1 2" xfId="2627"/>
    <cellStyle name="_VC 6.15.06 update on 06GRC power costs.xls Chart 3_04 07E Wild Horse Wind Expansion (C) (2)_TENASKA REGULATORY ASSET" xfId="2628"/>
    <cellStyle name="_VC 6.15.06 update on 06GRC power costs.xls Chart 3_04 07E Wild Horse Wind Expansion (C) (2)_TENASKA REGULATORY ASSET 2" xfId="2629"/>
    <cellStyle name="_VC 6.15.06 update on 06GRC power costs.xls Chart 3_16.37E Wild Horse Expansion DeferralRevwrkingfile SF" xfId="2630"/>
    <cellStyle name="_VC 6.15.06 update on 06GRC power costs.xls Chart 3_16.37E Wild Horse Expansion DeferralRevwrkingfile SF 2" xfId="2631"/>
    <cellStyle name="_VC 6.15.06 update on 06GRC power costs.xls Chart 3_4 31 Regulatory Assets and Liabilities  7 06- Exhibit D" xfId="2632"/>
    <cellStyle name="_VC 6.15.06 update on 06GRC power costs.xls Chart 3_4 31 Regulatory Assets and Liabilities  7 06- Exhibit D 2" xfId="2633"/>
    <cellStyle name="_VC 6.15.06 update on 06GRC power costs.xls Chart 3_4 32 Regulatory Assets and Liabilities  7 06- Exhibit D" xfId="2634"/>
    <cellStyle name="_VC 6.15.06 update on 06GRC power costs.xls Chart 3_4 32 Regulatory Assets and Liabilities  7 06- Exhibit D 2" xfId="2635"/>
    <cellStyle name="_VC 6.15.06 update on 06GRC power costs.xls Chart 3_Book2" xfId="2636"/>
    <cellStyle name="_VC 6.15.06 update on 06GRC power costs.xls Chart 3_Book2 2" xfId="2637"/>
    <cellStyle name="_VC 6.15.06 update on 06GRC power costs.xls Chart 3_Book2_Adj Bench DR 3 for Initial Briefs (Electric)" xfId="2638"/>
    <cellStyle name="_VC 6.15.06 update on 06GRC power costs.xls Chart 3_Book2_Adj Bench DR 3 for Initial Briefs (Electric) 2" xfId="2639"/>
    <cellStyle name="_VC 6.15.06 update on 06GRC power costs.xls Chart 3_Book2_Electric Rev Req Model (2009 GRC) Rebuttal" xfId="2640"/>
    <cellStyle name="_VC 6.15.06 update on 06GRC power costs.xls Chart 3_Book2_Electric Rev Req Model (2009 GRC) Rebuttal 2" xfId="2641"/>
    <cellStyle name="_VC 6.15.06 update on 06GRC power costs.xls Chart 3_Book2_Electric Rev Req Model (2009 GRC) Rebuttal REmoval of New  WH Solar AdjustMI" xfId="2642"/>
    <cellStyle name="_VC 6.15.06 update on 06GRC power costs.xls Chart 3_Book2_Electric Rev Req Model (2009 GRC) Rebuttal REmoval of New  WH Solar AdjustMI 2" xfId="2643"/>
    <cellStyle name="_VC 6.15.06 update on 06GRC power costs.xls Chart 3_Book2_Electric Rev Req Model (2009 GRC) Revised 01-18-2010" xfId="2644"/>
    <cellStyle name="_VC 6.15.06 update on 06GRC power costs.xls Chart 3_Book2_Electric Rev Req Model (2009 GRC) Revised 01-18-2010 2" xfId="2645"/>
    <cellStyle name="_VC 6.15.06 update on 06GRC power costs.xls Chart 3_Book2_Final Order Electric EXHIBIT A-1" xfId="2646"/>
    <cellStyle name="_VC 6.15.06 update on 06GRC power costs.xls Chart 3_Book2_Final Order Electric EXHIBIT A-1 2" xfId="2647"/>
    <cellStyle name="_VC 6.15.06 update on 06GRC power costs.xls Chart 3_Book4" xfId="2648"/>
    <cellStyle name="_VC 6.15.06 update on 06GRC power costs.xls Chart 3_Book4 2" xfId="2649"/>
    <cellStyle name="_VC 6.15.06 update on 06GRC power costs.xls Chart 3_Book9" xfId="2650"/>
    <cellStyle name="_VC 6.15.06 update on 06GRC power costs.xls Chart 3_Book9 2" xfId="2651"/>
    <cellStyle name="_VC 6.15.06 update on 06GRC power costs.xls Chart 3_DWH-08 (Rate Spread &amp; Design Workpapers)" xfId="2652"/>
    <cellStyle name="_VC 6.15.06 update on 06GRC power costs.xls Chart 3_Final 2008 PTC Rate Design Workpapers 10.27.08" xfId="2653"/>
    <cellStyle name="_VC 6.15.06 update on 06GRC power costs.xls Chart 3_INPUTS" xfId="2654"/>
    <cellStyle name="_VC 6.15.06 update on 06GRC power costs.xls Chart 3_INPUTS 2" xfId="2655"/>
    <cellStyle name="_VC 6.15.06 update on 06GRC power costs.xls Chart 3_Power Costs - Comparison bx Rbtl-Staff-Jt-PC" xfId="2656"/>
    <cellStyle name="_VC 6.15.06 update on 06GRC power costs.xls Chart 3_Power Costs - Comparison bx Rbtl-Staff-Jt-PC 2" xfId="2657"/>
    <cellStyle name="_VC 6.15.06 update on 06GRC power costs.xls Chart 3_Power Costs - Comparison bx Rbtl-Staff-Jt-PC_Adj Bench DR 3 for Initial Briefs (Electric)" xfId="2658"/>
    <cellStyle name="_VC 6.15.06 update on 06GRC power costs.xls Chart 3_Power Costs - Comparison bx Rbtl-Staff-Jt-PC_Adj Bench DR 3 for Initial Briefs (Electric) 2" xfId="2659"/>
    <cellStyle name="_VC 6.15.06 update on 06GRC power costs.xls Chart 3_Power Costs - Comparison bx Rbtl-Staff-Jt-PC_Electric Rev Req Model (2009 GRC) Rebuttal" xfId="2660"/>
    <cellStyle name="_VC 6.15.06 update on 06GRC power costs.xls Chart 3_Power Costs - Comparison bx Rbtl-Staff-Jt-PC_Electric Rev Req Model (2009 GRC) Rebuttal 2" xfId="2661"/>
    <cellStyle name="_VC 6.15.06 update on 06GRC power costs.xls Chart 3_Power Costs - Comparison bx Rbtl-Staff-Jt-PC_Electric Rev Req Model (2009 GRC) Rebuttal REmoval of New  WH Solar AdjustMI" xfId="2662"/>
    <cellStyle name="_VC 6.15.06 update on 06GRC power costs.xls Chart 3_Power Costs - Comparison bx Rbtl-Staff-Jt-PC_Electric Rev Req Model (2009 GRC) Rebuttal REmoval of New  WH Solar AdjustMI 2" xfId="2663"/>
    <cellStyle name="_VC 6.15.06 update on 06GRC power costs.xls Chart 3_Power Costs - Comparison bx Rbtl-Staff-Jt-PC_Electric Rev Req Model (2009 GRC) Revised 01-18-2010" xfId="2664"/>
    <cellStyle name="_VC 6.15.06 update on 06GRC power costs.xls Chart 3_Power Costs - Comparison bx Rbtl-Staff-Jt-PC_Electric Rev Req Model (2009 GRC) Revised 01-18-2010 2" xfId="2665"/>
    <cellStyle name="_VC 6.15.06 update on 06GRC power costs.xls Chart 3_Power Costs - Comparison bx Rbtl-Staff-Jt-PC_Final Order Electric EXHIBIT A-1" xfId="2666"/>
    <cellStyle name="_VC 6.15.06 update on 06GRC power costs.xls Chart 3_Power Costs - Comparison bx Rbtl-Staff-Jt-PC_Final Order Electric EXHIBIT A-1 2" xfId="2667"/>
    <cellStyle name="_VC 6.15.06 update on 06GRC power costs.xls Chart 3_Production Adj 4.37" xfId="2668"/>
    <cellStyle name="_VC 6.15.06 update on 06GRC power costs.xls Chart 3_Production Adj 4.37 2" xfId="2669"/>
    <cellStyle name="_VC 6.15.06 update on 06GRC power costs.xls Chart 3_Purchased Power Adj 4.03" xfId="2670"/>
    <cellStyle name="_VC 6.15.06 update on 06GRC power costs.xls Chart 3_Purchased Power Adj 4.03 2" xfId="2671"/>
    <cellStyle name="_VC 6.15.06 update on 06GRC power costs.xls Chart 3_Rebuttal Power Costs" xfId="2672"/>
    <cellStyle name="_VC 6.15.06 update on 06GRC power costs.xls Chart 3_Rebuttal Power Costs 2" xfId="2673"/>
    <cellStyle name="_VC 6.15.06 update on 06GRC power costs.xls Chart 3_Rebuttal Power Costs_Adj Bench DR 3 for Initial Briefs (Electric)" xfId="2674"/>
    <cellStyle name="_VC 6.15.06 update on 06GRC power costs.xls Chart 3_Rebuttal Power Costs_Adj Bench DR 3 for Initial Briefs (Electric) 2" xfId="2675"/>
    <cellStyle name="_VC 6.15.06 update on 06GRC power costs.xls Chart 3_Rebuttal Power Costs_Electric Rev Req Model (2009 GRC) Rebuttal" xfId="2676"/>
    <cellStyle name="_VC 6.15.06 update on 06GRC power costs.xls Chart 3_Rebuttal Power Costs_Electric Rev Req Model (2009 GRC) Rebuttal 2" xfId="2677"/>
    <cellStyle name="_VC 6.15.06 update on 06GRC power costs.xls Chart 3_Rebuttal Power Costs_Electric Rev Req Model (2009 GRC) Rebuttal REmoval of New  WH Solar AdjustMI" xfId="2678"/>
    <cellStyle name="_VC 6.15.06 update on 06GRC power costs.xls Chart 3_Rebuttal Power Costs_Electric Rev Req Model (2009 GRC) Rebuttal REmoval of New  WH Solar AdjustMI 2" xfId="2679"/>
    <cellStyle name="_VC 6.15.06 update on 06GRC power costs.xls Chart 3_Rebuttal Power Costs_Electric Rev Req Model (2009 GRC) Revised 01-18-2010" xfId="2680"/>
    <cellStyle name="_VC 6.15.06 update on 06GRC power costs.xls Chart 3_Rebuttal Power Costs_Electric Rev Req Model (2009 GRC) Revised 01-18-2010 2" xfId="2681"/>
    <cellStyle name="_VC 6.15.06 update on 06GRC power costs.xls Chart 3_Rebuttal Power Costs_Final Order Electric EXHIBIT A-1" xfId="2682"/>
    <cellStyle name="_VC 6.15.06 update on 06GRC power costs.xls Chart 3_Rebuttal Power Costs_Final Order Electric EXHIBIT A-1 2" xfId="2683"/>
    <cellStyle name="_VC 6.15.06 update on 06GRC power costs.xls Chart 3_ROR &amp; CONV FACTOR" xfId="2684"/>
    <cellStyle name="_VC 6.15.06 update on 06GRC power costs.xls Chart 3_ROR &amp; CONV FACTOR 2" xfId="2685"/>
    <cellStyle name="_VC 6.15.06 update on 06GRC power costs.xls Chart 3_ROR 5.02" xfId="2686"/>
    <cellStyle name="_VC 6.15.06 update on 06GRC power costs.xls Chart 3_ROR 5.02 2" xfId="2687"/>
    <cellStyle name="0,0_x000d__x000a_NA_x000d__x000a_" xfId="2688"/>
    <cellStyle name="0000" xfId="2689"/>
    <cellStyle name="000000" xfId="2690"/>
    <cellStyle name="20% - Accent1" xfId="21" builtinId="30" customBuiltin="1"/>
    <cellStyle name="20% - Accent1 10" xfId="2691"/>
    <cellStyle name="20% - Accent1 11" xfId="2692"/>
    <cellStyle name="20% - Accent1 12" xfId="2693"/>
    <cellStyle name="20% - Accent1 13" xfId="2694"/>
    <cellStyle name="20% - Accent1 14" xfId="2695"/>
    <cellStyle name="20% - Accent1 15" xfId="2696"/>
    <cellStyle name="20% - Accent1 16" xfId="2697"/>
    <cellStyle name="20% - Accent1 17" xfId="2698"/>
    <cellStyle name="20% - Accent1 18" xfId="2699"/>
    <cellStyle name="20% - Accent1 19" xfId="2700"/>
    <cellStyle name="20% - Accent1 2" xfId="2701"/>
    <cellStyle name="20% - Accent1 2 2" xfId="2702"/>
    <cellStyle name="20% - Accent1 20" xfId="2703"/>
    <cellStyle name="20% - Accent1 21" xfId="2704"/>
    <cellStyle name="20% - Accent1 22" xfId="2705"/>
    <cellStyle name="20% - Accent1 23" xfId="2706"/>
    <cellStyle name="20% - Accent1 24" xfId="2707"/>
    <cellStyle name="20% - Accent1 25" xfId="2708"/>
    <cellStyle name="20% - Accent1 26" xfId="2709"/>
    <cellStyle name="20% - Accent1 27" xfId="2710"/>
    <cellStyle name="20% - Accent1 28" xfId="2711"/>
    <cellStyle name="20% - Accent1 29" xfId="2712"/>
    <cellStyle name="20% - Accent1 3" xfId="2713"/>
    <cellStyle name="20% - Accent1 3 2" xfId="6585"/>
    <cellStyle name="20% - Accent1 30" xfId="2714"/>
    <cellStyle name="20% - Accent1 31" xfId="2715"/>
    <cellStyle name="20% - Accent1 32" xfId="2716"/>
    <cellStyle name="20% - Accent1 33" xfId="2717"/>
    <cellStyle name="20% - Accent1 34" xfId="2718"/>
    <cellStyle name="20% - Accent1 35" xfId="2719"/>
    <cellStyle name="20% - Accent1 36" xfId="2720"/>
    <cellStyle name="20% - Accent1 37" xfId="2721"/>
    <cellStyle name="20% - Accent1 38" xfId="2722"/>
    <cellStyle name="20% - Accent1 39" xfId="2723"/>
    <cellStyle name="20% - Accent1 4" xfId="2724"/>
    <cellStyle name="20% - Accent1 4 2" xfId="2725"/>
    <cellStyle name="20% - Accent1 4 2 2" xfId="2726"/>
    <cellStyle name="20% - Accent1 4 2 3" xfId="2727"/>
    <cellStyle name="20% - Accent1 4 3" xfId="2728"/>
    <cellStyle name="20% - Accent1 4 3 2" xfId="2729"/>
    <cellStyle name="20% - Accent1 4 4" xfId="2730"/>
    <cellStyle name="20% - Accent1 4 5" xfId="2731"/>
    <cellStyle name="20% - Accent1 40" xfId="2732"/>
    <cellStyle name="20% - Accent1 41" xfId="2733"/>
    <cellStyle name="20% - Accent1 42" xfId="2734"/>
    <cellStyle name="20% - Accent1 43" xfId="2735"/>
    <cellStyle name="20% - Accent1 44" xfId="2736"/>
    <cellStyle name="20% - Accent1 45" xfId="2737"/>
    <cellStyle name="20% - Accent1 46" xfId="2738"/>
    <cellStyle name="20% - Accent1 47" xfId="2739"/>
    <cellStyle name="20% - Accent1 48" xfId="2740"/>
    <cellStyle name="20% - Accent1 49" xfId="2741"/>
    <cellStyle name="20% - Accent1 5" xfId="2742"/>
    <cellStyle name="20% - Accent1 50" xfId="2743"/>
    <cellStyle name="20% - Accent1 51" xfId="2744"/>
    <cellStyle name="20% - Accent1 52" xfId="2745"/>
    <cellStyle name="20% - Accent1 53" xfId="2746"/>
    <cellStyle name="20% - Accent1 54" xfId="2747"/>
    <cellStyle name="20% - Accent1 55" xfId="2748"/>
    <cellStyle name="20% - Accent1 56" xfId="2749"/>
    <cellStyle name="20% - Accent1 57" xfId="2750"/>
    <cellStyle name="20% - Accent1 58" xfId="2751"/>
    <cellStyle name="20% - Accent1 59" xfId="2752"/>
    <cellStyle name="20% - Accent1 6" xfId="2753"/>
    <cellStyle name="20% - Accent1 60" xfId="2754"/>
    <cellStyle name="20% - Accent1 61" xfId="2755"/>
    <cellStyle name="20% - Accent1 62" xfId="2756"/>
    <cellStyle name="20% - Accent1 63" xfId="2757"/>
    <cellStyle name="20% - Accent1 64" xfId="2758"/>
    <cellStyle name="20% - Accent1 65" xfId="2759"/>
    <cellStyle name="20% - Accent1 66" xfId="6539"/>
    <cellStyle name="20% - Accent1 7" xfId="2760"/>
    <cellStyle name="20% - Accent1 8" xfId="2761"/>
    <cellStyle name="20% - Accent1 9" xfId="2762"/>
    <cellStyle name="20% - Accent2" xfId="25" builtinId="34" customBuiltin="1"/>
    <cellStyle name="20% - Accent2 10" xfId="2763"/>
    <cellStyle name="20% - Accent2 11" xfId="2764"/>
    <cellStyle name="20% - Accent2 12" xfId="2765"/>
    <cellStyle name="20% - Accent2 13" xfId="2766"/>
    <cellStyle name="20% - Accent2 14" xfId="2767"/>
    <cellStyle name="20% - Accent2 15" xfId="2768"/>
    <cellStyle name="20% - Accent2 16" xfId="2769"/>
    <cellStyle name="20% - Accent2 17" xfId="2770"/>
    <cellStyle name="20% - Accent2 18" xfId="2771"/>
    <cellStyle name="20% - Accent2 19" xfId="2772"/>
    <cellStyle name="20% - Accent2 2" xfId="2773"/>
    <cellStyle name="20% - Accent2 2 2" xfId="2774"/>
    <cellStyle name="20% - Accent2 20" xfId="2775"/>
    <cellStyle name="20% - Accent2 21" xfId="2776"/>
    <cellStyle name="20% - Accent2 22" xfId="2777"/>
    <cellStyle name="20% - Accent2 23" xfId="2778"/>
    <cellStyle name="20% - Accent2 24" xfId="2779"/>
    <cellStyle name="20% - Accent2 25" xfId="2780"/>
    <cellStyle name="20% - Accent2 26" xfId="2781"/>
    <cellStyle name="20% - Accent2 27" xfId="2782"/>
    <cellStyle name="20% - Accent2 28" xfId="2783"/>
    <cellStyle name="20% - Accent2 29" xfId="2784"/>
    <cellStyle name="20% - Accent2 3" xfId="2785"/>
    <cellStyle name="20% - Accent2 3 2" xfId="6586"/>
    <cellStyle name="20% - Accent2 30" xfId="2786"/>
    <cellStyle name="20% - Accent2 31" xfId="2787"/>
    <cellStyle name="20% - Accent2 32" xfId="2788"/>
    <cellStyle name="20% - Accent2 33" xfId="2789"/>
    <cellStyle name="20% - Accent2 34" xfId="2790"/>
    <cellStyle name="20% - Accent2 35" xfId="2791"/>
    <cellStyle name="20% - Accent2 36" xfId="2792"/>
    <cellStyle name="20% - Accent2 37" xfId="2793"/>
    <cellStyle name="20% - Accent2 38" xfId="2794"/>
    <cellStyle name="20% - Accent2 39" xfId="2795"/>
    <cellStyle name="20% - Accent2 4" xfId="2796"/>
    <cellStyle name="20% - Accent2 4 2" xfId="2797"/>
    <cellStyle name="20% - Accent2 4 2 2" xfId="2798"/>
    <cellStyle name="20% - Accent2 4 2 3" xfId="2799"/>
    <cellStyle name="20% - Accent2 4 3" xfId="2800"/>
    <cellStyle name="20% - Accent2 4 3 2" xfId="2801"/>
    <cellStyle name="20% - Accent2 4 4" xfId="2802"/>
    <cellStyle name="20% - Accent2 4 5" xfId="2803"/>
    <cellStyle name="20% - Accent2 40" xfId="2804"/>
    <cellStyle name="20% - Accent2 41" xfId="2805"/>
    <cellStyle name="20% - Accent2 42" xfId="2806"/>
    <cellStyle name="20% - Accent2 43" xfId="2807"/>
    <cellStyle name="20% - Accent2 44" xfId="2808"/>
    <cellStyle name="20% - Accent2 45" xfId="2809"/>
    <cellStyle name="20% - Accent2 46" xfId="2810"/>
    <cellStyle name="20% - Accent2 47" xfId="2811"/>
    <cellStyle name="20% - Accent2 48" xfId="2812"/>
    <cellStyle name="20% - Accent2 49" xfId="2813"/>
    <cellStyle name="20% - Accent2 5" xfId="2814"/>
    <cellStyle name="20% - Accent2 50" xfId="2815"/>
    <cellStyle name="20% - Accent2 51" xfId="2816"/>
    <cellStyle name="20% - Accent2 52" xfId="2817"/>
    <cellStyle name="20% - Accent2 53" xfId="2818"/>
    <cellStyle name="20% - Accent2 54" xfId="2819"/>
    <cellStyle name="20% - Accent2 55" xfId="2820"/>
    <cellStyle name="20% - Accent2 56" xfId="2821"/>
    <cellStyle name="20% - Accent2 57" xfId="2822"/>
    <cellStyle name="20% - Accent2 58" xfId="2823"/>
    <cellStyle name="20% - Accent2 59" xfId="2824"/>
    <cellStyle name="20% - Accent2 6" xfId="2825"/>
    <cellStyle name="20% - Accent2 60" xfId="2826"/>
    <cellStyle name="20% - Accent2 61" xfId="2827"/>
    <cellStyle name="20% - Accent2 62" xfId="2828"/>
    <cellStyle name="20% - Accent2 63" xfId="2829"/>
    <cellStyle name="20% - Accent2 64" xfId="2830"/>
    <cellStyle name="20% - Accent2 65" xfId="2831"/>
    <cellStyle name="20% - Accent2 66" xfId="6543"/>
    <cellStyle name="20% - Accent2 7" xfId="2832"/>
    <cellStyle name="20% - Accent2 8" xfId="2833"/>
    <cellStyle name="20% - Accent2 9" xfId="2834"/>
    <cellStyle name="20% - Accent3" xfId="29" builtinId="38" customBuiltin="1"/>
    <cellStyle name="20% - Accent3 10" xfId="2835"/>
    <cellStyle name="20% - Accent3 11" xfId="2836"/>
    <cellStyle name="20% - Accent3 12" xfId="2837"/>
    <cellStyle name="20% - Accent3 13" xfId="2838"/>
    <cellStyle name="20% - Accent3 14" xfId="2839"/>
    <cellStyle name="20% - Accent3 15" xfId="2840"/>
    <cellStyle name="20% - Accent3 16" xfId="2841"/>
    <cellStyle name="20% - Accent3 17" xfId="2842"/>
    <cellStyle name="20% - Accent3 18" xfId="2843"/>
    <cellStyle name="20% - Accent3 19" xfId="2844"/>
    <cellStyle name="20% - Accent3 2" xfId="2845"/>
    <cellStyle name="20% - Accent3 2 2" xfId="2846"/>
    <cellStyle name="20% - Accent3 20" xfId="2847"/>
    <cellStyle name="20% - Accent3 21" xfId="2848"/>
    <cellStyle name="20% - Accent3 22" xfId="2849"/>
    <cellStyle name="20% - Accent3 23" xfId="2850"/>
    <cellStyle name="20% - Accent3 24" xfId="2851"/>
    <cellStyle name="20% - Accent3 25" xfId="2852"/>
    <cellStyle name="20% - Accent3 26" xfId="2853"/>
    <cellStyle name="20% - Accent3 27" xfId="2854"/>
    <cellStyle name="20% - Accent3 28" xfId="2855"/>
    <cellStyle name="20% - Accent3 29" xfId="2856"/>
    <cellStyle name="20% - Accent3 3" xfId="2857"/>
    <cellStyle name="20% - Accent3 3 2" xfId="6587"/>
    <cellStyle name="20% - Accent3 30" xfId="2858"/>
    <cellStyle name="20% - Accent3 31" xfId="2859"/>
    <cellStyle name="20% - Accent3 32" xfId="2860"/>
    <cellStyle name="20% - Accent3 33" xfId="2861"/>
    <cellStyle name="20% - Accent3 34" xfId="2862"/>
    <cellStyle name="20% - Accent3 35" xfId="2863"/>
    <cellStyle name="20% - Accent3 36" xfId="2864"/>
    <cellStyle name="20% - Accent3 37" xfId="2865"/>
    <cellStyle name="20% - Accent3 38" xfId="2866"/>
    <cellStyle name="20% - Accent3 39" xfId="2867"/>
    <cellStyle name="20% - Accent3 4" xfId="2868"/>
    <cellStyle name="20% - Accent3 4 2" xfId="2869"/>
    <cellStyle name="20% - Accent3 4 2 2" xfId="2870"/>
    <cellStyle name="20% - Accent3 4 2 3" xfId="2871"/>
    <cellStyle name="20% - Accent3 4 3" xfId="2872"/>
    <cellStyle name="20% - Accent3 4 3 2" xfId="2873"/>
    <cellStyle name="20% - Accent3 4 4" xfId="2874"/>
    <cellStyle name="20% - Accent3 4 5" xfId="2875"/>
    <cellStyle name="20% - Accent3 40" xfId="2876"/>
    <cellStyle name="20% - Accent3 41" xfId="2877"/>
    <cellStyle name="20% - Accent3 42" xfId="2878"/>
    <cellStyle name="20% - Accent3 43" xfId="2879"/>
    <cellStyle name="20% - Accent3 44" xfId="2880"/>
    <cellStyle name="20% - Accent3 45" xfId="2881"/>
    <cellStyle name="20% - Accent3 46" xfId="2882"/>
    <cellStyle name="20% - Accent3 47" xfId="2883"/>
    <cellStyle name="20% - Accent3 48" xfId="2884"/>
    <cellStyle name="20% - Accent3 49" xfId="2885"/>
    <cellStyle name="20% - Accent3 5" xfId="2886"/>
    <cellStyle name="20% - Accent3 50" xfId="2887"/>
    <cellStyle name="20% - Accent3 51" xfId="2888"/>
    <cellStyle name="20% - Accent3 52" xfId="2889"/>
    <cellStyle name="20% - Accent3 53" xfId="2890"/>
    <cellStyle name="20% - Accent3 54" xfId="2891"/>
    <cellStyle name="20% - Accent3 55" xfId="2892"/>
    <cellStyle name="20% - Accent3 56" xfId="2893"/>
    <cellStyle name="20% - Accent3 57" xfId="2894"/>
    <cellStyle name="20% - Accent3 58" xfId="2895"/>
    <cellStyle name="20% - Accent3 59" xfId="2896"/>
    <cellStyle name="20% - Accent3 6" xfId="2897"/>
    <cellStyle name="20% - Accent3 60" xfId="2898"/>
    <cellStyle name="20% - Accent3 61" xfId="2899"/>
    <cellStyle name="20% - Accent3 62" xfId="2900"/>
    <cellStyle name="20% - Accent3 63" xfId="2901"/>
    <cellStyle name="20% - Accent3 64" xfId="2902"/>
    <cellStyle name="20% - Accent3 65" xfId="2903"/>
    <cellStyle name="20% - Accent3 66" xfId="6547"/>
    <cellStyle name="20% - Accent3 7" xfId="2904"/>
    <cellStyle name="20% - Accent3 8" xfId="2905"/>
    <cellStyle name="20% - Accent3 9" xfId="2906"/>
    <cellStyle name="20% - Accent4" xfId="33" builtinId="42" customBuiltin="1"/>
    <cellStyle name="20% - Accent4 10" xfId="2907"/>
    <cellStyle name="20% - Accent4 11" xfId="2908"/>
    <cellStyle name="20% - Accent4 12" xfId="2909"/>
    <cellStyle name="20% - Accent4 13" xfId="2910"/>
    <cellStyle name="20% - Accent4 14" xfId="2911"/>
    <cellStyle name="20% - Accent4 15" xfId="2912"/>
    <cellStyle name="20% - Accent4 16" xfId="2913"/>
    <cellStyle name="20% - Accent4 17" xfId="2914"/>
    <cellStyle name="20% - Accent4 18" xfId="2915"/>
    <cellStyle name="20% - Accent4 19" xfId="2916"/>
    <cellStyle name="20% - Accent4 2" xfId="2917"/>
    <cellStyle name="20% - Accent4 2 2" xfId="2918"/>
    <cellStyle name="20% - Accent4 20" xfId="2919"/>
    <cellStyle name="20% - Accent4 21" xfId="2920"/>
    <cellStyle name="20% - Accent4 22" xfId="2921"/>
    <cellStyle name="20% - Accent4 23" xfId="2922"/>
    <cellStyle name="20% - Accent4 24" xfId="2923"/>
    <cellStyle name="20% - Accent4 25" xfId="2924"/>
    <cellStyle name="20% - Accent4 26" xfId="2925"/>
    <cellStyle name="20% - Accent4 27" xfId="2926"/>
    <cellStyle name="20% - Accent4 28" xfId="2927"/>
    <cellStyle name="20% - Accent4 29" xfId="2928"/>
    <cellStyle name="20% - Accent4 3" xfId="2929"/>
    <cellStyle name="20% - Accent4 3 2" xfId="6588"/>
    <cellStyle name="20% - Accent4 30" xfId="2930"/>
    <cellStyle name="20% - Accent4 31" xfId="2931"/>
    <cellStyle name="20% - Accent4 32" xfId="2932"/>
    <cellStyle name="20% - Accent4 33" xfId="2933"/>
    <cellStyle name="20% - Accent4 34" xfId="2934"/>
    <cellStyle name="20% - Accent4 35" xfId="2935"/>
    <cellStyle name="20% - Accent4 36" xfId="2936"/>
    <cellStyle name="20% - Accent4 37" xfId="2937"/>
    <cellStyle name="20% - Accent4 38" xfId="2938"/>
    <cellStyle name="20% - Accent4 39" xfId="2939"/>
    <cellStyle name="20% - Accent4 4" xfId="2940"/>
    <cellStyle name="20% - Accent4 4 2" xfId="2941"/>
    <cellStyle name="20% - Accent4 4 2 2" xfId="2942"/>
    <cellStyle name="20% - Accent4 4 2 3" xfId="2943"/>
    <cellStyle name="20% - Accent4 4 3" xfId="2944"/>
    <cellStyle name="20% - Accent4 4 3 2" xfId="2945"/>
    <cellStyle name="20% - Accent4 4 4" xfId="2946"/>
    <cellStyle name="20% - Accent4 4 5" xfId="2947"/>
    <cellStyle name="20% - Accent4 40" xfId="2948"/>
    <cellStyle name="20% - Accent4 41" xfId="2949"/>
    <cellStyle name="20% - Accent4 42" xfId="2950"/>
    <cellStyle name="20% - Accent4 43" xfId="2951"/>
    <cellStyle name="20% - Accent4 44" xfId="2952"/>
    <cellStyle name="20% - Accent4 45" xfId="2953"/>
    <cellStyle name="20% - Accent4 46" xfId="2954"/>
    <cellStyle name="20% - Accent4 47" xfId="2955"/>
    <cellStyle name="20% - Accent4 48" xfId="2956"/>
    <cellStyle name="20% - Accent4 49" xfId="2957"/>
    <cellStyle name="20% - Accent4 5" xfId="2958"/>
    <cellStyle name="20% - Accent4 50" xfId="2959"/>
    <cellStyle name="20% - Accent4 51" xfId="2960"/>
    <cellStyle name="20% - Accent4 52" xfId="2961"/>
    <cellStyle name="20% - Accent4 53" xfId="2962"/>
    <cellStyle name="20% - Accent4 54" xfId="2963"/>
    <cellStyle name="20% - Accent4 55" xfId="2964"/>
    <cellStyle name="20% - Accent4 56" xfId="2965"/>
    <cellStyle name="20% - Accent4 57" xfId="2966"/>
    <cellStyle name="20% - Accent4 58" xfId="2967"/>
    <cellStyle name="20% - Accent4 59" xfId="2968"/>
    <cellStyle name="20% - Accent4 6" xfId="2969"/>
    <cellStyle name="20% - Accent4 60" xfId="2970"/>
    <cellStyle name="20% - Accent4 61" xfId="2971"/>
    <cellStyle name="20% - Accent4 62" xfId="2972"/>
    <cellStyle name="20% - Accent4 63" xfId="2973"/>
    <cellStyle name="20% - Accent4 64" xfId="2974"/>
    <cellStyle name="20% - Accent4 65" xfId="2975"/>
    <cellStyle name="20% - Accent4 66" xfId="6551"/>
    <cellStyle name="20% - Accent4 7" xfId="2976"/>
    <cellStyle name="20% - Accent4 8" xfId="2977"/>
    <cellStyle name="20% - Accent4 9" xfId="2978"/>
    <cellStyle name="20% - Accent5" xfId="37" builtinId="46" customBuiltin="1"/>
    <cellStyle name="20% - Accent5 10" xfId="2979"/>
    <cellStyle name="20% - Accent5 11" xfId="2980"/>
    <cellStyle name="20% - Accent5 12" xfId="2981"/>
    <cellStyle name="20% - Accent5 13" xfId="2982"/>
    <cellStyle name="20% - Accent5 14" xfId="2983"/>
    <cellStyle name="20% - Accent5 15" xfId="2984"/>
    <cellStyle name="20% - Accent5 16" xfId="2985"/>
    <cellStyle name="20% - Accent5 17" xfId="2986"/>
    <cellStyle name="20% - Accent5 18" xfId="2987"/>
    <cellStyle name="20% - Accent5 19" xfId="2988"/>
    <cellStyle name="20% - Accent5 2" xfId="2989"/>
    <cellStyle name="20% - Accent5 2 2" xfId="2990"/>
    <cellStyle name="20% - Accent5 20" xfId="2991"/>
    <cellStyle name="20% - Accent5 21" xfId="2992"/>
    <cellStyle name="20% - Accent5 22" xfId="2993"/>
    <cellStyle name="20% - Accent5 23" xfId="2994"/>
    <cellStyle name="20% - Accent5 24" xfId="2995"/>
    <cellStyle name="20% - Accent5 25" xfId="2996"/>
    <cellStyle name="20% - Accent5 26" xfId="2997"/>
    <cellStyle name="20% - Accent5 27" xfId="2998"/>
    <cellStyle name="20% - Accent5 28" xfId="2999"/>
    <cellStyle name="20% - Accent5 29" xfId="3000"/>
    <cellStyle name="20% - Accent5 3" xfId="3001"/>
    <cellStyle name="20% - Accent5 3 2" xfId="6589"/>
    <cellStyle name="20% - Accent5 30" xfId="3002"/>
    <cellStyle name="20% - Accent5 31" xfId="3003"/>
    <cellStyle name="20% - Accent5 32" xfId="3004"/>
    <cellStyle name="20% - Accent5 33" xfId="3005"/>
    <cellStyle name="20% - Accent5 34" xfId="3006"/>
    <cellStyle name="20% - Accent5 35" xfId="3007"/>
    <cellStyle name="20% - Accent5 36" xfId="3008"/>
    <cellStyle name="20% - Accent5 37" xfId="3009"/>
    <cellStyle name="20% - Accent5 38" xfId="3010"/>
    <cellStyle name="20% - Accent5 39" xfId="3011"/>
    <cellStyle name="20% - Accent5 4" xfId="3012"/>
    <cellStyle name="20% - Accent5 4 2" xfId="3013"/>
    <cellStyle name="20% - Accent5 4 3" xfId="3014"/>
    <cellStyle name="20% - Accent5 40" xfId="3015"/>
    <cellStyle name="20% - Accent5 41" xfId="3016"/>
    <cellStyle name="20% - Accent5 42" xfId="3017"/>
    <cellStyle name="20% - Accent5 43" xfId="3018"/>
    <cellStyle name="20% - Accent5 44" xfId="3019"/>
    <cellStyle name="20% - Accent5 45" xfId="3020"/>
    <cellStyle name="20% - Accent5 46" xfId="3021"/>
    <cellStyle name="20% - Accent5 47" xfId="3022"/>
    <cellStyle name="20% - Accent5 48" xfId="3023"/>
    <cellStyle name="20% - Accent5 49" xfId="3024"/>
    <cellStyle name="20% - Accent5 5" xfId="3025"/>
    <cellStyle name="20% - Accent5 5 2" xfId="3026"/>
    <cellStyle name="20% - Accent5 50" xfId="3027"/>
    <cellStyle name="20% - Accent5 51" xfId="3028"/>
    <cellStyle name="20% - Accent5 52" xfId="3029"/>
    <cellStyle name="20% - Accent5 53" xfId="3030"/>
    <cellStyle name="20% - Accent5 54" xfId="3031"/>
    <cellStyle name="20% - Accent5 55" xfId="3032"/>
    <cellStyle name="20% - Accent5 56" xfId="3033"/>
    <cellStyle name="20% - Accent5 57" xfId="3034"/>
    <cellStyle name="20% - Accent5 58" xfId="3035"/>
    <cellStyle name="20% - Accent5 59" xfId="3036"/>
    <cellStyle name="20% - Accent5 6" xfId="3037"/>
    <cellStyle name="20% - Accent5 6 2" xfId="3038"/>
    <cellStyle name="20% - Accent5 60" xfId="3039"/>
    <cellStyle name="20% - Accent5 61" xfId="3040"/>
    <cellStyle name="20% - Accent5 62" xfId="3041"/>
    <cellStyle name="20% - Accent5 63" xfId="3042"/>
    <cellStyle name="20% - Accent5 64" xfId="3043"/>
    <cellStyle name="20% - Accent5 65" xfId="3044"/>
    <cellStyle name="20% - Accent5 66" xfId="6555"/>
    <cellStyle name="20% - Accent5 7" xfId="3045"/>
    <cellStyle name="20% - Accent5 8" xfId="3046"/>
    <cellStyle name="20% - Accent5 9" xfId="3047"/>
    <cellStyle name="20% - Accent6" xfId="41" builtinId="50" customBuiltin="1"/>
    <cellStyle name="20% - Accent6 10" xfId="3048"/>
    <cellStyle name="20% - Accent6 11" xfId="3049"/>
    <cellStyle name="20% - Accent6 12" xfId="3050"/>
    <cellStyle name="20% - Accent6 13" xfId="3051"/>
    <cellStyle name="20% - Accent6 14" xfId="3052"/>
    <cellStyle name="20% - Accent6 15" xfId="3053"/>
    <cellStyle name="20% - Accent6 16" xfId="3054"/>
    <cellStyle name="20% - Accent6 17" xfId="3055"/>
    <cellStyle name="20% - Accent6 18" xfId="3056"/>
    <cellStyle name="20% - Accent6 19" xfId="3057"/>
    <cellStyle name="20% - Accent6 2" xfId="3058"/>
    <cellStyle name="20% - Accent6 2 2" xfId="3059"/>
    <cellStyle name="20% - Accent6 20" xfId="3060"/>
    <cellStyle name="20% - Accent6 21" xfId="3061"/>
    <cellStyle name="20% - Accent6 22" xfId="3062"/>
    <cellStyle name="20% - Accent6 23" xfId="3063"/>
    <cellStyle name="20% - Accent6 24" xfId="3064"/>
    <cellStyle name="20% - Accent6 25" xfId="3065"/>
    <cellStyle name="20% - Accent6 26" xfId="3066"/>
    <cellStyle name="20% - Accent6 27" xfId="3067"/>
    <cellStyle name="20% - Accent6 28" xfId="3068"/>
    <cellStyle name="20% - Accent6 29" xfId="3069"/>
    <cellStyle name="20% - Accent6 3" xfId="3070"/>
    <cellStyle name="20% - Accent6 3 2" xfId="6590"/>
    <cellStyle name="20% - Accent6 30" xfId="3071"/>
    <cellStyle name="20% - Accent6 31" xfId="3072"/>
    <cellStyle name="20% - Accent6 32" xfId="3073"/>
    <cellStyle name="20% - Accent6 33" xfId="3074"/>
    <cellStyle name="20% - Accent6 34" xfId="3075"/>
    <cellStyle name="20% - Accent6 35" xfId="3076"/>
    <cellStyle name="20% - Accent6 36" xfId="3077"/>
    <cellStyle name="20% - Accent6 37" xfId="3078"/>
    <cellStyle name="20% - Accent6 38" xfId="3079"/>
    <cellStyle name="20% - Accent6 39" xfId="3080"/>
    <cellStyle name="20% - Accent6 4" xfId="3081"/>
    <cellStyle name="20% - Accent6 4 2" xfId="3082"/>
    <cellStyle name="20% - Accent6 4 2 2" xfId="3083"/>
    <cellStyle name="20% - Accent6 4 2 3" xfId="3084"/>
    <cellStyle name="20% - Accent6 4 3" xfId="3085"/>
    <cellStyle name="20% - Accent6 4 3 2" xfId="3086"/>
    <cellStyle name="20% - Accent6 4 4" xfId="3087"/>
    <cellStyle name="20% - Accent6 4 5" xfId="3088"/>
    <cellStyle name="20% - Accent6 40" xfId="3089"/>
    <cellStyle name="20% - Accent6 41" xfId="3090"/>
    <cellStyle name="20% - Accent6 42" xfId="3091"/>
    <cellStyle name="20% - Accent6 43" xfId="3092"/>
    <cellStyle name="20% - Accent6 44" xfId="3093"/>
    <cellStyle name="20% - Accent6 45" xfId="3094"/>
    <cellStyle name="20% - Accent6 46" xfId="3095"/>
    <cellStyle name="20% - Accent6 47" xfId="3096"/>
    <cellStyle name="20% - Accent6 48" xfId="3097"/>
    <cellStyle name="20% - Accent6 49" xfId="3098"/>
    <cellStyle name="20% - Accent6 5" xfId="3099"/>
    <cellStyle name="20% - Accent6 50" xfId="3100"/>
    <cellStyle name="20% - Accent6 51" xfId="3101"/>
    <cellStyle name="20% - Accent6 52" xfId="3102"/>
    <cellStyle name="20% - Accent6 53" xfId="3103"/>
    <cellStyle name="20% - Accent6 54" xfId="3104"/>
    <cellStyle name="20% - Accent6 55" xfId="3105"/>
    <cellStyle name="20% - Accent6 56" xfId="3106"/>
    <cellStyle name="20% - Accent6 57" xfId="3107"/>
    <cellStyle name="20% - Accent6 58" xfId="3108"/>
    <cellStyle name="20% - Accent6 59" xfId="3109"/>
    <cellStyle name="20% - Accent6 6" xfId="3110"/>
    <cellStyle name="20% - Accent6 60" xfId="3111"/>
    <cellStyle name="20% - Accent6 61" xfId="3112"/>
    <cellStyle name="20% - Accent6 62" xfId="3113"/>
    <cellStyle name="20% - Accent6 63" xfId="3114"/>
    <cellStyle name="20% - Accent6 64" xfId="3115"/>
    <cellStyle name="20% - Accent6 65" xfId="3116"/>
    <cellStyle name="20% - Accent6 66" xfId="6559"/>
    <cellStyle name="20% - Accent6 7" xfId="3117"/>
    <cellStyle name="20% - Accent6 8" xfId="3118"/>
    <cellStyle name="20% - Accent6 9" xfId="3119"/>
    <cellStyle name="40% - Accent1" xfId="22" builtinId="31" customBuiltin="1"/>
    <cellStyle name="40% - Accent1 10" xfId="3120"/>
    <cellStyle name="40% - Accent1 11" xfId="3121"/>
    <cellStyle name="40% - Accent1 12" xfId="3122"/>
    <cellStyle name="40% - Accent1 13" xfId="3123"/>
    <cellStyle name="40% - Accent1 14" xfId="3124"/>
    <cellStyle name="40% - Accent1 15" xfId="3125"/>
    <cellStyle name="40% - Accent1 16" xfId="3126"/>
    <cellStyle name="40% - Accent1 17" xfId="3127"/>
    <cellStyle name="40% - Accent1 18" xfId="3128"/>
    <cellStyle name="40% - Accent1 19" xfId="3129"/>
    <cellStyle name="40% - Accent1 2" xfId="3130"/>
    <cellStyle name="40% - Accent1 2 2" xfId="3131"/>
    <cellStyle name="40% - Accent1 20" xfId="3132"/>
    <cellStyle name="40% - Accent1 21" xfId="3133"/>
    <cellStyle name="40% - Accent1 22" xfId="3134"/>
    <cellStyle name="40% - Accent1 23" xfId="3135"/>
    <cellStyle name="40% - Accent1 24" xfId="3136"/>
    <cellStyle name="40% - Accent1 25" xfId="3137"/>
    <cellStyle name="40% - Accent1 26" xfId="3138"/>
    <cellStyle name="40% - Accent1 27" xfId="3139"/>
    <cellStyle name="40% - Accent1 28" xfId="3140"/>
    <cellStyle name="40% - Accent1 29" xfId="3141"/>
    <cellStyle name="40% - Accent1 3" xfId="3142"/>
    <cellStyle name="40% - Accent1 3 2" xfId="6591"/>
    <cellStyle name="40% - Accent1 30" xfId="3143"/>
    <cellStyle name="40% - Accent1 31" xfId="3144"/>
    <cellStyle name="40% - Accent1 32" xfId="3145"/>
    <cellStyle name="40% - Accent1 33" xfId="3146"/>
    <cellStyle name="40% - Accent1 34" xfId="3147"/>
    <cellStyle name="40% - Accent1 35" xfId="3148"/>
    <cellStyle name="40% - Accent1 36" xfId="3149"/>
    <cellStyle name="40% - Accent1 37" xfId="3150"/>
    <cellStyle name="40% - Accent1 38" xfId="3151"/>
    <cellStyle name="40% - Accent1 39" xfId="3152"/>
    <cellStyle name="40% - Accent1 4" xfId="3153"/>
    <cellStyle name="40% - Accent1 4 2" xfId="3154"/>
    <cellStyle name="40% - Accent1 4 2 2" xfId="3155"/>
    <cellStyle name="40% - Accent1 4 2 3" xfId="3156"/>
    <cellStyle name="40% - Accent1 4 3" xfId="3157"/>
    <cellStyle name="40% - Accent1 4 3 2" xfId="3158"/>
    <cellStyle name="40% - Accent1 4 4" xfId="3159"/>
    <cellStyle name="40% - Accent1 4 5" xfId="3160"/>
    <cellStyle name="40% - Accent1 40" xfId="3161"/>
    <cellStyle name="40% - Accent1 41" xfId="3162"/>
    <cellStyle name="40% - Accent1 42" xfId="3163"/>
    <cellStyle name="40% - Accent1 43" xfId="3164"/>
    <cellStyle name="40% - Accent1 44" xfId="3165"/>
    <cellStyle name="40% - Accent1 45" xfId="3166"/>
    <cellStyle name="40% - Accent1 46" xfId="3167"/>
    <cellStyle name="40% - Accent1 47" xfId="3168"/>
    <cellStyle name="40% - Accent1 48" xfId="3169"/>
    <cellStyle name="40% - Accent1 49" xfId="3170"/>
    <cellStyle name="40% - Accent1 5" xfId="3171"/>
    <cellStyle name="40% - Accent1 50" xfId="3172"/>
    <cellStyle name="40% - Accent1 51" xfId="3173"/>
    <cellStyle name="40% - Accent1 52" xfId="3174"/>
    <cellStyle name="40% - Accent1 53" xfId="3175"/>
    <cellStyle name="40% - Accent1 54" xfId="3176"/>
    <cellStyle name="40% - Accent1 55" xfId="3177"/>
    <cellStyle name="40% - Accent1 56" xfId="3178"/>
    <cellStyle name="40% - Accent1 57" xfId="3179"/>
    <cellStyle name="40% - Accent1 58" xfId="3180"/>
    <cellStyle name="40% - Accent1 59" xfId="3181"/>
    <cellStyle name="40% - Accent1 6" xfId="3182"/>
    <cellStyle name="40% - Accent1 60" xfId="3183"/>
    <cellStyle name="40% - Accent1 61" xfId="3184"/>
    <cellStyle name="40% - Accent1 62" xfId="3185"/>
    <cellStyle name="40% - Accent1 63" xfId="3186"/>
    <cellStyle name="40% - Accent1 64" xfId="3187"/>
    <cellStyle name="40% - Accent1 65" xfId="3188"/>
    <cellStyle name="40% - Accent1 66" xfId="6540"/>
    <cellStyle name="40% - Accent1 7" xfId="3189"/>
    <cellStyle name="40% - Accent1 8" xfId="3190"/>
    <cellStyle name="40% - Accent1 9" xfId="3191"/>
    <cellStyle name="40% - Accent2" xfId="26" builtinId="35" customBuiltin="1"/>
    <cellStyle name="40% - Accent2 10" xfId="3192"/>
    <cellStyle name="40% - Accent2 11" xfId="3193"/>
    <cellStyle name="40% - Accent2 12" xfId="3194"/>
    <cellStyle name="40% - Accent2 13" xfId="3195"/>
    <cellStyle name="40% - Accent2 14" xfId="3196"/>
    <cellStyle name="40% - Accent2 15" xfId="3197"/>
    <cellStyle name="40% - Accent2 16" xfId="3198"/>
    <cellStyle name="40% - Accent2 17" xfId="3199"/>
    <cellStyle name="40% - Accent2 18" xfId="3200"/>
    <cellStyle name="40% - Accent2 19" xfId="3201"/>
    <cellStyle name="40% - Accent2 2" xfId="3202"/>
    <cellStyle name="40% - Accent2 2 2" xfId="3203"/>
    <cellStyle name="40% - Accent2 20" xfId="3204"/>
    <cellStyle name="40% - Accent2 21" xfId="3205"/>
    <cellStyle name="40% - Accent2 22" xfId="3206"/>
    <cellStyle name="40% - Accent2 23" xfId="3207"/>
    <cellStyle name="40% - Accent2 24" xfId="3208"/>
    <cellStyle name="40% - Accent2 25" xfId="3209"/>
    <cellStyle name="40% - Accent2 26" xfId="3210"/>
    <cellStyle name="40% - Accent2 27" xfId="3211"/>
    <cellStyle name="40% - Accent2 28" xfId="3212"/>
    <cellStyle name="40% - Accent2 29" xfId="3213"/>
    <cellStyle name="40% - Accent2 3" xfId="3214"/>
    <cellStyle name="40% - Accent2 3 2" xfId="6592"/>
    <cellStyle name="40% - Accent2 30" xfId="3215"/>
    <cellStyle name="40% - Accent2 31" xfId="3216"/>
    <cellStyle name="40% - Accent2 32" xfId="3217"/>
    <cellStyle name="40% - Accent2 33" xfId="3218"/>
    <cellStyle name="40% - Accent2 34" xfId="3219"/>
    <cellStyle name="40% - Accent2 35" xfId="3220"/>
    <cellStyle name="40% - Accent2 36" xfId="3221"/>
    <cellStyle name="40% - Accent2 37" xfId="3222"/>
    <cellStyle name="40% - Accent2 38" xfId="3223"/>
    <cellStyle name="40% - Accent2 39" xfId="3224"/>
    <cellStyle name="40% - Accent2 4" xfId="3225"/>
    <cellStyle name="40% - Accent2 4 2" xfId="3226"/>
    <cellStyle name="40% - Accent2 4 3" xfId="3227"/>
    <cellStyle name="40% - Accent2 40" xfId="3228"/>
    <cellStyle name="40% - Accent2 41" xfId="3229"/>
    <cellStyle name="40% - Accent2 42" xfId="3230"/>
    <cellStyle name="40% - Accent2 43" xfId="3231"/>
    <cellStyle name="40% - Accent2 44" xfId="3232"/>
    <cellStyle name="40% - Accent2 45" xfId="3233"/>
    <cellStyle name="40% - Accent2 46" xfId="3234"/>
    <cellStyle name="40% - Accent2 47" xfId="3235"/>
    <cellStyle name="40% - Accent2 48" xfId="3236"/>
    <cellStyle name="40% - Accent2 49" xfId="3237"/>
    <cellStyle name="40% - Accent2 5" xfId="3238"/>
    <cellStyle name="40% - Accent2 5 2" xfId="3239"/>
    <cellStyle name="40% - Accent2 50" xfId="3240"/>
    <cellStyle name="40% - Accent2 51" xfId="3241"/>
    <cellStyle name="40% - Accent2 52" xfId="3242"/>
    <cellStyle name="40% - Accent2 53" xfId="3243"/>
    <cellStyle name="40% - Accent2 54" xfId="3244"/>
    <cellStyle name="40% - Accent2 55" xfId="3245"/>
    <cellStyle name="40% - Accent2 56" xfId="3246"/>
    <cellStyle name="40% - Accent2 57" xfId="3247"/>
    <cellStyle name="40% - Accent2 58" xfId="3248"/>
    <cellStyle name="40% - Accent2 59" xfId="3249"/>
    <cellStyle name="40% - Accent2 6" xfId="3250"/>
    <cellStyle name="40% - Accent2 6 2" xfId="3251"/>
    <cellStyle name="40% - Accent2 60" xfId="3252"/>
    <cellStyle name="40% - Accent2 61" xfId="3253"/>
    <cellStyle name="40% - Accent2 62" xfId="3254"/>
    <cellStyle name="40% - Accent2 63" xfId="3255"/>
    <cellStyle name="40% - Accent2 64" xfId="3256"/>
    <cellStyle name="40% - Accent2 65" xfId="3257"/>
    <cellStyle name="40% - Accent2 66" xfId="6544"/>
    <cellStyle name="40% - Accent2 7" xfId="3258"/>
    <cellStyle name="40% - Accent2 8" xfId="3259"/>
    <cellStyle name="40% - Accent2 9" xfId="3260"/>
    <cellStyle name="40% - Accent3" xfId="30" builtinId="39" customBuiltin="1"/>
    <cellStyle name="40% - Accent3 10" xfId="3261"/>
    <cellStyle name="40% - Accent3 11" xfId="3262"/>
    <cellStyle name="40% - Accent3 12" xfId="3263"/>
    <cellStyle name="40% - Accent3 13" xfId="3264"/>
    <cellStyle name="40% - Accent3 14" xfId="3265"/>
    <cellStyle name="40% - Accent3 15" xfId="3266"/>
    <cellStyle name="40% - Accent3 16" xfId="3267"/>
    <cellStyle name="40% - Accent3 17" xfId="3268"/>
    <cellStyle name="40% - Accent3 18" xfId="3269"/>
    <cellStyle name="40% - Accent3 19" xfId="3270"/>
    <cellStyle name="40% - Accent3 2" xfId="3271"/>
    <cellStyle name="40% - Accent3 2 2" xfId="3272"/>
    <cellStyle name="40% - Accent3 20" xfId="3273"/>
    <cellStyle name="40% - Accent3 21" xfId="3274"/>
    <cellStyle name="40% - Accent3 22" xfId="3275"/>
    <cellStyle name="40% - Accent3 23" xfId="3276"/>
    <cellStyle name="40% - Accent3 24" xfId="3277"/>
    <cellStyle name="40% - Accent3 25" xfId="3278"/>
    <cellStyle name="40% - Accent3 26" xfId="3279"/>
    <cellStyle name="40% - Accent3 27" xfId="3280"/>
    <cellStyle name="40% - Accent3 28" xfId="3281"/>
    <cellStyle name="40% - Accent3 29" xfId="3282"/>
    <cellStyle name="40% - Accent3 3" xfId="3283"/>
    <cellStyle name="40% - Accent3 3 2" xfId="6593"/>
    <cellStyle name="40% - Accent3 30" xfId="3284"/>
    <cellStyle name="40% - Accent3 31" xfId="3285"/>
    <cellStyle name="40% - Accent3 32" xfId="3286"/>
    <cellStyle name="40% - Accent3 33" xfId="3287"/>
    <cellStyle name="40% - Accent3 34" xfId="3288"/>
    <cellStyle name="40% - Accent3 35" xfId="3289"/>
    <cellStyle name="40% - Accent3 36" xfId="3290"/>
    <cellStyle name="40% - Accent3 37" xfId="3291"/>
    <cellStyle name="40% - Accent3 38" xfId="3292"/>
    <cellStyle name="40% - Accent3 39" xfId="3293"/>
    <cellStyle name="40% - Accent3 4" xfId="3294"/>
    <cellStyle name="40% - Accent3 4 2" xfId="3295"/>
    <cellStyle name="40% - Accent3 4 2 2" xfId="3296"/>
    <cellStyle name="40% - Accent3 4 2 3" xfId="3297"/>
    <cellStyle name="40% - Accent3 4 3" xfId="3298"/>
    <cellStyle name="40% - Accent3 4 3 2" xfId="3299"/>
    <cellStyle name="40% - Accent3 4 4" xfId="3300"/>
    <cellStyle name="40% - Accent3 4 5" xfId="3301"/>
    <cellStyle name="40% - Accent3 40" xfId="3302"/>
    <cellStyle name="40% - Accent3 41" xfId="3303"/>
    <cellStyle name="40% - Accent3 42" xfId="3304"/>
    <cellStyle name="40% - Accent3 43" xfId="3305"/>
    <cellStyle name="40% - Accent3 44" xfId="3306"/>
    <cellStyle name="40% - Accent3 45" xfId="3307"/>
    <cellStyle name="40% - Accent3 46" xfId="3308"/>
    <cellStyle name="40% - Accent3 47" xfId="3309"/>
    <cellStyle name="40% - Accent3 48" xfId="3310"/>
    <cellStyle name="40% - Accent3 49" xfId="3311"/>
    <cellStyle name="40% - Accent3 5" xfId="3312"/>
    <cellStyle name="40% - Accent3 50" xfId="3313"/>
    <cellStyle name="40% - Accent3 51" xfId="3314"/>
    <cellStyle name="40% - Accent3 52" xfId="3315"/>
    <cellStyle name="40% - Accent3 53" xfId="3316"/>
    <cellStyle name="40% - Accent3 54" xfId="3317"/>
    <cellStyle name="40% - Accent3 55" xfId="3318"/>
    <cellStyle name="40% - Accent3 56" xfId="3319"/>
    <cellStyle name="40% - Accent3 57" xfId="3320"/>
    <cellStyle name="40% - Accent3 58" xfId="3321"/>
    <cellStyle name="40% - Accent3 59" xfId="3322"/>
    <cellStyle name="40% - Accent3 6" xfId="3323"/>
    <cellStyle name="40% - Accent3 60" xfId="3324"/>
    <cellStyle name="40% - Accent3 61" xfId="3325"/>
    <cellStyle name="40% - Accent3 62" xfId="3326"/>
    <cellStyle name="40% - Accent3 63" xfId="3327"/>
    <cellStyle name="40% - Accent3 64" xfId="3328"/>
    <cellStyle name="40% - Accent3 65" xfId="3329"/>
    <cellStyle name="40% - Accent3 66" xfId="6548"/>
    <cellStyle name="40% - Accent3 7" xfId="3330"/>
    <cellStyle name="40% - Accent3 8" xfId="3331"/>
    <cellStyle name="40% - Accent3 9" xfId="3332"/>
    <cellStyle name="40% - Accent4" xfId="34" builtinId="43" customBuiltin="1"/>
    <cellStyle name="40% - Accent4 10" xfId="3333"/>
    <cellStyle name="40% - Accent4 11" xfId="3334"/>
    <cellStyle name="40% - Accent4 12" xfId="3335"/>
    <cellStyle name="40% - Accent4 13" xfId="3336"/>
    <cellStyle name="40% - Accent4 14" xfId="3337"/>
    <cellStyle name="40% - Accent4 15" xfId="3338"/>
    <cellStyle name="40% - Accent4 16" xfId="3339"/>
    <cellStyle name="40% - Accent4 17" xfId="3340"/>
    <cellStyle name="40% - Accent4 18" xfId="3341"/>
    <cellStyle name="40% - Accent4 19" xfId="3342"/>
    <cellStyle name="40% - Accent4 2" xfId="3343"/>
    <cellStyle name="40% - Accent4 2 2" xfId="3344"/>
    <cellStyle name="40% - Accent4 20" xfId="3345"/>
    <cellStyle name="40% - Accent4 21" xfId="3346"/>
    <cellStyle name="40% - Accent4 22" xfId="3347"/>
    <cellStyle name="40% - Accent4 23" xfId="3348"/>
    <cellStyle name="40% - Accent4 24" xfId="3349"/>
    <cellStyle name="40% - Accent4 25" xfId="3350"/>
    <cellStyle name="40% - Accent4 26" xfId="3351"/>
    <cellStyle name="40% - Accent4 27" xfId="3352"/>
    <cellStyle name="40% - Accent4 28" xfId="3353"/>
    <cellStyle name="40% - Accent4 29" xfId="3354"/>
    <cellStyle name="40% - Accent4 3" xfId="3355"/>
    <cellStyle name="40% - Accent4 3 2" xfId="6594"/>
    <cellStyle name="40% - Accent4 30" xfId="3356"/>
    <cellStyle name="40% - Accent4 31" xfId="3357"/>
    <cellStyle name="40% - Accent4 32" xfId="3358"/>
    <cellStyle name="40% - Accent4 33" xfId="3359"/>
    <cellStyle name="40% - Accent4 34" xfId="3360"/>
    <cellStyle name="40% - Accent4 35" xfId="3361"/>
    <cellStyle name="40% - Accent4 36" xfId="3362"/>
    <cellStyle name="40% - Accent4 37" xfId="3363"/>
    <cellStyle name="40% - Accent4 38" xfId="3364"/>
    <cellStyle name="40% - Accent4 39" xfId="3365"/>
    <cellStyle name="40% - Accent4 4" xfId="3366"/>
    <cellStyle name="40% - Accent4 4 2" xfId="3367"/>
    <cellStyle name="40% - Accent4 4 2 2" xfId="3368"/>
    <cellStyle name="40% - Accent4 4 2 3" xfId="3369"/>
    <cellStyle name="40% - Accent4 4 3" xfId="3370"/>
    <cellStyle name="40% - Accent4 4 3 2" xfId="3371"/>
    <cellStyle name="40% - Accent4 4 4" xfId="3372"/>
    <cellStyle name="40% - Accent4 4 5" xfId="3373"/>
    <cellStyle name="40% - Accent4 40" xfId="3374"/>
    <cellStyle name="40% - Accent4 41" xfId="3375"/>
    <cellStyle name="40% - Accent4 42" xfId="3376"/>
    <cellStyle name="40% - Accent4 43" xfId="3377"/>
    <cellStyle name="40% - Accent4 44" xfId="3378"/>
    <cellStyle name="40% - Accent4 45" xfId="3379"/>
    <cellStyle name="40% - Accent4 46" xfId="3380"/>
    <cellStyle name="40% - Accent4 47" xfId="3381"/>
    <cellStyle name="40% - Accent4 48" xfId="3382"/>
    <cellStyle name="40% - Accent4 49" xfId="3383"/>
    <cellStyle name="40% - Accent4 5" xfId="3384"/>
    <cellStyle name="40% - Accent4 50" xfId="3385"/>
    <cellStyle name="40% - Accent4 51" xfId="3386"/>
    <cellStyle name="40% - Accent4 52" xfId="3387"/>
    <cellStyle name="40% - Accent4 53" xfId="3388"/>
    <cellStyle name="40% - Accent4 54" xfId="3389"/>
    <cellStyle name="40% - Accent4 55" xfId="3390"/>
    <cellStyle name="40% - Accent4 56" xfId="3391"/>
    <cellStyle name="40% - Accent4 57" xfId="3392"/>
    <cellStyle name="40% - Accent4 58" xfId="3393"/>
    <cellStyle name="40% - Accent4 59" xfId="3394"/>
    <cellStyle name="40% - Accent4 6" xfId="3395"/>
    <cellStyle name="40% - Accent4 60" xfId="3396"/>
    <cellStyle name="40% - Accent4 61" xfId="3397"/>
    <cellStyle name="40% - Accent4 62" xfId="3398"/>
    <cellStyle name="40% - Accent4 63" xfId="3399"/>
    <cellStyle name="40% - Accent4 64" xfId="3400"/>
    <cellStyle name="40% - Accent4 65" xfId="3401"/>
    <cellStyle name="40% - Accent4 66" xfId="6552"/>
    <cellStyle name="40% - Accent4 7" xfId="3402"/>
    <cellStyle name="40% - Accent4 8" xfId="3403"/>
    <cellStyle name="40% - Accent4 9" xfId="3404"/>
    <cellStyle name="40% - Accent5" xfId="38" builtinId="47" customBuiltin="1"/>
    <cellStyle name="40% - Accent5 10" xfId="3405"/>
    <cellStyle name="40% - Accent5 11" xfId="3406"/>
    <cellStyle name="40% - Accent5 12" xfId="3407"/>
    <cellStyle name="40% - Accent5 13" xfId="3408"/>
    <cellStyle name="40% - Accent5 14" xfId="3409"/>
    <cellStyle name="40% - Accent5 15" xfId="3410"/>
    <cellStyle name="40% - Accent5 16" xfId="3411"/>
    <cellStyle name="40% - Accent5 17" xfId="3412"/>
    <cellStyle name="40% - Accent5 18" xfId="3413"/>
    <cellStyle name="40% - Accent5 19" xfId="3414"/>
    <cellStyle name="40% - Accent5 2" xfId="3415"/>
    <cellStyle name="40% - Accent5 2 2" xfId="3416"/>
    <cellStyle name="40% - Accent5 20" xfId="3417"/>
    <cellStyle name="40% - Accent5 21" xfId="3418"/>
    <cellStyle name="40% - Accent5 22" xfId="3419"/>
    <cellStyle name="40% - Accent5 23" xfId="3420"/>
    <cellStyle name="40% - Accent5 24" xfId="3421"/>
    <cellStyle name="40% - Accent5 25" xfId="3422"/>
    <cellStyle name="40% - Accent5 26" xfId="3423"/>
    <cellStyle name="40% - Accent5 27" xfId="3424"/>
    <cellStyle name="40% - Accent5 28" xfId="3425"/>
    <cellStyle name="40% - Accent5 29" xfId="3426"/>
    <cellStyle name="40% - Accent5 3" xfId="3427"/>
    <cellStyle name="40% - Accent5 3 2" xfId="6595"/>
    <cellStyle name="40% - Accent5 30" xfId="3428"/>
    <cellStyle name="40% - Accent5 31" xfId="3429"/>
    <cellStyle name="40% - Accent5 32" xfId="3430"/>
    <cellStyle name="40% - Accent5 33" xfId="3431"/>
    <cellStyle name="40% - Accent5 34" xfId="3432"/>
    <cellStyle name="40% - Accent5 35" xfId="3433"/>
    <cellStyle name="40% - Accent5 36" xfId="3434"/>
    <cellStyle name="40% - Accent5 37" xfId="3435"/>
    <cellStyle name="40% - Accent5 38" xfId="3436"/>
    <cellStyle name="40% - Accent5 39" xfId="3437"/>
    <cellStyle name="40% - Accent5 4" xfId="3438"/>
    <cellStyle name="40% - Accent5 4 2" xfId="3439"/>
    <cellStyle name="40% - Accent5 4 2 2" xfId="3440"/>
    <cellStyle name="40% - Accent5 4 2 3" xfId="3441"/>
    <cellStyle name="40% - Accent5 4 3" xfId="3442"/>
    <cellStyle name="40% - Accent5 4 3 2" xfId="3443"/>
    <cellStyle name="40% - Accent5 4 4" xfId="3444"/>
    <cellStyle name="40% - Accent5 4 5" xfId="3445"/>
    <cellStyle name="40% - Accent5 40" xfId="3446"/>
    <cellStyle name="40% - Accent5 41" xfId="3447"/>
    <cellStyle name="40% - Accent5 42" xfId="3448"/>
    <cellStyle name="40% - Accent5 43" xfId="3449"/>
    <cellStyle name="40% - Accent5 44" xfId="3450"/>
    <cellStyle name="40% - Accent5 45" xfId="3451"/>
    <cellStyle name="40% - Accent5 46" xfId="3452"/>
    <cellStyle name="40% - Accent5 47" xfId="3453"/>
    <cellStyle name="40% - Accent5 48" xfId="3454"/>
    <cellStyle name="40% - Accent5 49" xfId="3455"/>
    <cellStyle name="40% - Accent5 5" xfId="3456"/>
    <cellStyle name="40% - Accent5 50" xfId="3457"/>
    <cellStyle name="40% - Accent5 51" xfId="3458"/>
    <cellStyle name="40% - Accent5 52" xfId="3459"/>
    <cellStyle name="40% - Accent5 53" xfId="3460"/>
    <cellStyle name="40% - Accent5 54" xfId="3461"/>
    <cellStyle name="40% - Accent5 55" xfId="3462"/>
    <cellStyle name="40% - Accent5 56" xfId="3463"/>
    <cellStyle name="40% - Accent5 57" xfId="3464"/>
    <cellStyle name="40% - Accent5 58" xfId="3465"/>
    <cellStyle name="40% - Accent5 59" xfId="3466"/>
    <cellStyle name="40% - Accent5 6" xfId="3467"/>
    <cellStyle name="40% - Accent5 60" xfId="3468"/>
    <cellStyle name="40% - Accent5 61" xfId="3469"/>
    <cellStyle name="40% - Accent5 62" xfId="3470"/>
    <cellStyle name="40% - Accent5 63" xfId="3471"/>
    <cellStyle name="40% - Accent5 64" xfId="3472"/>
    <cellStyle name="40% - Accent5 65" xfId="3473"/>
    <cellStyle name="40% - Accent5 66" xfId="6556"/>
    <cellStyle name="40% - Accent5 7" xfId="3474"/>
    <cellStyle name="40% - Accent5 8" xfId="3475"/>
    <cellStyle name="40% - Accent5 9" xfId="3476"/>
    <cellStyle name="40% - Accent6" xfId="42" builtinId="51" customBuiltin="1"/>
    <cellStyle name="40% - Accent6 10" xfId="3477"/>
    <cellStyle name="40% - Accent6 11" xfId="3478"/>
    <cellStyle name="40% - Accent6 12" xfId="3479"/>
    <cellStyle name="40% - Accent6 13" xfId="3480"/>
    <cellStyle name="40% - Accent6 14" xfId="3481"/>
    <cellStyle name="40% - Accent6 15" xfId="3482"/>
    <cellStyle name="40% - Accent6 16" xfId="3483"/>
    <cellStyle name="40% - Accent6 17" xfId="3484"/>
    <cellStyle name="40% - Accent6 18" xfId="3485"/>
    <cellStyle name="40% - Accent6 19" xfId="3486"/>
    <cellStyle name="40% - Accent6 2" xfId="3487"/>
    <cellStyle name="40% - Accent6 2 2" xfId="3488"/>
    <cellStyle name="40% - Accent6 20" xfId="3489"/>
    <cellStyle name="40% - Accent6 21" xfId="3490"/>
    <cellStyle name="40% - Accent6 22" xfId="3491"/>
    <cellStyle name="40% - Accent6 23" xfId="3492"/>
    <cellStyle name="40% - Accent6 24" xfId="3493"/>
    <cellStyle name="40% - Accent6 25" xfId="3494"/>
    <cellStyle name="40% - Accent6 26" xfId="3495"/>
    <cellStyle name="40% - Accent6 27" xfId="3496"/>
    <cellStyle name="40% - Accent6 28" xfId="3497"/>
    <cellStyle name="40% - Accent6 29" xfId="3498"/>
    <cellStyle name="40% - Accent6 3" xfId="3499"/>
    <cellStyle name="40% - Accent6 3 2" xfId="6596"/>
    <cellStyle name="40% - Accent6 30" xfId="3500"/>
    <cellStyle name="40% - Accent6 31" xfId="3501"/>
    <cellStyle name="40% - Accent6 32" xfId="3502"/>
    <cellStyle name="40% - Accent6 33" xfId="3503"/>
    <cellStyle name="40% - Accent6 34" xfId="3504"/>
    <cellStyle name="40% - Accent6 35" xfId="3505"/>
    <cellStyle name="40% - Accent6 36" xfId="3506"/>
    <cellStyle name="40% - Accent6 37" xfId="3507"/>
    <cellStyle name="40% - Accent6 38" xfId="3508"/>
    <cellStyle name="40% - Accent6 39" xfId="3509"/>
    <cellStyle name="40% - Accent6 4" xfId="3510"/>
    <cellStyle name="40% - Accent6 4 2" xfId="3511"/>
    <cellStyle name="40% - Accent6 4 2 2" xfId="3512"/>
    <cellStyle name="40% - Accent6 4 2 3" xfId="3513"/>
    <cellStyle name="40% - Accent6 4 3" xfId="3514"/>
    <cellStyle name="40% - Accent6 4 3 2" xfId="3515"/>
    <cellStyle name="40% - Accent6 4 4" xfId="3516"/>
    <cellStyle name="40% - Accent6 4 5" xfId="3517"/>
    <cellStyle name="40% - Accent6 40" xfId="3518"/>
    <cellStyle name="40% - Accent6 41" xfId="3519"/>
    <cellStyle name="40% - Accent6 42" xfId="3520"/>
    <cellStyle name="40% - Accent6 43" xfId="3521"/>
    <cellStyle name="40% - Accent6 44" xfId="3522"/>
    <cellStyle name="40% - Accent6 45" xfId="3523"/>
    <cellStyle name="40% - Accent6 46" xfId="3524"/>
    <cellStyle name="40% - Accent6 47" xfId="3525"/>
    <cellStyle name="40% - Accent6 48" xfId="3526"/>
    <cellStyle name="40% - Accent6 49" xfId="3527"/>
    <cellStyle name="40% - Accent6 5" xfId="3528"/>
    <cellStyle name="40% - Accent6 50" xfId="3529"/>
    <cellStyle name="40% - Accent6 51" xfId="3530"/>
    <cellStyle name="40% - Accent6 52" xfId="3531"/>
    <cellStyle name="40% - Accent6 53" xfId="3532"/>
    <cellStyle name="40% - Accent6 54" xfId="3533"/>
    <cellStyle name="40% - Accent6 55" xfId="3534"/>
    <cellStyle name="40% - Accent6 56" xfId="3535"/>
    <cellStyle name="40% - Accent6 57" xfId="3536"/>
    <cellStyle name="40% - Accent6 58" xfId="3537"/>
    <cellStyle name="40% - Accent6 59" xfId="3538"/>
    <cellStyle name="40% - Accent6 6" xfId="3539"/>
    <cellStyle name="40% - Accent6 60" xfId="3540"/>
    <cellStyle name="40% - Accent6 61" xfId="3541"/>
    <cellStyle name="40% - Accent6 62" xfId="3542"/>
    <cellStyle name="40% - Accent6 63" xfId="3543"/>
    <cellStyle name="40% - Accent6 64" xfId="3544"/>
    <cellStyle name="40% - Accent6 65" xfId="3545"/>
    <cellStyle name="40% - Accent6 66" xfId="6560"/>
    <cellStyle name="40% - Accent6 7" xfId="3546"/>
    <cellStyle name="40% - Accent6 8" xfId="3547"/>
    <cellStyle name="40% - Accent6 9" xfId="3548"/>
    <cellStyle name="60% - Accent1" xfId="23" builtinId="32" customBuiltin="1"/>
    <cellStyle name="60% - Accent1 10" xfId="3549"/>
    <cellStyle name="60% - Accent1 11" xfId="3550"/>
    <cellStyle name="60% - Accent1 12" xfId="3551"/>
    <cellStyle name="60% - Accent1 13" xfId="3552"/>
    <cellStyle name="60% - Accent1 14" xfId="3553"/>
    <cellStyle name="60% - Accent1 15" xfId="3554"/>
    <cellStyle name="60% - Accent1 16" xfId="3555"/>
    <cellStyle name="60% - Accent1 17" xfId="3556"/>
    <cellStyle name="60% - Accent1 18" xfId="3557"/>
    <cellStyle name="60% - Accent1 19" xfId="3558"/>
    <cellStyle name="60% - Accent1 2" xfId="3559"/>
    <cellStyle name="60% - Accent1 2 2" xfId="3560"/>
    <cellStyle name="60% - Accent1 20" xfId="3561"/>
    <cellStyle name="60% - Accent1 21" xfId="3562"/>
    <cellStyle name="60% - Accent1 22" xfId="3563"/>
    <cellStyle name="60% - Accent1 23" xfId="3564"/>
    <cellStyle name="60% - Accent1 24" xfId="3565"/>
    <cellStyle name="60% - Accent1 25" xfId="3566"/>
    <cellStyle name="60% - Accent1 26" xfId="3567"/>
    <cellStyle name="60% - Accent1 27" xfId="3568"/>
    <cellStyle name="60% - Accent1 28" xfId="3569"/>
    <cellStyle name="60% - Accent1 29" xfId="3570"/>
    <cellStyle name="60% - Accent1 3" xfId="3571"/>
    <cellStyle name="60% - Accent1 3 2" xfId="3572"/>
    <cellStyle name="60% - Accent1 30" xfId="3573"/>
    <cellStyle name="60% - Accent1 31" xfId="3574"/>
    <cellStyle name="60% - Accent1 32" xfId="3575"/>
    <cellStyle name="60% - Accent1 33" xfId="3576"/>
    <cellStyle name="60% - Accent1 34" xfId="3577"/>
    <cellStyle name="60% - Accent1 35" xfId="3578"/>
    <cellStyle name="60% - Accent1 36" xfId="3579"/>
    <cellStyle name="60% - Accent1 37" xfId="3580"/>
    <cellStyle name="60% - Accent1 38" xfId="3581"/>
    <cellStyle name="60% - Accent1 39" xfId="3582"/>
    <cellStyle name="60% - Accent1 4" xfId="3583"/>
    <cellStyle name="60% - Accent1 40" xfId="3584"/>
    <cellStyle name="60% - Accent1 41" xfId="3585"/>
    <cellStyle name="60% - Accent1 42" xfId="3586"/>
    <cellStyle name="60% - Accent1 43" xfId="3587"/>
    <cellStyle name="60% - Accent1 44" xfId="3588"/>
    <cellStyle name="60% - Accent1 45" xfId="3589"/>
    <cellStyle name="60% - Accent1 46" xfId="3590"/>
    <cellStyle name="60% - Accent1 47" xfId="3591"/>
    <cellStyle name="60% - Accent1 48" xfId="3592"/>
    <cellStyle name="60% - Accent1 49" xfId="3593"/>
    <cellStyle name="60% - Accent1 5" xfId="3594"/>
    <cellStyle name="60% - Accent1 50" xfId="3595"/>
    <cellStyle name="60% - Accent1 51" xfId="3596"/>
    <cellStyle name="60% - Accent1 52" xfId="3597"/>
    <cellStyle name="60% - Accent1 53" xfId="3598"/>
    <cellStyle name="60% - Accent1 54" xfId="3599"/>
    <cellStyle name="60% - Accent1 55" xfId="3600"/>
    <cellStyle name="60% - Accent1 56" xfId="3601"/>
    <cellStyle name="60% - Accent1 57" xfId="3602"/>
    <cellStyle name="60% - Accent1 58" xfId="3603"/>
    <cellStyle name="60% - Accent1 59" xfId="3604"/>
    <cellStyle name="60% - Accent1 6" xfId="3605"/>
    <cellStyle name="60% - Accent1 60" xfId="3606"/>
    <cellStyle name="60% - Accent1 61" xfId="3607"/>
    <cellStyle name="60% - Accent1 62" xfId="3608"/>
    <cellStyle name="60% - Accent1 63" xfId="3609"/>
    <cellStyle name="60% - Accent1 64" xfId="3610"/>
    <cellStyle name="60% - Accent1 65" xfId="6541"/>
    <cellStyle name="60% - Accent1 7" xfId="3611"/>
    <cellStyle name="60% - Accent1 8" xfId="3612"/>
    <cellStyle name="60% - Accent1 9" xfId="3613"/>
    <cellStyle name="60% - Accent2" xfId="27" builtinId="36" customBuiltin="1"/>
    <cellStyle name="60% - Accent2 10" xfId="3614"/>
    <cellStyle name="60% - Accent2 11" xfId="3615"/>
    <cellStyle name="60% - Accent2 12" xfId="3616"/>
    <cellStyle name="60% - Accent2 13" xfId="3617"/>
    <cellStyle name="60% - Accent2 14" xfId="3618"/>
    <cellStyle name="60% - Accent2 15" xfId="3619"/>
    <cellStyle name="60% - Accent2 16" xfId="3620"/>
    <cellStyle name="60% - Accent2 17" xfId="3621"/>
    <cellStyle name="60% - Accent2 18" xfId="3622"/>
    <cellStyle name="60% - Accent2 19" xfId="3623"/>
    <cellStyle name="60% - Accent2 2" xfId="3624"/>
    <cellStyle name="60% - Accent2 2 2" xfId="3625"/>
    <cellStyle name="60% - Accent2 20" xfId="3626"/>
    <cellStyle name="60% - Accent2 21" xfId="3627"/>
    <cellStyle name="60% - Accent2 22" xfId="3628"/>
    <cellStyle name="60% - Accent2 23" xfId="3629"/>
    <cellStyle name="60% - Accent2 24" xfId="3630"/>
    <cellStyle name="60% - Accent2 25" xfId="3631"/>
    <cellStyle name="60% - Accent2 26" xfId="3632"/>
    <cellStyle name="60% - Accent2 27" xfId="3633"/>
    <cellStyle name="60% - Accent2 28" xfId="3634"/>
    <cellStyle name="60% - Accent2 29" xfId="3635"/>
    <cellStyle name="60% - Accent2 3" xfId="3636"/>
    <cellStyle name="60% - Accent2 3 2" xfId="3637"/>
    <cellStyle name="60% - Accent2 30" xfId="3638"/>
    <cellStyle name="60% - Accent2 31" xfId="3639"/>
    <cellStyle name="60% - Accent2 32" xfId="3640"/>
    <cellStyle name="60% - Accent2 33" xfId="3641"/>
    <cellStyle name="60% - Accent2 34" xfId="3642"/>
    <cellStyle name="60% - Accent2 35" xfId="3643"/>
    <cellStyle name="60% - Accent2 36" xfId="3644"/>
    <cellStyle name="60% - Accent2 37" xfId="3645"/>
    <cellStyle name="60% - Accent2 38" xfId="3646"/>
    <cellStyle name="60% - Accent2 39" xfId="3647"/>
    <cellStyle name="60% - Accent2 4" xfId="3648"/>
    <cellStyle name="60% - Accent2 40" xfId="3649"/>
    <cellStyle name="60% - Accent2 41" xfId="3650"/>
    <cellStyle name="60% - Accent2 42" xfId="3651"/>
    <cellStyle name="60% - Accent2 43" xfId="3652"/>
    <cellStyle name="60% - Accent2 44" xfId="3653"/>
    <cellStyle name="60% - Accent2 45" xfId="3654"/>
    <cellStyle name="60% - Accent2 46" xfId="3655"/>
    <cellStyle name="60% - Accent2 47" xfId="3656"/>
    <cellStyle name="60% - Accent2 48" xfId="3657"/>
    <cellStyle name="60% - Accent2 49" xfId="3658"/>
    <cellStyle name="60% - Accent2 5" xfId="3659"/>
    <cellStyle name="60% - Accent2 50" xfId="3660"/>
    <cellStyle name="60% - Accent2 51" xfId="3661"/>
    <cellStyle name="60% - Accent2 52" xfId="3662"/>
    <cellStyle name="60% - Accent2 53" xfId="3663"/>
    <cellStyle name="60% - Accent2 54" xfId="3664"/>
    <cellStyle name="60% - Accent2 55" xfId="3665"/>
    <cellStyle name="60% - Accent2 56" xfId="3666"/>
    <cellStyle name="60% - Accent2 57" xfId="3667"/>
    <cellStyle name="60% - Accent2 58" xfId="3668"/>
    <cellStyle name="60% - Accent2 59" xfId="3669"/>
    <cellStyle name="60% - Accent2 6" xfId="3670"/>
    <cellStyle name="60% - Accent2 60" xfId="3671"/>
    <cellStyle name="60% - Accent2 61" xfId="3672"/>
    <cellStyle name="60% - Accent2 62" xfId="3673"/>
    <cellStyle name="60% - Accent2 63" xfId="3674"/>
    <cellStyle name="60% - Accent2 64" xfId="3675"/>
    <cellStyle name="60% - Accent2 65" xfId="6545"/>
    <cellStyle name="60% - Accent2 7" xfId="3676"/>
    <cellStyle name="60% - Accent2 8" xfId="3677"/>
    <cellStyle name="60% - Accent2 9" xfId="3678"/>
    <cellStyle name="60% - Accent3" xfId="31" builtinId="40" customBuiltin="1"/>
    <cellStyle name="60% - Accent3 10" xfId="3679"/>
    <cellStyle name="60% - Accent3 11" xfId="3680"/>
    <cellStyle name="60% - Accent3 12" xfId="3681"/>
    <cellStyle name="60% - Accent3 13" xfId="3682"/>
    <cellStyle name="60% - Accent3 14" xfId="3683"/>
    <cellStyle name="60% - Accent3 15" xfId="3684"/>
    <cellStyle name="60% - Accent3 16" xfId="3685"/>
    <cellStyle name="60% - Accent3 17" xfId="3686"/>
    <cellStyle name="60% - Accent3 18" xfId="3687"/>
    <cellStyle name="60% - Accent3 19" xfId="3688"/>
    <cellStyle name="60% - Accent3 2" xfId="3689"/>
    <cellStyle name="60% - Accent3 2 2" xfId="3690"/>
    <cellStyle name="60% - Accent3 20" xfId="3691"/>
    <cellStyle name="60% - Accent3 21" xfId="3692"/>
    <cellStyle name="60% - Accent3 22" xfId="3693"/>
    <cellStyle name="60% - Accent3 23" xfId="3694"/>
    <cellStyle name="60% - Accent3 24" xfId="3695"/>
    <cellStyle name="60% - Accent3 25" xfId="3696"/>
    <cellStyle name="60% - Accent3 26" xfId="3697"/>
    <cellStyle name="60% - Accent3 27" xfId="3698"/>
    <cellStyle name="60% - Accent3 28" xfId="3699"/>
    <cellStyle name="60% - Accent3 29" xfId="3700"/>
    <cellStyle name="60% - Accent3 3" xfId="3701"/>
    <cellStyle name="60% - Accent3 3 2" xfId="3702"/>
    <cellStyle name="60% - Accent3 30" xfId="3703"/>
    <cellStyle name="60% - Accent3 31" xfId="3704"/>
    <cellStyle name="60% - Accent3 32" xfId="3705"/>
    <cellStyle name="60% - Accent3 33" xfId="3706"/>
    <cellStyle name="60% - Accent3 34" xfId="3707"/>
    <cellStyle name="60% - Accent3 35" xfId="3708"/>
    <cellStyle name="60% - Accent3 36" xfId="3709"/>
    <cellStyle name="60% - Accent3 37" xfId="3710"/>
    <cellStyle name="60% - Accent3 38" xfId="3711"/>
    <cellStyle name="60% - Accent3 39" xfId="3712"/>
    <cellStyle name="60% - Accent3 4" xfId="3713"/>
    <cellStyle name="60% - Accent3 40" xfId="3714"/>
    <cellStyle name="60% - Accent3 41" xfId="3715"/>
    <cellStyle name="60% - Accent3 42" xfId="3716"/>
    <cellStyle name="60% - Accent3 43" xfId="3717"/>
    <cellStyle name="60% - Accent3 44" xfId="3718"/>
    <cellStyle name="60% - Accent3 45" xfId="3719"/>
    <cellStyle name="60% - Accent3 46" xfId="3720"/>
    <cellStyle name="60% - Accent3 47" xfId="3721"/>
    <cellStyle name="60% - Accent3 48" xfId="3722"/>
    <cellStyle name="60% - Accent3 49" xfId="3723"/>
    <cellStyle name="60% - Accent3 5" xfId="3724"/>
    <cellStyle name="60% - Accent3 50" xfId="3725"/>
    <cellStyle name="60% - Accent3 51" xfId="3726"/>
    <cellStyle name="60% - Accent3 52" xfId="3727"/>
    <cellStyle name="60% - Accent3 53" xfId="3728"/>
    <cellStyle name="60% - Accent3 54" xfId="3729"/>
    <cellStyle name="60% - Accent3 55" xfId="3730"/>
    <cellStyle name="60% - Accent3 56" xfId="3731"/>
    <cellStyle name="60% - Accent3 57" xfId="3732"/>
    <cellStyle name="60% - Accent3 58" xfId="3733"/>
    <cellStyle name="60% - Accent3 59" xfId="3734"/>
    <cellStyle name="60% - Accent3 6" xfId="3735"/>
    <cellStyle name="60% - Accent3 60" xfId="3736"/>
    <cellStyle name="60% - Accent3 61" xfId="3737"/>
    <cellStyle name="60% - Accent3 62" xfId="3738"/>
    <cellStyle name="60% - Accent3 63" xfId="3739"/>
    <cellStyle name="60% - Accent3 64" xfId="3740"/>
    <cellStyle name="60% - Accent3 65" xfId="6549"/>
    <cellStyle name="60% - Accent3 7" xfId="3741"/>
    <cellStyle name="60% - Accent3 8" xfId="3742"/>
    <cellStyle name="60% - Accent3 9" xfId="3743"/>
    <cellStyle name="60% - Accent4" xfId="35" builtinId="44" customBuiltin="1"/>
    <cellStyle name="60% - Accent4 10" xfId="3744"/>
    <cellStyle name="60% - Accent4 11" xfId="3745"/>
    <cellStyle name="60% - Accent4 12" xfId="3746"/>
    <cellStyle name="60% - Accent4 13" xfId="3747"/>
    <cellStyle name="60% - Accent4 14" xfId="3748"/>
    <cellStyle name="60% - Accent4 15" xfId="3749"/>
    <cellStyle name="60% - Accent4 16" xfId="3750"/>
    <cellStyle name="60% - Accent4 17" xfId="3751"/>
    <cellStyle name="60% - Accent4 18" xfId="3752"/>
    <cellStyle name="60% - Accent4 19" xfId="3753"/>
    <cellStyle name="60% - Accent4 2" xfId="3754"/>
    <cellStyle name="60% - Accent4 2 2" xfId="3755"/>
    <cellStyle name="60% - Accent4 20" xfId="3756"/>
    <cellStyle name="60% - Accent4 21" xfId="3757"/>
    <cellStyle name="60% - Accent4 22" xfId="3758"/>
    <cellStyle name="60% - Accent4 23" xfId="3759"/>
    <cellStyle name="60% - Accent4 24" xfId="3760"/>
    <cellStyle name="60% - Accent4 25" xfId="3761"/>
    <cellStyle name="60% - Accent4 26" xfId="3762"/>
    <cellStyle name="60% - Accent4 27" xfId="3763"/>
    <cellStyle name="60% - Accent4 28" xfId="3764"/>
    <cellStyle name="60% - Accent4 29" xfId="3765"/>
    <cellStyle name="60% - Accent4 3" xfId="3766"/>
    <cellStyle name="60% - Accent4 3 2" xfId="3767"/>
    <cellStyle name="60% - Accent4 30" xfId="3768"/>
    <cellStyle name="60% - Accent4 31" xfId="3769"/>
    <cellStyle name="60% - Accent4 32" xfId="3770"/>
    <cellStyle name="60% - Accent4 33" xfId="3771"/>
    <cellStyle name="60% - Accent4 34" xfId="3772"/>
    <cellStyle name="60% - Accent4 35" xfId="3773"/>
    <cellStyle name="60% - Accent4 36" xfId="3774"/>
    <cellStyle name="60% - Accent4 37" xfId="3775"/>
    <cellStyle name="60% - Accent4 38" xfId="3776"/>
    <cellStyle name="60% - Accent4 39" xfId="3777"/>
    <cellStyle name="60% - Accent4 4" xfId="3778"/>
    <cellStyle name="60% - Accent4 40" xfId="3779"/>
    <cellStyle name="60% - Accent4 41" xfId="3780"/>
    <cellStyle name="60% - Accent4 42" xfId="3781"/>
    <cellStyle name="60% - Accent4 43" xfId="3782"/>
    <cellStyle name="60% - Accent4 44" xfId="3783"/>
    <cellStyle name="60% - Accent4 45" xfId="3784"/>
    <cellStyle name="60% - Accent4 46" xfId="3785"/>
    <cellStyle name="60% - Accent4 47" xfId="3786"/>
    <cellStyle name="60% - Accent4 48" xfId="3787"/>
    <cellStyle name="60% - Accent4 49" xfId="3788"/>
    <cellStyle name="60% - Accent4 5" xfId="3789"/>
    <cellStyle name="60% - Accent4 50" xfId="3790"/>
    <cellStyle name="60% - Accent4 51" xfId="3791"/>
    <cellStyle name="60% - Accent4 52" xfId="3792"/>
    <cellStyle name="60% - Accent4 53" xfId="3793"/>
    <cellStyle name="60% - Accent4 54" xfId="3794"/>
    <cellStyle name="60% - Accent4 55" xfId="3795"/>
    <cellStyle name="60% - Accent4 56" xfId="3796"/>
    <cellStyle name="60% - Accent4 57" xfId="3797"/>
    <cellStyle name="60% - Accent4 58" xfId="3798"/>
    <cellStyle name="60% - Accent4 59" xfId="3799"/>
    <cellStyle name="60% - Accent4 6" xfId="3800"/>
    <cellStyle name="60% - Accent4 60" xfId="3801"/>
    <cellStyle name="60% - Accent4 61" xfId="3802"/>
    <cellStyle name="60% - Accent4 62" xfId="3803"/>
    <cellStyle name="60% - Accent4 63" xfId="3804"/>
    <cellStyle name="60% - Accent4 64" xfId="3805"/>
    <cellStyle name="60% - Accent4 65" xfId="6553"/>
    <cellStyle name="60% - Accent4 7" xfId="3806"/>
    <cellStyle name="60% - Accent4 8" xfId="3807"/>
    <cellStyle name="60% - Accent4 9" xfId="3808"/>
    <cellStyle name="60% - Accent5" xfId="39" builtinId="48" customBuiltin="1"/>
    <cellStyle name="60% - Accent5 10" xfId="3809"/>
    <cellStyle name="60% - Accent5 11" xfId="3810"/>
    <cellStyle name="60% - Accent5 12" xfId="3811"/>
    <cellStyle name="60% - Accent5 13" xfId="3812"/>
    <cellStyle name="60% - Accent5 14" xfId="3813"/>
    <cellStyle name="60% - Accent5 15" xfId="3814"/>
    <cellStyle name="60% - Accent5 16" xfId="3815"/>
    <cellStyle name="60% - Accent5 17" xfId="3816"/>
    <cellStyle name="60% - Accent5 18" xfId="3817"/>
    <cellStyle name="60% - Accent5 19" xfId="3818"/>
    <cellStyle name="60% - Accent5 2" xfId="3819"/>
    <cellStyle name="60% - Accent5 2 2" xfId="3820"/>
    <cellStyle name="60% - Accent5 20" xfId="3821"/>
    <cellStyle name="60% - Accent5 21" xfId="3822"/>
    <cellStyle name="60% - Accent5 22" xfId="3823"/>
    <cellStyle name="60% - Accent5 23" xfId="3824"/>
    <cellStyle name="60% - Accent5 24" xfId="3825"/>
    <cellStyle name="60% - Accent5 25" xfId="3826"/>
    <cellStyle name="60% - Accent5 26" xfId="3827"/>
    <cellStyle name="60% - Accent5 27" xfId="3828"/>
    <cellStyle name="60% - Accent5 28" xfId="3829"/>
    <cellStyle name="60% - Accent5 29" xfId="3830"/>
    <cellStyle name="60% - Accent5 3" xfId="3831"/>
    <cellStyle name="60% - Accent5 3 2" xfId="3832"/>
    <cellStyle name="60% - Accent5 30" xfId="3833"/>
    <cellStyle name="60% - Accent5 31" xfId="3834"/>
    <cellStyle name="60% - Accent5 32" xfId="3835"/>
    <cellStyle name="60% - Accent5 33" xfId="3836"/>
    <cellStyle name="60% - Accent5 34" xfId="3837"/>
    <cellStyle name="60% - Accent5 35" xfId="3838"/>
    <cellStyle name="60% - Accent5 36" xfId="3839"/>
    <cellStyle name="60% - Accent5 37" xfId="3840"/>
    <cellStyle name="60% - Accent5 38" xfId="3841"/>
    <cellStyle name="60% - Accent5 39" xfId="3842"/>
    <cellStyle name="60% - Accent5 4" xfId="3843"/>
    <cellStyle name="60% - Accent5 40" xfId="3844"/>
    <cellStyle name="60% - Accent5 41" xfId="3845"/>
    <cellStyle name="60% - Accent5 42" xfId="3846"/>
    <cellStyle name="60% - Accent5 43" xfId="3847"/>
    <cellStyle name="60% - Accent5 44" xfId="3848"/>
    <cellStyle name="60% - Accent5 45" xfId="3849"/>
    <cellStyle name="60% - Accent5 46" xfId="3850"/>
    <cellStyle name="60% - Accent5 47" xfId="3851"/>
    <cellStyle name="60% - Accent5 48" xfId="3852"/>
    <cellStyle name="60% - Accent5 49" xfId="3853"/>
    <cellStyle name="60% - Accent5 5" xfId="3854"/>
    <cellStyle name="60% - Accent5 50" xfId="3855"/>
    <cellStyle name="60% - Accent5 51" xfId="3856"/>
    <cellStyle name="60% - Accent5 52" xfId="3857"/>
    <cellStyle name="60% - Accent5 53" xfId="3858"/>
    <cellStyle name="60% - Accent5 54" xfId="3859"/>
    <cellStyle name="60% - Accent5 55" xfId="3860"/>
    <cellStyle name="60% - Accent5 56" xfId="3861"/>
    <cellStyle name="60% - Accent5 57" xfId="3862"/>
    <cellStyle name="60% - Accent5 58" xfId="3863"/>
    <cellStyle name="60% - Accent5 59" xfId="3864"/>
    <cellStyle name="60% - Accent5 6" xfId="3865"/>
    <cellStyle name="60% - Accent5 60" xfId="3866"/>
    <cellStyle name="60% - Accent5 61" xfId="3867"/>
    <cellStyle name="60% - Accent5 62" xfId="3868"/>
    <cellStyle name="60% - Accent5 63" xfId="3869"/>
    <cellStyle name="60% - Accent5 64" xfId="3870"/>
    <cellStyle name="60% - Accent5 65" xfId="6557"/>
    <cellStyle name="60% - Accent5 7" xfId="3871"/>
    <cellStyle name="60% - Accent5 8" xfId="3872"/>
    <cellStyle name="60% - Accent5 9" xfId="3873"/>
    <cellStyle name="60% - Accent6" xfId="43" builtinId="52" customBuiltin="1"/>
    <cellStyle name="60% - Accent6 10" xfId="3874"/>
    <cellStyle name="60% - Accent6 11" xfId="3875"/>
    <cellStyle name="60% - Accent6 12" xfId="3876"/>
    <cellStyle name="60% - Accent6 13" xfId="3877"/>
    <cellStyle name="60% - Accent6 14" xfId="3878"/>
    <cellStyle name="60% - Accent6 15" xfId="3879"/>
    <cellStyle name="60% - Accent6 16" xfId="3880"/>
    <cellStyle name="60% - Accent6 17" xfId="3881"/>
    <cellStyle name="60% - Accent6 18" xfId="3882"/>
    <cellStyle name="60% - Accent6 19" xfId="3883"/>
    <cellStyle name="60% - Accent6 2" xfId="3884"/>
    <cellStyle name="60% - Accent6 2 2" xfId="3885"/>
    <cellStyle name="60% - Accent6 20" xfId="3886"/>
    <cellStyle name="60% - Accent6 21" xfId="3887"/>
    <cellStyle name="60% - Accent6 22" xfId="3888"/>
    <cellStyle name="60% - Accent6 23" xfId="3889"/>
    <cellStyle name="60% - Accent6 24" xfId="3890"/>
    <cellStyle name="60% - Accent6 25" xfId="3891"/>
    <cellStyle name="60% - Accent6 26" xfId="3892"/>
    <cellStyle name="60% - Accent6 27" xfId="3893"/>
    <cellStyle name="60% - Accent6 28" xfId="3894"/>
    <cellStyle name="60% - Accent6 29" xfId="3895"/>
    <cellStyle name="60% - Accent6 3" xfId="3896"/>
    <cellStyle name="60% - Accent6 3 2" xfId="3897"/>
    <cellStyle name="60% - Accent6 30" xfId="3898"/>
    <cellStyle name="60% - Accent6 31" xfId="3899"/>
    <cellStyle name="60% - Accent6 32" xfId="3900"/>
    <cellStyle name="60% - Accent6 33" xfId="3901"/>
    <cellStyle name="60% - Accent6 34" xfId="3902"/>
    <cellStyle name="60% - Accent6 35" xfId="3903"/>
    <cellStyle name="60% - Accent6 36" xfId="3904"/>
    <cellStyle name="60% - Accent6 37" xfId="3905"/>
    <cellStyle name="60% - Accent6 38" xfId="3906"/>
    <cellStyle name="60% - Accent6 39" xfId="3907"/>
    <cellStyle name="60% - Accent6 4" xfId="3908"/>
    <cellStyle name="60% - Accent6 40" xfId="3909"/>
    <cellStyle name="60% - Accent6 41" xfId="3910"/>
    <cellStyle name="60% - Accent6 42" xfId="3911"/>
    <cellStyle name="60% - Accent6 43" xfId="3912"/>
    <cellStyle name="60% - Accent6 44" xfId="3913"/>
    <cellStyle name="60% - Accent6 45" xfId="3914"/>
    <cellStyle name="60% - Accent6 46" xfId="3915"/>
    <cellStyle name="60% - Accent6 47" xfId="3916"/>
    <cellStyle name="60% - Accent6 48" xfId="3917"/>
    <cellStyle name="60% - Accent6 49" xfId="3918"/>
    <cellStyle name="60% - Accent6 5" xfId="3919"/>
    <cellStyle name="60% - Accent6 50" xfId="3920"/>
    <cellStyle name="60% - Accent6 51" xfId="3921"/>
    <cellStyle name="60% - Accent6 52" xfId="3922"/>
    <cellStyle name="60% - Accent6 53" xfId="3923"/>
    <cellStyle name="60% - Accent6 54" xfId="3924"/>
    <cellStyle name="60% - Accent6 55" xfId="3925"/>
    <cellStyle name="60% - Accent6 56" xfId="3926"/>
    <cellStyle name="60% - Accent6 57" xfId="3927"/>
    <cellStyle name="60% - Accent6 58" xfId="3928"/>
    <cellStyle name="60% - Accent6 59" xfId="3929"/>
    <cellStyle name="60% - Accent6 6" xfId="3930"/>
    <cellStyle name="60% - Accent6 60" xfId="3931"/>
    <cellStyle name="60% - Accent6 61" xfId="3932"/>
    <cellStyle name="60% - Accent6 62" xfId="3933"/>
    <cellStyle name="60% - Accent6 63" xfId="3934"/>
    <cellStyle name="60% - Accent6 64" xfId="3935"/>
    <cellStyle name="60% - Accent6 65" xfId="6561"/>
    <cellStyle name="60% - Accent6 7" xfId="3936"/>
    <cellStyle name="60% - Accent6 8" xfId="3937"/>
    <cellStyle name="60% - Accent6 9" xfId="3938"/>
    <cellStyle name="Accent1" xfId="20" builtinId="29" customBuiltin="1"/>
    <cellStyle name="Accent1 - 20%" xfId="62"/>
    <cellStyle name="Accent1 - 40%" xfId="48"/>
    <cellStyle name="Accent1 - 60%" xfId="56"/>
    <cellStyle name="Accent1 10" xfId="187"/>
    <cellStyle name="Accent1 11" xfId="189"/>
    <cellStyle name="Accent1 12" xfId="191"/>
    <cellStyle name="Accent1 13" xfId="193"/>
    <cellStyle name="Accent1 14" xfId="209"/>
    <cellStyle name="Accent1 15" xfId="200"/>
    <cellStyle name="Accent1 16" xfId="3939"/>
    <cellStyle name="Accent1 17" xfId="3940"/>
    <cellStyle name="Accent1 18" xfId="3941"/>
    <cellStyle name="Accent1 19" xfId="3942"/>
    <cellStyle name="Accent1 2" xfId="83"/>
    <cellStyle name="Accent1 2 2" xfId="3943"/>
    <cellStyle name="Accent1 20" xfId="3944"/>
    <cellStyle name="Accent1 21" xfId="3945"/>
    <cellStyle name="Accent1 22" xfId="3946"/>
    <cellStyle name="Accent1 23" xfId="3947"/>
    <cellStyle name="Accent1 24" xfId="3948"/>
    <cellStyle name="Accent1 25" xfId="3949"/>
    <cellStyle name="Accent1 26" xfId="3950"/>
    <cellStyle name="Accent1 27" xfId="3951"/>
    <cellStyle name="Accent1 28" xfId="3952"/>
    <cellStyle name="Accent1 29" xfId="3953"/>
    <cellStyle name="Accent1 3" xfId="131"/>
    <cellStyle name="Accent1 3 2" xfId="3954"/>
    <cellStyle name="Accent1 30" xfId="3955"/>
    <cellStyle name="Accent1 31" xfId="3956"/>
    <cellStyle name="Accent1 32" xfId="3957"/>
    <cellStyle name="Accent1 33" xfId="3958"/>
    <cellStyle name="Accent1 34" xfId="3959"/>
    <cellStyle name="Accent1 35" xfId="3960"/>
    <cellStyle name="Accent1 36" xfId="3961"/>
    <cellStyle name="Accent1 37" xfId="3962"/>
    <cellStyle name="Accent1 38" xfId="3963"/>
    <cellStyle name="Accent1 39" xfId="3964"/>
    <cellStyle name="Accent1 4" xfId="145"/>
    <cellStyle name="Accent1 4 2" xfId="3965"/>
    <cellStyle name="Accent1 40" xfId="3966"/>
    <cellStyle name="Accent1 41" xfId="3967"/>
    <cellStyle name="Accent1 42" xfId="3968"/>
    <cellStyle name="Accent1 43" xfId="3969"/>
    <cellStyle name="Accent1 44" xfId="3970"/>
    <cellStyle name="Accent1 45" xfId="3971"/>
    <cellStyle name="Accent1 46" xfId="3972"/>
    <cellStyle name="Accent1 47" xfId="3973"/>
    <cellStyle name="Accent1 48" xfId="3974"/>
    <cellStyle name="Accent1 49" xfId="3975"/>
    <cellStyle name="Accent1 5" xfId="139"/>
    <cellStyle name="Accent1 50" xfId="3976"/>
    <cellStyle name="Accent1 51" xfId="3977"/>
    <cellStyle name="Accent1 52" xfId="3978"/>
    <cellStyle name="Accent1 53" xfId="3979"/>
    <cellStyle name="Accent1 54" xfId="3980"/>
    <cellStyle name="Accent1 55" xfId="3981"/>
    <cellStyle name="Accent1 56" xfId="3982"/>
    <cellStyle name="Accent1 57" xfId="3983"/>
    <cellStyle name="Accent1 58" xfId="3984"/>
    <cellStyle name="Accent1 59" xfId="3985"/>
    <cellStyle name="Accent1 6" xfId="153"/>
    <cellStyle name="Accent1 60" xfId="3986"/>
    <cellStyle name="Accent1 61" xfId="3987"/>
    <cellStyle name="Accent1 62" xfId="3988"/>
    <cellStyle name="Accent1 63" xfId="3989"/>
    <cellStyle name="Accent1 64" xfId="3990"/>
    <cellStyle name="Accent1 65" xfId="6538"/>
    <cellStyle name="Accent1 66" xfId="6567"/>
    <cellStyle name="Accent1 67" xfId="6576"/>
    <cellStyle name="Accent1 68" xfId="6568"/>
    <cellStyle name="Accent1 7" xfId="180"/>
    <cellStyle name="Accent1 8" xfId="182"/>
    <cellStyle name="Accent1 9" xfId="185"/>
    <cellStyle name="Accent2" xfId="24" builtinId="33" customBuiltin="1"/>
    <cellStyle name="Accent2 - 20%" xfId="50"/>
    <cellStyle name="Accent2 - 40%" xfId="51"/>
    <cellStyle name="Accent2 - 60%" xfId="49"/>
    <cellStyle name="Accent2 10" xfId="186"/>
    <cellStyle name="Accent2 11" xfId="188"/>
    <cellStyle name="Accent2 12" xfId="190"/>
    <cellStyle name="Accent2 13" xfId="194"/>
    <cellStyle name="Accent2 14" xfId="208"/>
    <cellStyle name="Accent2 15" xfId="202"/>
    <cellStyle name="Accent2 16" xfId="3991"/>
    <cellStyle name="Accent2 17" xfId="3992"/>
    <cellStyle name="Accent2 18" xfId="3993"/>
    <cellStyle name="Accent2 19" xfId="3994"/>
    <cellStyle name="Accent2 2" xfId="59"/>
    <cellStyle name="Accent2 2 2" xfId="3995"/>
    <cellStyle name="Accent2 20" xfId="3996"/>
    <cellStyle name="Accent2 21" xfId="3997"/>
    <cellStyle name="Accent2 22" xfId="3998"/>
    <cellStyle name="Accent2 23" xfId="3999"/>
    <cellStyle name="Accent2 24" xfId="4000"/>
    <cellStyle name="Accent2 25" xfId="4001"/>
    <cellStyle name="Accent2 26" xfId="4002"/>
    <cellStyle name="Accent2 27" xfId="4003"/>
    <cellStyle name="Accent2 28" xfId="4004"/>
    <cellStyle name="Accent2 29" xfId="4005"/>
    <cellStyle name="Accent2 3" xfId="132"/>
    <cellStyle name="Accent2 3 2" xfId="4006"/>
    <cellStyle name="Accent2 30" xfId="4007"/>
    <cellStyle name="Accent2 31" xfId="4008"/>
    <cellStyle name="Accent2 32" xfId="4009"/>
    <cellStyle name="Accent2 33" xfId="4010"/>
    <cellStyle name="Accent2 34" xfId="4011"/>
    <cellStyle name="Accent2 35" xfId="4012"/>
    <cellStyle name="Accent2 36" xfId="4013"/>
    <cellStyle name="Accent2 37" xfId="4014"/>
    <cellStyle name="Accent2 38" xfId="4015"/>
    <cellStyle name="Accent2 39" xfId="4016"/>
    <cellStyle name="Accent2 4" xfId="144"/>
    <cellStyle name="Accent2 4 2" xfId="4017"/>
    <cellStyle name="Accent2 40" xfId="4018"/>
    <cellStyle name="Accent2 41" xfId="4019"/>
    <cellStyle name="Accent2 42" xfId="4020"/>
    <cellStyle name="Accent2 43" xfId="4021"/>
    <cellStyle name="Accent2 44" xfId="4022"/>
    <cellStyle name="Accent2 45" xfId="4023"/>
    <cellStyle name="Accent2 46" xfId="4024"/>
    <cellStyle name="Accent2 47" xfId="4025"/>
    <cellStyle name="Accent2 48" xfId="4026"/>
    <cellStyle name="Accent2 49" xfId="4027"/>
    <cellStyle name="Accent2 5" xfId="141"/>
    <cellStyle name="Accent2 50" xfId="4028"/>
    <cellStyle name="Accent2 51" xfId="4029"/>
    <cellStyle name="Accent2 52" xfId="4030"/>
    <cellStyle name="Accent2 53" xfId="4031"/>
    <cellStyle name="Accent2 54" xfId="4032"/>
    <cellStyle name="Accent2 55" xfId="4033"/>
    <cellStyle name="Accent2 56" xfId="4034"/>
    <cellStyle name="Accent2 57" xfId="4035"/>
    <cellStyle name="Accent2 58" xfId="4036"/>
    <cellStyle name="Accent2 59" xfId="4037"/>
    <cellStyle name="Accent2 6" xfId="152"/>
    <cellStyle name="Accent2 60" xfId="4038"/>
    <cellStyle name="Accent2 61" xfId="4039"/>
    <cellStyle name="Accent2 62" xfId="4040"/>
    <cellStyle name="Accent2 63" xfId="4041"/>
    <cellStyle name="Accent2 64" xfId="4042"/>
    <cellStyle name="Accent2 65" xfId="6542"/>
    <cellStyle name="Accent2 66" xfId="6569"/>
    <cellStyle name="Accent2 67" xfId="6579"/>
    <cellStyle name="Accent2 68" xfId="6582"/>
    <cellStyle name="Accent2 7" xfId="177"/>
    <cellStyle name="Accent2 8" xfId="150"/>
    <cellStyle name="Accent2 9" xfId="184"/>
    <cellStyle name="Accent3" xfId="28" builtinId="37" customBuiltin="1"/>
    <cellStyle name="Accent3 - 20%" xfId="60"/>
    <cellStyle name="Accent3 - 40%" xfId="55"/>
    <cellStyle name="Accent3 - 60%" xfId="46"/>
    <cellStyle name="Accent3 10" xfId="151"/>
    <cellStyle name="Accent3 11" xfId="183"/>
    <cellStyle name="Accent3 12" xfId="181"/>
    <cellStyle name="Accent3 13" xfId="195"/>
    <cellStyle name="Accent3 14" xfId="207"/>
    <cellStyle name="Accent3 15" xfId="199"/>
    <cellStyle name="Accent3 16" xfId="4043"/>
    <cellStyle name="Accent3 17" xfId="4044"/>
    <cellStyle name="Accent3 18" xfId="4045"/>
    <cellStyle name="Accent3 19" xfId="4046"/>
    <cellStyle name="Accent3 2" xfId="53"/>
    <cellStyle name="Accent3 2 2" xfId="4047"/>
    <cellStyle name="Accent3 20" xfId="4048"/>
    <cellStyle name="Accent3 21" xfId="4049"/>
    <cellStyle name="Accent3 22" xfId="4050"/>
    <cellStyle name="Accent3 23" xfId="4051"/>
    <cellStyle name="Accent3 24" xfId="4052"/>
    <cellStyle name="Accent3 25" xfId="4053"/>
    <cellStyle name="Accent3 26" xfId="4054"/>
    <cellStyle name="Accent3 27" xfId="4055"/>
    <cellStyle name="Accent3 28" xfId="4056"/>
    <cellStyle name="Accent3 29" xfId="4057"/>
    <cellStyle name="Accent3 3" xfId="133"/>
    <cellStyle name="Accent3 3 2" xfId="4058"/>
    <cellStyle name="Accent3 30" xfId="4059"/>
    <cellStyle name="Accent3 31" xfId="4060"/>
    <cellStyle name="Accent3 32" xfId="4061"/>
    <cellStyle name="Accent3 33" xfId="4062"/>
    <cellStyle name="Accent3 34" xfId="4063"/>
    <cellStyle name="Accent3 35" xfId="4064"/>
    <cellStyle name="Accent3 36" xfId="4065"/>
    <cellStyle name="Accent3 37" xfId="4066"/>
    <cellStyle name="Accent3 38" xfId="4067"/>
    <cellStyle name="Accent3 39" xfId="4068"/>
    <cellStyle name="Accent3 4" xfId="142"/>
    <cellStyle name="Accent3 4 2" xfId="4069"/>
    <cellStyle name="Accent3 40" xfId="4070"/>
    <cellStyle name="Accent3 41" xfId="4071"/>
    <cellStyle name="Accent3 42" xfId="4072"/>
    <cellStyle name="Accent3 43" xfId="4073"/>
    <cellStyle name="Accent3 44" xfId="4074"/>
    <cellStyle name="Accent3 45" xfId="4075"/>
    <cellStyle name="Accent3 46" xfId="4076"/>
    <cellStyle name="Accent3 47" xfId="4077"/>
    <cellStyle name="Accent3 48" xfId="4078"/>
    <cellStyle name="Accent3 49" xfId="4079"/>
    <cellStyle name="Accent3 5" xfId="143"/>
    <cellStyle name="Accent3 50" xfId="4080"/>
    <cellStyle name="Accent3 51" xfId="4081"/>
    <cellStyle name="Accent3 52" xfId="4082"/>
    <cellStyle name="Accent3 53" xfId="4083"/>
    <cellStyle name="Accent3 54" xfId="4084"/>
    <cellStyle name="Accent3 55" xfId="4085"/>
    <cellStyle name="Accent3 56" xfId="4086"/>
    <cellStyle name="Accent3 57" xfId="4087"/>
    <cellStyle name="Accent3 58" xfId="4088"/>
    <cellStyle name="Accent3 59" xfId="4089"/>
    <cellStyle name="Accent3 6" xfId="162"/>
    <cellStyle name="Accent3 60" xfId="4090"/>
    <cellStyle name="Accent3 61" xfId="4091"/>
    <cellStyle name="Accent3 62" xfId="4092"/>
    <cellStyle name="Accent3 63" xfId="4093"/>
    <cellStyle name="Accent3 64" xfId="4094"/>
    <cellStyle name="Accent3 65" xfId="6546"/>
    <cellStyle name="Accent3 66" xfId="6571"/>
    <cellStyle name="Accent3 67" xfId="6570"/>
    <cellStyle name="Accent3 68" xfId="6575"/>
    <cellStyle name="Accent3 7" xfId="175"/>
    <cellStyle name="Accent3 8" xfId="167"/>
    <cellStyle name="Accent3 9" xfId="179"/>
    <cellStyle name="Accent4" xfId="32" builtinId="41" customBuiltin="1"/>
    <cellStyle name="Accent4 - 20%" xfId="52"/>
    <cellStyle name="Accent4 - 40%" xfId="61"/>
    <cellStyle name="Accent4 - 60%" xfId="47"/>
    <cellStyle name="Accent4 10" xfId="160"/>
    <cellStyle name="Accent4 11" xfId="178"/>
    <cellStyle name="Accent4 12" xfId="163"/>
    <cellStyle name="Accent4 13" xfId="196"/>
    <cellStyle name="Accent4 14" xfId="206"/>
    <cellStyle name="Accent4 15" xfId="201"/>
    <cellStyle name="Accent4 16" xfId="4095"/>
    <cellStyle name="Accent4 17" xfId="4096"/>
    <cellStyle name="Accent4 18" xfId="4097"/>
    <cellStyle name="Accent4 19" xfId="4098"/>
    <cellStyle name="Accent4 2" xfId="57"/>
    <cellStyle name="Accent4 2 2" xfId="4099"/>
    <cellStyle name="Accent4 20" xfId="4100"/>
    <cellStyle name="Accent4 21" xfId="4101"/>
    <cellStyle name="Accent4 22" xfId="4102"/>
    <cellStyle name="Accent4 23" xfId="4103"/>
    <cellStyle name="Accent4 24" xfId="4104"/>
    <cellStyle name="Accent4 25" xfId="4105"/>
    <cellStyle name="Accent4 26" xfId="4106"/>
    <cellStyle name="Accent4 27" xfId="4107"/>
    <cellStyle name="Accent4 28" xfId="4108"/>
    <cellStyle name="Accent4 29" xfId="4109"/>
    <cellStyle name="Accent4 3" xfId="134"/>
    <cellStyle name="Accent4 3 2" xfId="4110"/>
    <cellStyle name="Accent4 30" xfId="4111"/>
    <cellStyle name="Accent4 31" xfId="4112"/>
    <cellStyle name="Accent4 32" xfId="4113"/>
    <cellStyle name="Accent4 33" xfId="4114"/>
    <cellStyle name="Accent4 34" xfId="4115"/>
    <cellStyle name="Accent4 35" xfId="4116"/>
    <cellStyle name="Accent4 36" xfId="4117"/>
    <cellStyle name="Accent4 37" xfId="4118"/>
    <cellStyle name="Accent4 38" xfId="4119"/>
    <cellStyle name="Accent4 39" xfId="4120"/>
    <cellStyle name="Accent4 4" xfId="140"/>
    <cellStyle name="Accent4 4 2" xfId="4121"/>
    <cellStyle name="Accent4 40" xfId="4122"/>
    <cellStyle name="Accent4 41" xfId="4123"/>
    <cellStyle name="Accent4 42" xfId="4124"/>
    <cellStyle name="Accent4 43" xfId="4125"/>
    <cellStyle name="Accent4 44" xfId="4126"/>
    <cellStyle name="Accent4 45" xfId="4127"/>
    <cellStyle name="Accent4 46" xfId="4128"/>
    <cellStyle name="Accent4 47" xfId="4129"/>
    <cellStyle name="Accent4 48" xfId="4130"/>
    <cellStyle name="Accent4 49" xfId="4131"/>
    <cellStyle name="Accent4 5" xfId="146"/>
    <cellStyle name="Accent4 50" xfId="4132"/>
    <cellStyle name="Accent4 51" xfId="4133"/>
    <cellStyle name="Accent4 52" xfId="4134"/>
    <cellStyle name="Accent4 53" xfId="4135"/>
    <cellStyle name="Accent4 54" xfId="4136"/>
    <cellStyle name="Accent4 55" xfId="4137"/>
    <cellStyle name="Accent4 56" xfId="4138"/>
    <cellStyle name="Accent4 57" xfId="4139"/>
    <cellStyle name="Accent4 58" xfId="4140"/>
    <cellStyle name="Accent4 59" xfId="4141"/>
    <cellStyle name="Accent4 6" xfId="166"/>
    <cellStyle name="Accent4 60" xfId="4142"/>
    <cellStyle name="Accent4 61" xfId="4143"/>
    <cellStyle name="Accent4 62" xfId="4144"/>
    <cellStyle name="Accent4 63" xfId="4145"/>
    <cellStyle name="Accent4 64" xfId="4146"/>
    <cellStyle name="Accent4 65" xfId="6550"/>
    <cellStyle name="Accent4 66" xfId="6573"/>
    <cellStyle name="Accent4 67" xfId="6574"/>
    <cellStyle name="Accent4 68" xfId="6572"/>
    <cellStyle name="Accent4 7" xfId="172"/>
    <cellStyle name="Accent4 8" xfId="159"/>
    <cellStyle name="Accent4 9" xfId="176"/>
    <cellStyle name="Accent5" xfId="36" builtinId="45" customBuiltin="1"/>
    <cellStyle name="Accent5 - 20%" xfId="72"/>
    <cellStyle name="Accent5 - 40%" xfId="65"/>
    <cellStyle name="Accent5 - 60%" xfId="81"/>
    <cellStyle name="Accent5 10" xfId="155"/>
    <cellStyle name="Accent5 11" xfId="174"/>
    <cellStyle name="Accent5 12" xfId="157"/>
    <cellStyle name="Accent5 13" xfId="197"/>
    <cellStyle name="Accent5 14" xfId="204"/>
    <cellStyle name="Accent5 15" xfId="210"/>
    <cellStyle name="Accent5 16" xfId="4147"/>
    <cellStyle name="Accent5 17" xfId="4148"/>
    <cellStyle name="Accent5 18" xfId="4149"/>
    <cellStyle name="Accent5 19" xfId="4150"/>
    <cellStyle name="Accent5 2" xfId="54"/>
    <cellStyle name="Accent5 2 2" xfId="4151"/>
    <cellStyle name="Accent5 20" xfId="4152"/>
    <cellStyle name="Accent5 21" xfId="4153"/>
    <cellStyle name="Accent5 22" xfId="4154"/>
    <cellStyle name="Accent5 23" xfId="4155"/>
    <cellStyle name="Accent5 24" xfId="4156"/>
    <cellStyle name="Accent5 25" xfId="4157"/>
    <cellStyle name="Accent5 26" xfId="4158"/>
    <cellStyle name="Accent5 27" xfId="4159"/>
    <cellStyle name="Accent5 28" xfId="4160"/>
    <cellStyle name="Accent5 29" xfId="4161"/>
    <cellStyle name="Accent5 3" xfId="135"/>
    <cellStyle name="Accent5 3 2" xfId="4162"/>
    <cellStyle name="Accent5 3 3" xfId="4163"/>
    <cellStyle name="Accent5 30" xfId="4164"/>
    <cellStyle name="Accent5 31" xfId="4165"/>
    <cellStyle name="Accent5 32" xfId="4166"/>
    <cellStyle name="Accent5 33" xfId="4167"/>
    <cellStyle name="Accent5 34" xfId="4168"/>
    <cellStyle name="Accent5 35" xfId="4169"/>
    <cellStyle name="Accent5 36" xfId="4170"/>
    <cellStyle name="Accent5 37" xfId="4171"/>
    <cellStyle name="Accent5 38" xfId="4172"/>
    <cellStyle name="Accent5 39" xfId="4173"/>
    <cellStyle name="Accent5 4" xfId="138"/>
    <cellStyle name="Accent5 40" xfId="4174"/>
    <cellStyle name="Accent5 41" xfId="4175"/>
    <cellStyle name="Accent5 42" xfId="4176"/>
    <cellStyle name="Accent5 43" xfId="4177"/>
    <cellStyle name="Accent5 44" xfId="4178"/>
    <cellStyle name="Accent5 45" xfId="4179"/>
    <cellStyle name="Accent5 46" xfId="4180"/>
    <cellStyle name="Accent5 47" xfId="4181"/>
    <cellStyle name="Accent5 48" xfId="4182"/>
    <cellStyle name="Accent5 49" xfId="4183"/>
    <cellStyle name="Accent5 5" xfId="147"/>
    <cellStyle name="Accent5 50" xfId="4184"/>
    <cellStyle name="Accent5 51" xfId="4185"/>
    <cellStyle name="Accent5 52" xfId="4186"/>
    <cellStyle name="Accent5 53" xfId="4187"/>
    <cellStyle name="Accent5 54" xfId="4188"/>
    <cellStyle name="Accent5 55" xfId="4189"/>
    <cellStyle name="Accent5 56" xfId="4190"/>
    <cellStyle name="Accent5 57" xfId="4191"/>
    <cellStyle name="Accent5 58" xfId="4192"/>
    <cellStyle name="Accent5 59" xfId="4193"/>
    <cellStyle name="Accent5 6" xfId="164"/>
    <cellStyle name="Accent5 60" xfId="4194"/>
    <cellStyle name="Accent5 61" xfId="4195"/>
    <cellStyle name="Accent5 62" xfId="4196"/>
    <cellStyle name="Accent5 63" xfId="4197"/>
    <cellStyle name="Accent5 64" xfId="4198"/>
    <cellStyle name="Accent5 65" xfId="6554"/>
    <cellStyle name="Accent5 66" xfId="6577"/>
    <cellStyle name="Accent5 67" xfId="6580"/>
    <cellStyle name="Accent5 68" xfId="6583"/>
    <cellStyle name="Accent5 7" xfId="171"/>
    <cellStyle name="Accent5 8" xfId="154"/>
    <cellStyle name="Accent5 9" xfId="173"/>
    <cellStyle name="Accent6" xfId="40" builtinId="49" customBuiltin="1"/>
    <cellStyle name="Accent6 - 20%" xfId="63"/>
    <cellStyle name="Accent6 - 40%" xfId="79"/>
    <cellStyle name="Accent6 - 60%" xfId="87"/>
    <cellStyle name="Accent6 10" xfId="161"/>
    <cellStyle name="Accent6 11" xfId="169"/>
    <cellStyle name="Accent6 12" xfId="156"/>
    <cellStyle name="Accent6 13" xfId="198"/>
    <cellStyle name="Accent6 14" xfId="203"/>
    <cellStyle name="Accent6 15" xfId="205"/>
    <cellStyle name="Accent6 16" xfId="4199"/>
    <cellStyle name="Accent6 17" xfId="4200"/>
    <cellStyle name="Accent6 18" xfId="4201"/>
    <cellStyle name="Accent6 19" xfId="4202"/>
    <cellStyle name="Accent6 2" xfId="74"/>
    <cellStyle name="Accent6 2 2" xfId="4203"/>
    <cellStyle name="Accent6 20" xfId="4204"/>
    <cellStyle name="Accent6 21" xfId="4205"/>
    <cellStyle name="Accent6 22" xfId="4206"/>
    <cellStyle name="Accent6 23" xfId="4207"/>
    <cellStyle name="Accent6 24" xfId="4208"/>
    <cellStyle name="Accent6 25" xfId="4209"/>
    <cellStyle name="Accent6 26" xfId="4210"/>
    <cellStyle name="Accent6 27" xfId="4211"/>
    <cellStyle name="Accent6 28" xfId="4212"/>
    <cellStyle name="Accent6 29" xfId="4213"/>
    <cellStyle name="Accent6 3" xfId="136"/>
    <cellStyle name="Accent6 3 2" xfId="4214"/>
    <cellStyle name="Accent6 30" xfId="4215"/>
    <cellStyle name="Accent6 31" xfId="4216"/>
    <cellStyle name="Accent6 32" xfId="4217"/>
    <cellStyle name="Accent6 33" xfId="4218"/>
    <cellStyle name="Accent6 34" xfId="4219"/>
    <cellStyle name="Accent6 35" xfId="4220"/>
    <cellStyle name="Accent6 36" xfId="4221"/>
    <cellStyle name="Accent6 37" xfId="4222"/>
    <cellStyle name="Accent6 38" xfId="4223"/>
    <cellStyle name="Accent6 39" xfId="4224"/>
    <cellStyle name="Accent6 4" xfId="137"/>
    <cellStyle name="Accent6 4 2" xfId="4225"/>
    <cellStyle name="Accent6 40" xfId="4226"/>
    <cellStyle name="Accent6 41" xfId="4227"/>
    <cellStyle name="Accent6 42" xfId="4228"/>
    <cellStyle name="Accent6 43" xfId="4229"/>
    <cellStyle name="Accent6 44" xfId="4230"/>
    <cellStyle name="Accent6 45" xfId="4231"/>
    <cellStyle name="Accent6 46" xfId="4232"/>
    <cellStyle name="Accent6 47" xfId="4233"/>
    <cellStyle name="Accent6 48" xfId="4234"/>
    <cellStyle name="Accent6 49" xfId="4235"/>
    <cellStyle name="Accent6 5" xfId="148"/>
    <cellStyle name="Accent6 50" xfId="4236"/>
    <cellStyle name="Accent6 51" xfId="4237"/>
    <cellStyle name="Accent6 52" xfId="4238"/>
    <cellStyle name="Accent6 53" xfId="4239"/>
    <cellStyle name="Accent6 54" xfId="4240"/>
    <cellStyle name="Accent6 55" xfId="4241"/>
    <cellStyle name="Accent6 56" xfId="4242"/>
    <cellStyle name="Accent6 57" xfId="4243"/>
    <cellStyle name="Accent6 58" xfId="4244"/>
    <cellStyle name="Accent6 59" xfId="4245"/>
    <cellStyle name="Accent6 6" xfId="158"/>
    <cellStyle name="Accent6 60" xfId="4246"/>
    <cellStyle name="Accent6 61" xfId="4247"/>
    <cellStyle name="Accent6 62" xfId="4248"/>
    <cellStyle name="Accent6 63" xfId="4249"/>
    <cellStyle name="Accent6 64" xfId="4250"/>
    <cellStyle name="Accent6 65" xfId="6558"/>
    <cellStyle name="Accent6 66" xfId="6578"/>
    <cellStyle name="Accent6 67" xfId="6581"/>
    <cellStyle name="Accent6 68" xfId="6584"/>
    <cellStyle name="Accent6 7" xfId="168"/>
    <cellStyle name="Accent6 8" xfId="165"/>
    <cellStyle name="Accent6 9" xfId="170"/>
    <cellStyle name="Bad" xfId="9" builtinId="27" customBuiltin="1"/>
    <cellStyle name="Bad 10" xfId="4251"/>
    <cellStyle name="Bad 11" xfId="4252"/>
    <cellStyle name="Bad 12" xfId="4253"/>
    <cellStyle name="Bad 13" xfId="4254"/>
    <cellStyle name="Bad 14" xfId="4255"/>
    <cellStyle name="Bad 15" xfId="4256"/>
    <cellStyle name="Bad 16" xfId="4257"/>
    <cellStyle name="Bad 17" xfId="4258"/>
    <cellStyle name="Bad 18" xfId="4259"/>
    <cellStyle name="Bad 19" xfId="4260"/>
    <cellStyle name="Bad 2" xfId="76"/>
    <cellStyle name="Bad 2 2" xfId="4261"/>
    <cellStyle name="Bad 20" xfId="4262"/>
    <cellStyle name="Bad 21" xfId="4263"/>
    <cellStyle name="Bad 22" xfId="4264"/>
    <cellStyle name="Bad 23" xfId="4265"/>
    <cellStyle name="Bad 24" xfId="4266"/>
    <cellStyle name="Bad 25" xfId="4267"/>
    <cellStyle name="Bad 26" xfId="4268"/>
    <cellStyle name="Bad 27" xfId="4269"/>
    <cellStyle name="Bad 28" xfId="4270"/>
    <cellStyle name="Bad 29" xfId="4271"/>
    <cellStyle name="Bad 3" xfId="4272"/>
    <cellStyle name="Bad 3 2" xfId="4273"/>
    <cellStyle name="Bad 30" xfId="4274"/>
    <cellStyle name="Bad 31" xfId="4275"/>
    <cellStyle name="Bad 32" xfId="4276"/>
    <cellStyle name="Bad 33" xfId="4277"/>
    <cellStyle name="Bad 34" xfId="4278"/>
    <cellStyle name="Bad 35" xfId="4279"/>
    <cellStyle name="Bad 36" xfId="4280"/>
    <cellStyle name="Bad 37" xfId="4281"/>
    <cellStyle name="Bad 38" xfId="4282"/>
    <cellStyle name="Bad 39" xfId="4283"/>
    <cellStyle name="Bad 4" xfId="4284"/>
    <cellStyle name="Bad 40" xfId="4285"/>
    <cellStyle name="Bad 41" xfId="4286"/>
    <cellStyle name="Bad 42" xfId="4287"/>
    <cellStyle name="Bad 43" xfId="4288"/>
    <cellStyle name="Bad 44" xfId="4289"/>
    <cellStyle name="Bad 45" xfId="4290"/>
    <cellStyle name="Bad 46" xfId="4291"/>
    <cellStyle name="Bad 47" xfId="4292"/>
    <cellStyle name="Bad 48" xfId="4293"/>
    <cellStyle name="Bad 49" xfId="4294"/>
    <cellStyle name="Bad 5" xfId="4295"/>
    <cellStyle name="Bad 50" xfId="4296"/>
    <cellStyle name="Bad 51" xfId="4297"/>
    <cellStyle name="Bad 52" xfId="4298"/>
    <cellStyle name="Bad 53" xfId="4299"/>
    <cellStyle name="Bad 54" xfId="4300"/>
    <cellStyle name="Bad 55" xfId="4301"/>
    <cellStyle name="Bad 56" xfId="4302"/>
    <cellStyle name="Bad 57" xfId="4303"/>
    <cellStyle name="Bad 58" xfId="4304"/>
    <cellStyle name="Bad 59" xfId="4305"/>
    <cellStyle name="Bad 6" xfId="4306"/>
    <cellStyle name="Bad 60" xfId="4307"/>
    <cellStyle name="Bad 61" xfId="4308"/>
    <cellStyle name="Bad 62" xfId="4309"/>
    <cellStyle name="Bad 63" xfId="4310"/>
    <cellStyle name="Bad 64" xfId="4311"/>
    <cellStyle name="Bad 65" xfId="6527"/>
    <cellStyle name="Bad 7" xfId="4312"/>
    <cellStyle name="Bad 8" xfId="4313"/>
    <cellStyle name="Bad 9" xfId="4314"/>
    <cellStyle name="blank" xfId="4315"/>
    <cellStyle name="Calc Currency (0)" xfId="4316"/>
    <cellStyle name="Calc Currency (0) 2" xfId="4317"/>
    <cellStyle name="Calculation" xfId="13" builtinId="22" customBuiltin="1"/>
    <cellStyle name="Calculation 10" xfId="4318"/>
    <cellStyle name="Calculation 11" xfId="4319"/>
    <cellStyle name="Calculation 12" xfId="4320"/>
    <cellStyle name="Calculation 13" xfId="4321"/>
    <cellStyle name="Calculation 14" xfId="4322"/>
    <cellStyle name="Calculation 15" xfId="4323"/>
    <cellStyle name="Calculation 16" xfId="4324"/>
    <cellStyle name="Calculation 17" xfId="4325"/>
    <cellStyle name="Calculation 18" xfId="4326"/>
    <cellStyle name="Calculation 19" xfId="4327"/>
    <cellStyle name="Calculation 2" xfId="69"/>
    <cellStyle name="Calculation 2 2" xfId="4328"/>
    <cellStyle name="Calculation 2 3" xfId="4329"/>
    <cellStyle name="Calculation 2 3 2" xfId="4330"/>
    <cellStyle name="Calculation 2 4" xfId="4331"/>
    <cellStyle name="Calculation 20" xfId="4332"/>
    <cellStyle name="Calculation 21" xfId="4333"/>
    <cellStyle name="Calculation 22" xfId="4334"/>
    <cellStyle name="Calculation 23" xfId="4335"/>
    <cellStyle name="Calculation 24" xfId="4336"/>
    <cellStyle name="Calculation 25" xfId="4337"/>
    <cellStyle name="Calculation 26" xfId="4338"/>
    <cellStyle name="Calculation 27" xfId="4339"/>
    <cellStyle name="Calculation 28" xfId="4340"/>
    <cellStyle name="Calculation 29" xfId="4341"/>
    <cellStyle name="Calculation 3" xfId="4342"/>
    <cellStyle name="Calculation 3 2" xfId="4343"/>
    <cellStyle name="Calculation 3 3" xfId="4344"/>
    <cellStyle name="Calculation 30" xfId="4345"/>
    <cellStyle name="Calculation 31" xfId="4346"/>
    <cellStyle name="Calculation 32" xfId="4347"/>
    <cellStyle name="Calculation 33" xfId="4348"/>
    <cellStyle name="Calculation 34" xfId="4349"/>
    <cellStyle name="Calculation 35" xfId="4350"/>
    <cellStyle name="Calculation 36" xfId="4351"/>
    <cellStyle name="Calculation 37" xfId="4352"/>
    <cellStyle name="Calculation 38" xfId="4353"/>
    <cellStyle name="Calculation 39" xfId="4354"/>
    <cellStyle name="Calculation 4" xfId="4355"/>
    <cellStyle name="Calculation 4 2" xfId="4356"/>
    <cellStyle name="Calculation 4 3" xfId="4357"/>
    <cellStyle name="Calculation 4 4" xfId="4358"/>
    <cellStyle name="Calculation 40" xfId="4359"/>
    <cellStyle name="Calculation 41" xfId="4360"/>
    <cellStyle name="Calculation 42" xfId="4361"/>
    <cellStyle name="Calculation 43" xfId="4362"/>
    <cellStyle name="Calculation 44" xfId="4363"/>
    <cellStyle name="Calculation 45" xfId="4364"/>
    <cellStyle name="Calculation 46" xfId="4365"/>
    <cellStyle name="Calculation 47" xfId="4366"/>
    <cellStyle name="Calculation 48" xfId="4367"/>
    <cellStyle name="Calculation 49" xfId="4368"/>
    <cellStyle name="Calculation 5" xfId="4369"/>
    <cellStyle name="Calculation 50" xfId="4370"/>
    <cellStyle name="Calculation 51" xfId="4371"/>
    <cellStyle name="Calculation 52" xfId="4372"/>
    <cellStyle name="Calculation 53" xfId="4373"/>
    <cellStyle name="Calculation 54" xfId="4374"/>
    <cellStyle name="Calculation 55" xfId="4375"/>
    <cellStyle name="Calculation 56" xfId="4376"/>
    <cellStyle name="Calculation 57" xfId="4377"/>
    <cellStyle name="Calculation 58" xfId="4378"/>
    <cellStyle name="Calculation 59" xfId="4379"/>
    <cellStyle name="Calculation 6" xfId="4380"/>
    <cellStyle name="Calculation 60" xfId="4381"/>
    <cellStyle name="Calculation 61" xfId="4382"/>
    <cellStyle name="Calculation 62" xfId="4383"/>
    <cellStyle name="Calculation 63" xfId="4384"/>
    <cellStyle name="Calculation 64" xfId="4385"/>
    <cellStyle name="Calculation 65" xfId="4386"/>
    <cellStyle name="Calculation 66" xfId="4387"/>
    <cellStyle name="Calculation 67" xfId="6531"/>
    <cellStyle name="Calculation 7" xfId="4388"/>
    <cellStyle name="Calculation 8" xfId="4389"/>
    <cellStyle name="Calculation 9" xfId="4390"/>
    <cellStyle name="Check Cell" xfId="15" builtinId="23" customBuiltin="1"/>
    <cellStyle name="Check Cell 10" xfId="4391"/>
    <cellStyle name="Check Cell 11" xfId="4392"/>
    <cellStyle name="Check Cell 12" xfId="4393"/>
    <cellStyle name="Check Cell 13" xfId="4394"/>
    <cellStyle name="Check Cell 14" xfId="4395"/>
    <cellStyle name="Check Cell 15" xfId="4396"/>
    <cellStyle name="Check Cell 16" xfId="4397"/>
    <cellStyle name="Check Cell 17" xfId="4398"/>
    <cellStyle name="Check Cell 18" xfId="4399"/>
    <cellStyle name="Check Cell 19" xfId="4400"/>
    <cellStyle name="Check Cell 2" xfId="85"/>
    <cellStyle name="Check Cell 2 2" xfId="4401"/>
    <cellStyle name="Check Cell 20" xfId="4402"/>
    <cellStyle name="Check Cell 21" xfId="4403"/>
    <cellStyle name="Check Cell 22" xfId="4404"/>
    <cellStyle name="Check Cell 23" xfId="4405"/>
    <cellStyle name="Check Cell 24" xfId="4406"/>
    <cellStyle name="Check Cell 25" xfId="4407"/>
    <cellStyle name="Check Cell 26" xfId="4408"/>
    <cellStyle name="Check Cell 27" xfId="4409"/>
    <cellStyle name="Check Cell 28" xfId="4410"/>
    <cellStyle name="Check Cell 29" xfId="4411"/>
    <cellStyle name="Check Cell 3" xfId="4412"/>
    <cellStyle name="Check Cell 30" xfId="4413"/>
    <cellStyle name="Check Cell 31" xfId="4414"/>
    <cellStyle name="Check Cell 32" xfId="4415"/>
    <cellStyle name="Check Cell 33" xfId="4416"/>
    <cellStyle name="Check Cell 34" xfId="4417"/>
    <cellStyle name="Check Cell 35" xfId="4418"/>
    <cellStyle name="Check Cell 36" xfId="4419"/>
    <cellStyle name="Check Cell 37" xfId="4420"/>
    <cellStyle name="Check Cell 38" xfId="4421"/>
    <cellStyle name="Check Cell 39" xfId="4422"/>
    <cellStyle name="Check Cell 4" xfId="4423"/>
    <cellStyle name="Check Cell 40" xfId="4424"/>
    <cellStyle name="Check Cell 41" xfId="4425"/>
    <cellStyle name="Check Cell 42" xfId="4426"/>
    <cellStyle name="Check Cell 43" xfId="4427"/>
    <cellStyle name="Check Cell 44" xfId="4428"/>
    <cellStyle name="Check Cell 45" xfId="4429"/>
    <cellStyle name="Check Cell 46" xfId="4430"/>
    <cellStyle name="Check Cell 47" xfId="4431"/>
    <cellStyle name="Check Cell 48" xfId="4432"/>
    <cellStyle name="Check Cell 49" xfId="4433"/>
    <cellStyle name="Check Cell 5" xfId="4434"/>
    <cellStyle name="Check Cell 50" xfId="4435"/>
    <cellStyle name="Check Cell 51" xfId="4436"/>
    <cellStyle name="Check Cell 52" xfId="4437"/>
    <cellStyle name="Check Cell 53" xfId="4438"/>
    <cellStyle name="Check Cell 54" xfId="4439"/>
    <cellStyle name="Check Cell 55" xfId="4440"/>
    <cellStyle name="Check Cell 56" xfId="4441"/>
    <cellStyle name="Check Cell 57" xfId="4442"/>
    <cellStyle name="Check Cell 58" xfId="4443"/>
    <cellStyle name="Check Cell 59" xfId="4444"/>
    <cellStyle name="Check Cell 6" xfId="4445"/>
    <cellStyle name="Check Cell 60" xfId="4446"/>
    <cellStyle name="Check Cell 61" xfId="4447"/>
    <cellStyle name="Check Cell 62" xfId="4448"/>
    <cellStyle name="Check Cell 63" xfId="4449"/>
    <cellStyle name="Check Cell 64" xfId="4450"/>
    <cellStyle name="Check Cell 65" xfId="6533"/>
    <cellStyle name="Check Cell 7" xfId="4451"/>
    <cellStyle name="Check Cell 8" xfId="4452"/>
    <cellStyle name="Check Cell 9" xfId="4453"/>
    <cellStyle name="CheckCell" xfId="4454"/>
    <cellStyle name="CheckCell 2" xfId="4455"/>
    <cellStyle name="Comma" xfId="1" builtinId="3"/>
    <cellStyle name="Comma 10" xfId="4456"/>
    <cellStyle name="Comma 10 2" xfId="4457"/>
    <cellStyle name="Comma 11" xfId="4458"/>
    <cellStyle name="Comma 11 2" xfId="4459"/>
    <cellStyle name="Comma 12" xfId="4460"/>
    <cellStyle name="Comma 12 2" xfId="4461"/>
    <cellStyle name="Comma 13" xfId="4462"/>
    <cellStyle name="Comma 13 2" xfId="4463"/>
    <cellStyle name="Comma 14" xfId="4464"/>
    <cellStyle name="Comma 14 2" xfId="4465"/>
    <cellStyle name="Comma 15" xfId="4466"/>
    <cellStyle name="Comma 16" xfId="4467"/>
    <cellStyle name="Comma 17" xfId="4468"/>
    <cellStyle name="Comma 17 2" xfId="4469"/>
    <cellStyle name="Comma 17 3" xfId="4470"/>
    <cellStyle name="Comma 17 4" xfId="4471"/>
    <cellStyle name="Comma 18" xfId="4472"/>
    <cellStyle name="Comma 18 2" xfId="4473"/>
    <cellStyle name="Comma 18 3" xfId="4474"/>
    <cellStyle name="Comma 18 4" xfId="4475"/>
    <cellStyle name="Comma 19" xfId="4476"/>
    <cellStyle name="Comma 2" xfId="4477"/>
    <cellStyle name="Comma 2 2" xfId="4478"/>
    <cellStyle name="Comma 2 2 2" xfId="4479"/>
    <cellStyle name="Comma 2 3" xfId="4480"/>
    <cellStyle name="Comma 2 4" xfId="4481"/>
    <cellStyle name="Comma 2 5" xfId="4482"/>
    <cellStyle name="Comma 20" xfId="4483"/>
    <cellStyle name="Comma 21" xfId="4484"/>
    <cellStyle name="Comma 22" xfId="4485"/>
    <cellStyle name="Comma 23" xfId="4486"/>
    <cellStyle name="Comma 24" xfId="4487"/>
    <cellStyle name="Comma 24 2" xfId="4488"/>
    <cellStyle name="Comma 25" xfId="4489"/>
    <cellStyle name="Comma 25 2" xfId="4490"/>
    <cellStyle name="Comma 26" xfId="4491"/>
    <cellStyle name="Comma 27" xfId="4492"/>
    <cellStyle name="Comma 28" xfId="4493"/>
    <cellStyle name="Comma 29" xfId="213"/>
    <cellStyle name="Comma 3" xfId="4494"/>
    <cellStyle name="Comma 3 2" xfId="4495"/>
    <cellStyle name="Comma 3 2 2" xfId="4496"/>
    <cellStyle name="Comma 3 3" xfId="4497"/>
    <cellStyle name="Comma 3 4" xfId="4498"/>
    <cellStyle name="Comma 4" xfId="4499"/>
    <cellStyle name="Comma 4 2" xfId="4500"/>
    <cellStyle name="Comma 4 3" xfId="4501"/>
    <cellStyle name="Comma 5" xfId="4502"/>
    <cellStyle name="Comma 5 2" xfId="4503"/>
    <cellStyle name="Comma 5 2 2" xfId="4504"/>
    <cellStyle name="Comma 5 2 3" xfId="4505"/>
    <cellStyle name="Comma 5 3" xfId="4506"/>
    <cellStyle name="Comma 5 3 2" xfId="4507"/>
    <cellStyle name="Comma 5 4" xfId="4508"/>
    <cellStyle name="Comma 6" xfId="4509"/>
    <cellStyle name="Comma 6 2" xfId="4510"/>
    <cellStyle name="Comma 6 2 2" xfId="4511"/>
    <cellStyle name="Comma 7" xfId="4512"/>
    <cellStyle name="Comma 7 2" xfId="4513"/>
    <cellStyle name="Comma 8" xfId="4514"/>
    <cellStyle name="Comma 8 2" xfId="4515"/>
    <cellStyle name="Comma 8 2 2" xfId="4516"/>
    <cellStyle name="Comma 8 3" xfId="4517"/>
    <cellStyle name="Comma 9" xfId="4518"/>
    <cellStyle name="Comma 9 2" xfId="4519"/>
    <cellStyle name="Comma 9 2 2" xfId="4520"/>
    <cellStyle name="Comma 9 3" xfId="4521"/>
    <cellStyle name="Comma 9 3 2" xfId="4522"/>
    <cellStyle name="Comma 9 4" xfId="4523"/>
    <cellStyle name="Comma 9 5" xfId="4524"/>
    <cellStyle name="Comma 9 6" xfId="4525"/>
    <cellStyle name="Comma0" xfId="4526"/>
    <cellStyle name="Comma0 - Style2" xfId="4527"/>
    <cellStyle name="Comma0 - Style4" xfId="4528"/>
    <cellStyle name="Comma0 - Style4 2" xfId="4529"/>
    <cellStyle name="Comma0 - Style4 3" xfId="4530"/>
    <cellStyle name="Comma0 - Style5" xfId="4531"/>
    <cellStyle name="Comma0 - Style5 2" xfId="4532"/>
    <cellStyle name="Comma0 10" xfId="4533"/>
    <cellStyle name="Comma0 11" xfId="4534"/>
    <cellStyle name="Comma0 12" xfId="4535"/>
    <cellStyle name="Comma0 13" xfId="4536"/>
    <cellStyle name="Comma0 14" xfId="4537"/>
    <cellStyle name="Comma0 15" xfId="4538"/>
    <cellStyle name="Comma0 16" xfId="4539"/>
    <cellStyle name="Comma0 17" xfId="4540"/>
    <cellStyle name="Comma0 18" xfId="4541"/>
    <cellStyle name="Comma0 19" xfId="4542"/>
    <cellStyle name="Comma0 2" xfId="4543"/>
    <cellStyle name="Comma0 20" xfId="4544"/>
    <cellStyle name="Comma0 21" xfId="4545"/>
    <cellStyle name="Comma0 22" xfId="4546"/>
    <cellStyle name="Comma0 23" xfId="4547"/>
    <cellStyle name="Comma0 24" xfId="4548"/>
    <cellStyle name="Comma0 25" xfId="4549"/>
    <cellStyle name="Comma0 26" xfId="4550"/>
    <cellStyle name="Comma0 27" xfId="4551"/>
    <cellStyle name="Comma0 28" xfId="4552"/>
    <cellStyle name="Comma0 29" xfId="4553"/>
    <cellStyle name="Comma0 3" xfId="4554"/>
    <cellStyle name="Comma0 30" xfId="4555"/>
    <cellStyle name="Comma0 31" xfId="4556"/>
    <cellStyle name="Comma0 32" xfId="4557"/>
    <cellStyle name="Comma0 33" xfId="4558"/>
    <cellStyle name="Comma0 34" xfId="4559"/>
    <cellStyle name="Comma0 35" xfId="4560"/>
    <cellStyle name="Comma0 36" xfId="4561"/>
    <cellStyle name="Comma0 37" xfId="4562"/>
    <cellStyle name="Comma0 38" xfId="4563"/>
    <cellStyle name="Comma0 39" xfId="4564"/>
    <cellStyle name="Comma0 4" xfId="4565"/>
    <cellStyle name="Comma0 40" xfId="4566"/>
    <cellStyle name="Comma0 41" xfId="4567"/>
    <cellStyle name="Comma0 42" xfId="4568"/>
    <cellStyle name="Comma0 43" xfId="4569"/>
    <cellStyle name="Comma0 44" xfId="4570"/>
    <cellStyle name="Comma0 45" xfId="4571"/>
    <cellStyle name="Comma0 46" xfId="4572"/>
    <cellStyle name="Comma0 47" xfId="4573"/>
    <cellStyle name="Comma0 48" xfId="4574"/>
    <cellStyle name="Comma0 49" xfId="4575"/>
    <cellStyle name="Comma0 5" xfId="4576"/>
    <cellStyle name="Comma0 50" xfId="4577"/>
    <cellStyle name="Comma0 51" xfId="4578"/>
    <cellStyle name="Comma0 52" xfId="4579"/>
    <cellStyle name="Comma0 53" xfId="4580"/>
    <cellStyle name="Comma0 54" xfId="4581"/>
    <cellStyle name="Comma0 55" xfId="4582"/>
    <cellStyle name="Comma0 56" xfId="4583"/>
    <cellStyle name="Comma0 57" xfId="4584"/>
    <cellStyle name="Comma0 58" xfId="4585"/>
    <cellStyle name="Comma0 59" xfId="4586"/>
    <cellStyle name="Comma0 6" xfId="4587"/>
    <cellStyle name="Comma0 60" xfId="4588"/>
    <cellStyle name="Comma0 61" xfId="4589"/>
    <cellStyle name="Comma0 62" xfId="4590"/>
    <cellStyle name="Comma0 63" xfId="4591"/>
    <cellStyle name="Comma0 64" xfId="4592"/>
    <cellStyle name="Comma0 65" xfId="4593"/>
    <cellStyle name="Comma0 66" xfId="4594"/>
    <cellStyle name="Comma0 67" xfId="4595"/>
    <cellStyle name="Comma0 68" xfId="4596"/>
    <cellStyle name="Comma0 69" xfId="4597"/>
    <cellStyle name="Comma0 7" xfId="4598"/>
    <cellStyle name="Comma0 70" xfId="4599"/>
    <cellStyle name="Comma0 71" xfId="4600"/>
    <cellStyle name="Comma0 72" xfId="4601"/>
    <cellStyle name="Comma0 73" xfId="4602"/>
    <cellStyle name="Comma0 74" xfId="4603"/>
    <cellStyle name="Comma0 75" xfId="4604"/>
    <cellStyle name="Comma0 76" xfId="4605"/>
    <cellStyle name="Comma0 77" xfId="4606"/>
    <cellStyle name="Comma0 78" xfId="4607"/>
    <cellStyle name="Comma0 79" xfId="4608"/>
    <cellStyle name="Comma0 8" xfId="4609"/>
    <cellStyle name="Comma0 80" xfId="4610"/>
    <cellStyle name="Comma0 9" xfId="4611"/>
    <cellStyle name="Comma0_00COS Ind Allocators" xfId="4612"/>
    <cellStyle name="Comma1 - Style1" xfId="4613"/>
    <cellStyle name="Comma1 - Style1 2" xfId="4614"/>
    <cellStyle name="Comma1 - Style1 3" xfId="4615"/>
    <cellStyle name="Copied" xfId="4616"/>
    <cellStyle name="Copied 2" xfId="4617"/>
    <cellStyle name="COST1" xfId="4618"/>
    <cellStyle name="COST1 2" xfId="4619"/>
    <cellStyle name="Curren - Style1" xfId="4620"/>
    <cellStyle name="Curren - Style2" xfId="4621"/>
    <cellStyle name="Curren - Style2 2" xfId="4622"/>
    <cellStyle name="Curren - Style2 3" xfId="4623"/>
    <cellStyle name="Curren - Style5" xfId="4624"/>
    <cellStyle name="Curren - Style6" xfId="4625"/>
    <cellStyle name="Curren - Style6 2" xfId="4626"/>
    <cellStyle name="Currency" xfId="2" builtinId="4"/>
    <cellStyle name="Currency 10" xfId="4627"/>
    <cellStyle name="Currency 10 2" xfId="4628"/>
    <cellStyle name="Currency 11" xfId="4629"/>
    <cellStyle name="Currency 11 2" xfId="4630"/>
    <cellStyle name="Currency 12" xfId="4631"/>
    <cellStyle name="Currency 13" xfId="4632"/>
    <cellStyle name="Currency 14" xfId="4633"/>
    <cellStyle name="Currency 14 2" xfId="4634"/>
    <cellStyle name="Currency 14 3" xfId="4635"/>
    <cellStyle name="Currency 14 4" xfId="4636"/>
    <cellStyle name="Currency 15" xfId="4637"/>
    <cellStyle name="Currency 15 2" xfId="4638"/>
    <cellStyle name="Currency 16" xfId="4639"/>
    <cellStyle name="Currency 17" xfId="4640"/>
    <cellStyle name="Currency 18" xfId="4641"/>
    <cellStyle name="Currency 19" xfId="4642"/>
    <cellStyle name="Currency 2" xfId="4643"/>
    <cellStyle name="Currency 2 2" xfId="4644"/>
    <cellStyle name="Currency 2 2 2" xfId="4645"/>
    <cellStyle name="Currency 2 3" xfId="4646"/>
    <cellStyle name="Currency 2 4" xfId="4647"/>
    <cellStyle name="Currency 2 5" xfId="4648"/>
    <cellStyle name="Currency 2 6" xfId="4649"/>
    <cellStyle name="Currency 20" xfId="4650"/>
    <cellStyle name="Currency 21" xfId="4651"/>
    <cellStyle name="Currency 22" xfId="4652"/>
    <cellStyle name="Currency 23" xfId="4653"/>
    <cellStyle name="Currency 24" xfId="4654"/>
    <cellStyle name="Currency 25" xfId="4655"/>
    <cellStyle name="Currency 26" xfId="6597"/>
    <cellStyle name="Currency 3" xfId="4656"/>
    <cellStyle name="Currency 3 2" xfId="4657"/>
    <cellStyle name="Currency 3 2 2" xfId="4658"/>
    <cellStyle name="Currency 3 3" xfId="4659"/>
    <cellStyle name="Currency 4" xfId="4660"/>
    <cellStyle name="Currency 4 2" xfId="4661"/>
    <cellStyle name="Currency 4 2 2" xfId="4662"/>
    <cellStyle name="Currency 4 2 3" xfId="4663"/>
    <cellStyle name="Currency 4 3" xfId="4664"/>
    <cellStyle name="Currency 4 3 2" xfId="4665"/>
    <cellStyle name="Currency 4 3 3" xfId="4666"/>
    <cellStyle name="Currency 4 3 4" xfId="4667"/>
    <cellStyle name="Currency 4 4" xfId="4668"/>
    <cellStyle name="Currency 5" xfId="4669"/>
    <cellStyle name="Currency 5 2" xfId="4670"/>
    <cellStyle name="Currency 6" xfId="4671"/>
    <cellStyle name="Currency 6 2" xfId="4672"/>
    <cellStyle name="Currency 7" xfId="4673"/>
    <cellStyle name="Currency 7 2" xfId="4674"/>
    <cellStyle name="Currency 8" xfId="4675"/>
    <cellStyle name="Currency 8 2" xfId="4676"/>
    <cellStyle name="Currency 8 2 2" xfId="4677"/>
    <cellStyle name="Currency 8 2 2 2" xfId="4678"/>
    <cellStyle name="Currency 8 2 3" xfId="4679"/>
    <cellStyle name="Currency 8 2 4" xfId="4680"/>
    <cellStyle name="Currency 8 3" xfId="4681"/>
    <cellStyle name="Currency 8 4" xfId="4682"/>
    <cellStyle name="Currency 9" xfId="4683"/>
    <cellStyle name="Currency 9 2" xfId="4684"/>
    <cellStyle name="Currency 9 2 2" xfId="4685"/>
    <cellStyle name="Currency 9 3" xfId="4686"/>
    <cellStyle name="Currency 9 3 2" xfId="4687"/>
    <cellStyle name="Currency 9 4" xfId="4688"/>
    <cellStyle name="Currency 9 5" xfId="4689"/>
    <cellStyle name="Currency 9 6" xfId="4690"/>
    <cellStyle name="Currency0" xfId="4691"/>
    <cellStyle name="Currency0 2" xfId="4692"/>
    <cellStyle name="Currency0 2 2" xfId="4693"/>
    <cellStyle name="Currency0 3" xfId="4694"/>
    <cellStyle name="Date" xfId="4695"/>
    <cellStyle name="Date 2" xfId="4696"/>
    <cellStyle name="Date 2 2" xfId="4697"/>
    <cellStyle name="Date 3" xfId="4698"/>
    <cellStyle name="Date 4" xfId="4699"/>
    <cellStyle name="Date 5" xfId="4700"/>
    <cellStyle name="Date 6" xfId="4701"/>
    <cellStyle name="Date 7" xfId="4702"/>
    <cellStyle name="Date_903 SAP 2-6-09" xfId="4703"/>
    <cellStyle name="Emphasis 1" xfId="78"/>
    <cellStyle name="Emphasis 2" xfId="67"/>
    <cellStyle name="Emphasis 3" xfId="64"/>
    <cellStyle name="Entered" xfId="4704"/>
    <cellStyle name="Entered 2" xfId="4705"/>
    <cellStyle name="Entered 2 2" xfId="4706"/>
    <cellStyle name="Entered 2 3" xfId="4707"/>
    <cellStyle name="Entered 3" xfId="4708"/>
    <cellStyle name="Entered 3 2" xfId="4709"/>
    <cellStyle name="Entered 3 3" xfId="4710"/>
    <cellStyle name="Entered 3 4" xfId="4711"/>
    <cellStyle name="Entered 4" xfId="4712"/>
    <cellStyle name="Entered 4 2" xfId="4713"/>
    <cellStyle name="Entered 5" xfId="4714"/>
    <cellStyle name="Entered 5 2" xfId="4715"/>
    <cellStyle name="Entered 6" xfId="4716"/>
    <cellStyle name="Entered_JHS-4" xfId="4717"/>
    <cellStyle name="Euro" xfId="4718"/>
    <cellStyle name="Euro 2" xfId="4719"/>
    <cellStyle name="Euro 2 2" xfId="4720"/>
    <cellStyle name="Euro 3" xfId="4721"/>
    <cellStyle name="Explanatory Text" xfId="18" builtinId="53" customBuiltin="1"/>
    <cellStyle name="Explanatory Text 10" xfId="4722"/>
    <cellStyle name="Explanatory Text 11" xfId="4723"/>
    <cellStyle name="Explanatory Text 12" xfId="4724"/>
    <cellStyle name="Explanatory Text 13" xfId="4725"/>
    <cellStyle name="Explanatory Text 14" xfId="4726"/>
    <cellStyle name="Explanatory Text 15" xfId="4727"/>
    <cellStyle name="Explanatory Text 16" xfId="4728"/>
    <cellStyle name="Explanatory Text 17" xfId="4729"/>
    <cellStyle name="Explanatory Text 18" xfId="4730"/>
    <cellStyle name="Explanatory Text 19" xfId="4731"/>
    <cellStyle name="Explanatory Text 2" xfId="4732"/>
    <cellStyle name="Explanatory Text 2 2" xfId="4733"/>
    <cellStyle name="Explanatory Text 20" xfId="4734"/>
    <cellStyle name="Explanatory Text 21" xfId="4735"/>
    <cellStyle name="Explanatory Text 22" xfId="4736"/>
    <cellStyle name="Explanatory Text 23" xfId="4737"/>
    <cellStyle name="Explanatory Text 24" xfId="4738"/>
    <cellStyle name="Explanatory Text 25" xfId="4739"/>
    <cellStyle name="Explanatory Text 26" xfId="4740"/>
    <cellStyle name="Explanatory Text 27" xfId="4741"/>
    <cellStyle name="Explanatory Text 28" xfId="4742"/>
    <cellStyle name="Explanatory Text 29" xfId="4743"/>
    <cellStyle name="Explanatory Text 3" xfId="4744"/>
    <cellStyle name="Explanatory Text 30" xfId="4745"/>
    <cellStyle name="Explanatory Text 31" xfId="4746"/>
    <cellStyle name="Explanatory Text 32" xfId="4747"/>
    <cellStyle name="Explanatory Text 33" xfId="4748"/>
    <cellStyle name="Explanatory Text 34" xfId="4749"/>
    <cellStyle name="Explanatory Text 35" xfId="4750"/>
    <cellStyle name="Explanatory Text 36" xfId="4751"/>
    <cellStyle name="Explanatory Text 37" xfId="4752"/>
    <cellStyle name="Explanatory Text 38" xfId="4753"/>
    <cellStyle name="Explanatory Text 39" xfId="4754"/>
    <cellStyle name="Explanatory Text 4" xfId="4755"/>
    <cellStyle name="Explanatory Text 40" xfId="4756"/>
    <cellStyle name="Explanatory Text 41" xfId="4757"/>
    <cellStyle name="Explanatory Text 42" xfId="4758"/>
    <cellStyle name="Explanatory Text 43" xfId="4759"/>
    <cellStyle name="Explanatory Text 44" xfId="4760"/>
    <cellStyle name="Explanatory Text 45" xfId="4761"/>
    <cellStyle name="Explanatory Text 46" xfId="4762"/>
    <cellStyle name="Explanatory Text 47" xfId="4763"/>
    <cellStyle name="Explanatory Text 48" xfId="4764"/>
    <cellStyle name="Explanatory Text 49" xfId="4765"/>
    <cellStyle name="Explanatory Text 5" xfId="4766"/>
    <cellStyle name="Explanatory Text 50" xfId="4767"/>
    <cellStyle name="Explanatory Text 51" xfId="4768"/>
    <cellStyle name="Explanatory Text 52" xfId="4769"/>
    <cellStyle name="Explanatory Text 53" xfId="4770"/>
    <cellStyle name="Explanatory Text 54" xfId="4771"/>
    <cellStyle name="Explanatory Text 55" xfId="4772"/>
    <cellStyle name="Explanatory Text 56" xfId="4773"/>
    <cellStyle name="Explanatory Text 57" xfId="4774"/>
    <cellStyle name="Explanatory Text 58" xfId="4775"/>
    <cellStyle name="Explanatory Text 59" xfId="4776"/>
    <cellStyle name="Explanatory Text 6" xfId="4777"/>
    <cellStyle name="Explanatory Text 60" xfId="4778"/>
    <cellStyle name="Explanatory Text 61" xfId="4779"/>
    <cellStyle name="Explanatory Text 62" xfId="4780"/>
    <cellStyle name="Explanatory Text 63" xfId="4781"/>
    <cellStyle name="Explanatory Text 64" xfId="4782"/>
    <cellStyle name="Explanatory Text 65" xfId="6536"/>
    <cellStyle name="Explanatory Text 7" xfId="4783"/>
    <cellStyle name="Explanatory Text 8" xfId="4784"/>
    <cellStyle name="Explanatory Text 9" xfId="4785"/>
    <cellStyle name="Fixed" xfId="4786"/>
    <cellStyle name="Fixed 2" xfId="4787"/>
    <cellStyle name="Fixed 3" xfId="4788"/>
    <cellStyle name="Fixed3 - Style3" xfId="4789"/>
    <cellStyle name="Good" xfId="8" builtinId="26" customBuiltin="1"/>
    <cellStyle name="Good 10" xfId="4790"/>
    <cellStyle name="Good 11" xfId="4791"/>
    <cellStyle name="Good 12" xfId="4792"/>
    <cellStyle name="Good 13" xfId="4793"/>
    <cellStyle name="Good 14" xfId="4794"/>
    <cellStyle name="Good 15" xfId="4795"/>
    <cellStyle name="Good 16" xfId="4796"/>
    <cellStyle name="Good 17" xfId="4797"/>
    <cellStyle name="Good 18" xfId="4798"/>
    <cellStyle name="Good 19" xfId="4799"/>
    <cellStyle name="Good 2" xfId="80"/>
    <cellStyle name="Good 2 2" xfId="4800"/>
    <cellStyle name="Good 20" xfId="4801"/>
    <cellStyle name="Good 21" xfId="4802"/>
    <cellStyle name="Good 22" xfId="4803"/>
    <cellStyle name="Good 23" xfId="4804"/>
    <cellStyle name="Good 24" xfId="4805"/>
    <cellStyle name="Good 25" xfId="4806"/>
    <cellStyle name="Good 26" xfId="4807"/>
    <cellStyle name="Good 27" xfId="4808"/>
    <cellStyle name="Good 28" xfId="4809"/>
    <cellStyle name="Good 29" xfId="4810"/>
    <cellStyle name="Good 3" xfId="4811"/>
    <cellStyle name="Good 3 2" xfId="4812"/>
    <cellStyle name="Good 30" xfId="4813"/>
    <cellStyle name="Good 31" xfId="4814"/>
    <cellStyle name="Good 32" xfId="4815"/>
    <cellStyle name="Good 33" xfId="4816"/>
    <cellStyle name="Good 34" xfId="4817"/>
    <cellStyle name="Good 35" xfId="4818"/>
    <cellStyle name="Good 36" xfId="4819"/>
    <cellStyle name="Good 37" xfId="4820"/>
    <cellStyle name="Good 38" xfId="4821"/>
    <cellStyle name="Good 39" xfId="4822"/>
    <cellStyle name="Good 4" xfId="4823"/>
    <cellStyle name="Good 40" xfId="4824"/>
    <cellStyle name="Good 41" xfId="4825"/>
    <cellStyle name="Good 42" xfId="4826"/>
    <cellStyle name="Good 43" xfId="4827"/>
    <cellStyle name="Good 44" xfId="4828"/>
    <cellStyle name="Good 45" xfId="4829"/>
    <cellStyle name="Good 46" xfId="4830"/>
    <cellStyle name="Good 47" xfId="4831"/>
    <cellStyle name="Good 48" xfId="4832"/>
    <cellStyle name="Good 49" xfId="4833"/>
    <cellStyle name="Good 5" xfId="4834"/>
    <cellStyle name="Good 50" xfId="4835"/>
    <cellStyle name="Good 51" xfId="4836"/>
    <cellStyle name="Good 52" xfId="4837"/>
    <cellStyle name="Good 53" xfId="4838"/>
    <cellStyle name="Good 54" xfId="4839"/>
    <cellStyle name="Good 55" xfId="4840"/>
    <cellStyle name="Good 56" xfId="4841"/>
    <cellStyle name="Good 57" xfId="4842"/>
    <cellStyle name="Good 58" xfId="4843"/>
    <cellStyle name="Good 59" xfId="4844"/>
    <cellStyle name="Good 6" xfId="4845"/>
    <cellStyle name="Good 60" xfId="4846"/>
    <cellStyle name="Good 61" xfId="4847"/>
    <cellStyle name="Good 62" xfId="4848"/>
    <cellStyle name="Good 63" xfId="4849"/>
    <cellStyle name="Good 64" xfId="4850"/>
    <cellStyle name="Good 65" xfId="6526"/>
    <cellStyle name="Good 7" xfId="4851"/>
    <cellStyle name="Good 8" xfId="4852"/>
    <cellStyle name="Good 9" xfId="4853"/>
    <cellStyle name="Grey" xfId="4854"/>
    <cellStyle name="Grey 2" xfId="4855"/>
    <cellStyle name="Grey 2 2" xfId="4856"/>
    <cellStyle name="Grey 2 3" xfId="4857"/>
    <cellStyle name="Grey 3" xfId="4858"/>
    <cellStyle name="Grey 3 2" xfId="4859"/>
    <cellStyle name="Grey 3 3" xfId="4860"/>
    <cellStyle name="Grey 4" xfId="4861"/>
    <cellStyle name="Grey 4 2" xfId="4862"/>
    <cellStyle name="Grey 4 3" xfId="4863"/>
    <cellStyle name="Grey 5" xfId="4864"/>
    <cellStyle name="Grey_(C) WHE Proforma with ITC cash grant 10 Yr Amort_for deferral_102809" xfId="4865"/>
    <cellStyle name="Header" xfId="4866"/>
    <cellStyle name="Header1" xfId="4867"/>
    <cellStyle name="Header1 2" xfId="4868"/>
    <cellStyle name="Header2" xfId="4869"/>
    <cellStyle name="Header2 2" xfId="4870"/>
    <cellStyle name="Heading" xfId="4871"/>
    <cellStyle name="Heading 1" xfId="4" builtinId="16" customBuiltin="1"/>
    <cellStyle name="Heading 1 10" xfId="4872"/>
    <cellStyle name="Heading 1 11" xfId="4873"/>
    <cellStyle name="Heading 1 12" xfId="4874"/>
    <cellStyle name="Heading 1 13" xfId="4875"/>
    <cellStyle name="Heading 1 14" xfId="4876"/>
    <cellStyle name="Heading 1 15" xfId="4877"/>
    <cellStyle name="Heading 1 16" xfId="4878"/>
    <cellStyle name="Heading 1 17" xfId="4879"/>
    <cellStyle name="Heading 1 18" xfId="4880"/>
    <cellStyle name="Heading 1 19" xfId="4881"/>
    <cellStyle name="Heading 1 2" xfId="73"/>
    <cellStyle name="Heading 1 2 2" xfId="4882"/>
    <cellStyle name="Heading 1 2 3" xfId="4883"/>
    <cellStyle name="Heading 1 2 3 2" xfId="4884"/>
    <cellStyle name="Heading 1 2 4" xfId="4885"/>
    <cellStyle name="Heading 1 20" xfId="4886"/>
    <cellStyle name="Heading 1 21" xfId="4887"/>
    <cellStyle name="Heading 1 22" xfId="4888"/>
    <cellStyle name="Heading 1 23" xfId="4889"/>
    <cellStyle name="Heading 1 24" xfId="4890"/>
    <cellStyle name="Heading 1 25" xfId="4891"/>
    <cellStyle name="Heading 1 26" xfId="4892"/>
    <cellStyle name="Heading 1 27" xfId="4893"/>
    <cellStyle name="Heading 1 28" xfId="4894"/>
    <cellStyle name="Heading 1 29" xfId="4895"/>
    <cellStyle name="Heading 1 3" xfId="4896"/>
    <cellStyle name="Heading 1 3 2" xfId="4897"/>
    <cellStyle name="Heading 1 3 3" xfId="4898"/>
    <cellStyle name="Heading 1 30" xfId="4899"/>
    <cellStyle name="Heading 1 31" xfId="4900"/>
    <cellStyle name="Heading 1 32" xfId="4901"/>
    <cellStyle name="Heading 1 33" xfId="4902"/>
    <cellStyle name="Heading 1 34" xfId="4903"/>
    <cellStyle name="Heading 1 35" xfId="4904"/>
    <cellStyle name="Heading 1 36" xfId="4905"/>
    <cellStyle name="Heading 1 37" xfId="4906"/>
    <cellStyle name="Heading 1 38" xfId="4907"/>
    <cellStyle name="Heading 1 39" xfId="4908"/>
    <cellStyle name="Heading 1 4" xfId="4909"/>
    <cellStyle name="Heading 1 40" xfId="4910"/>
    <cellStyle name="Heading 1 41" xfId="4911"/>
    <cellStyle name="Heading 1 42" xfId="4912"/>
    <cellStyle name="Heading 1 43" xfId="4913"/>
    <cellStyle name="Heading 1 44" xfId="4914"/>
    <cellStyle name="Heading 1 45" xfId="4915"/>
    <cellStyle name="Heading 1 46" xfId="4916"/>
    <cellStyle name="Heading 1 47" xfId="4917"/>
    <cellStyle name="Heading 1 48" xfId="4918"/>
    <cellStyle name="Heading 1 49" xfId="4919"/>
    <cellStyle name="Heading 1 5" xfId="4920"/>
    <cellStyle name="Heading 1 50" xfId="4921"/>
    <cellStyle name="Heading 1 51" xfId="4922"/>
    <cellStyle name="Heading 1 52" xfId="4923"/>
    <cellStyle name="Heading 1 53" xfId="4924"/>
    <cellStyle name="Heading 1 54" xfId="4925"/>
    <cellStyle name="Heading 1 55" xfId="4926"/>
    <cellStyle name="Heading 1 56" xfId="4927"/>
    <cellStyle name="Heading 1 57" xfId="4928"/>
    <cellStyle name="Heading 1 58" xfId="4929"/>
    <cellStyle name="Heading 1 59" xfId="4930"/>
    <cellStyle name="Heading 1 6" xfId="4931"/>
    <cellStyle name="Heading 1 60" xfId="4932"/>
    <cellStyle name="Heading 1 61" xfId="4933"/>
    <cellStyle name="Heading 1 62" xfId="4934"/>
    <cellStyle name="Heading 1 63" xfId="4935"/>
    <cellStyle name="Heading 1 64" xfId="4936"/>
    <cellStyle name="Heading 1 65" xfId="4937"/>
    <cellStyle name="Heading 1 66" xfId="6522"/>
    <cellStyle name="Heading 1 7" xfId="4938"/>
    <cellStyle name="Heading 1 8" xfId="4939"/>
    <cellStyle name="Heading 1 9" xfId="4940"/>
    <cellStyle name="Heading 2" xfId="5" builtinId="17" customBuiltin="1"/>
    <cellStyle name="Heading 2 10" xfId="4941"/>
    <cellStyle name="Heading 2 11" xfId="4942"/>
    <cellStyle name="Heading 2 12" xfId="4943"/>
    <cellStyle name="Heading 2 13" xfId="4944"/>
    <cellStyle name="Heading 2 14" xfId="4945"/>
    <cellStyle name="Heading 2 15" xfId="4946"/>
    <cellStyle name="Heading 2 16" xfId="4947"/>
    <cellStyle name="Heading 2 17" xfId="4948"/>
    <cellStyle name="Heading 2 18" xfId="4949"/>
    <cellStyle name="Heading 2 19" xfId="4950"/>
    <cellStyle name="Heading 2 2" xfId="66"/>
    <cellStyle name="Heading 2 2 2" xfId="4951"/>
    <cellStyle name="Heading 2 2 3" xfId="4952"/>
    <cellStyle name="Heading 2 2 3 2" xfId="4953"/>
    <cellStyle name="Heading 2 2 4" xfId="4954"/>
    <cellStyle name="Heading 2 20" xfId="4955"/>
    <cellStyle name="Heading 2 21" xfId="4956"/>
    <cellStyle name="Heading 2 22" xfId="4957"/>
    <cellStyle name="Heading 2 23" xfId="4958"/>
    <cellStyle name="Heading 2 24" xfId="4959"/>
    <cellStyle name="Heading 2 25" xfId="4960"/>
    <cellStyle name="Heading 2 26" xfId="4961"/>
    <cellStyle name="Heading 2 27" xfId="4962"/>
    <cellStyle name="Heading 2 28" xfId="4963"/>
    <cellStyle name="Heading 2 29" xfId="4964"/>
    <cellStyle name="Heading 2 3" xfId="4965"/>
    <cellStyle name="Heading 2 3 2" xfId="4966"/>
    <cellStyle name="Heading 2 3 3" xfId="4967"/>
    <cellStyle name="Heading 2 30" xfId="4968"/>
    <cellStyle name="Heading 2 31" xfId="4969"/>
    <cellStyle name="Heading 2 32" xfId="4970"/>
    <cellStyle name="Heading 2 33" xfId="4971"/>
    <cellStyle name="Heading 2 34" xfId="4972"/>
    <cellStyle name="Heading 2 35" xfId="4973"/>
    <cellStyle name="Heading 2 36" xfId="4974"/>
    <cellStyle name="Heading 2 37" xfId="4975"/>
    <cellStyle name="Heading 2 38" xfId="4976"/>
    <cellStyle name="Heading 2 39" xfId="4977"/>
    <cellStyle name="Heading 2 4" xfId="4978"/>
    <cellStyle name="Heading 2 40" xfId="4979"/>
    <cellStyle name="Heading 2 41" xfId="4980"/>
    <cellStyle name="Heading 2 42" xfId="4981"/>
    <cellStyle name="Heading 2 43" xfId="4982"/>
    <cellStyle name="Heading 2 44" xfId="4983"/>
    <cellStyle name="Heading 2 45" xfId="4984"/>
    <cellStyle name="Heading 2 46" xfId="4985"/>
    <cellStyle name="Heading 2 47" xfId="4986"/>
    <cellStyle name="Heading 2 48" xfId="4987"/>
    <cellStyle name="Heading 2 49" xfId="4988"/>
    <cellStyle name="Heading 2 5" xfId="4989"/>
    <cellStyle name="Heading 2 50" xfId="4990"/>
    <cellStyle name="Heading 2 51" xfId="4991"/>
    <cellStyle name="Heading 2 52" xfId="4992"/>
    <cellStyle name="Heading 2 53" xfId="4993"/>
    <cellStyle name="Heading 2 54" xfId="4994"/>
    <cellStyle name="Heading 2 55" xfId="4995"/>
    <cellStyle name="Heading 2 56" xfId="4996"/>
    <cellStyle name="Heading 2 57" xfId="4997"/>
    <cellStyle name="Heading 2 58" xfId="4998"/>
    <cellStyle name="Heading 2 59" xfId="4999"/>
    <cellStyle name="Heading 2 6" xfId="5000"/>
    <cellStyle name="Heading 2 60" xfId="5001"/>
    <cellStyle name="Heading 2 61" xfId="5002"/>
    <cellStyle name="Heading 2 62" xfId="5003"/>
    <cellStyle name="Heading 2 63" xfId="5004"/>
    <cellStyle name="Heading 2 64" xfId="5005"/>
    <cellStyle name="Heading 2 65" xfId="5006"/>
    <cellStyle name="Heading 2 66" xfId="6523"/>
    <cellStyle name="Heading 2 7" xfId="5007"/>
    <cellStyle name="Heading 2 8" xfId="5008"/>
    <cellStyle name="Heading 2 9" xfId="5009"/>
    <cellStyle name="Heading 3" xfId="6" builtinId="18" customBuiltin="1"/>
    <cellStyle name="Heading 3 10" xfId="5010"/>
    <cellStyle name="Heading 3 11" xfId="5011"/>
    <cellStyle name="Heading 3 12" xfId="5012"/>
    <cellStyle name="Heading 3 13" xfId="5013"/>
    <cellStyle name="Heading 3 14" xfId="5014"/>
    <cellStyle name="Heading 3 15" xfId="5015"/>
    <cellStyle name="Heading 3 16" xfId="5016"/>
    <cellStyle name="Heading 3 17" xfId="5017"/>
    <cellStyle name="Heading 3 18" xfId="5018"/>
    <cellStyle name="Heading 3 19" xfId="5019"/>
    <cellStyle name="Heading 3 2" xfId="82"/>
    <cellStyle name="Heading 3 2 2" xfId="5020"/>
    <cellStyle name="Heading 3 20" xfId="5021"/>
    <cellStyle name="Heading 3 21" xfId="5022"/>
    <cellStyle name="Heading 3 22" xfId="5023"/>
    <cellStyle name="Heading 3 23" xfId="5024"/>
    <cellStyle name="Heading 3 24" xfId="5025"/>
    <cellStyle name="Heading 3 25" xfId="5026"/>
    <cellStyle name="Heading 3 26" xfId="5027"/>
    <cellStyle name="Heading 3 27" xfId="5028"/>
    <cellStyle name="Heading 3 28" xfId="5029"/>
    <cellStyle name="Heading 3 29" xfId="5030"/>
    <cellStyle name="Heading 3 3" xfId="5031"/>
    <cellStyle name="Heading 3 3 2" xfId="5032"/>
    <cellStyle name="Heading 3 30" xfId="5033"/>
    <cellStyle name="Heading 3 31" xfId="5034"/>
    <cellStyle name="Heading 3 32" xfId="5035"/>
    <cellStyle name="Heading 3 33" xfId="5036"/>
    <cellStyle name="Heading 3 34" xfId="5037"/>
    <cellStyle name="Heading 3 35" xfId="5038"/>
    <cellStyle name="Heading 3 36" xfId="5039"/>
    <cellStyle name="Heading 3 37" xfId="5040"/>
    <cellStyle name="Heading 3 38" xfId="5041"/>
    <cellStyle name="Heading 3 39" xfId="5042"/>
    <cellStyle name="Heading 3 4" xfId="5043"/>
    <cellStyle name="Heading 3 40" xfId="5044"/>
    <cellStyle name="Heading 3 41" xfId="5045"/>
    <cellStyle name="Heading 3 42" xfId="5046"/>
    <cellStyle name="Heading 3 43" xfId="5047"/>
    <cellStyle name="Heading 3 44" xfId="5048"/>
    <cellStyle name="Heading 3 45" xfId="5049"/>
    <cellStyle name="Heading 3 46" xfId="5050"/>
    <cellStyle name="Heading 3 47" xfId="5051"/>
    <cellStyle name="Heading 3 48" xfId="5052"/>
    <cellStyle name="Heading 3 49" xfId="5053"/>
    <cellStyle name="Heading 3 5" xfId="5054"/>
    <cellStyle name="Heading 3 50" xfId="5055"/>
    <cellStyle name="Heading 3 51" xfId="5056"/>
    <cellStyle name="Heading 3 52" xfId="5057"/>
    <cellStyle name="Heading 3 53" xfId="5058"/>
    <cellStyle name="Heading 3 54" xfId="5059"/>
    <cellStyle name="Heading 3 55" xfId="5060"/>
    <cellStyle name="Heading 3 56" xfId="5061"/>
    <cellStyle name="Heading 3 57" xfId="5062"/>
    <cellStyle name="Heading 3 58" xfId="5063"/>
    <cellStyle name="Heading 3 59" xfId="5064"/>
    <cellStyle name="Heading 3 6" xfId="5065"/>
    <cellStyle name="Heading 3 60" xfId="5066"/>
    <cellStyle name="Heading 3 61" xfId="5067"/>
    <cellStyle name="Heading 3 62" xfId="5068"/>
    <cellStyle name="Heading 3 63" xfId="5069"/>
    <cellStyle name="Heading 3 64" xfId="5070"/>
    <cellStyle name="Heading 3 65" xfId="6524"/>
    <cellStyle name="Heading 3 7" xfId="5071"/>
    <cellStyle name="Heading 3 8" xfId="5072"/>
    <cellStyle name="Heading 3 9" xfId="5073"/>
    <cellStyle name="Heading 4" xfId="7" builtinId="19" customBuiltin="1"/>
    <cellStyle name="Heading 4 10" xfId="5074"/>
    <cellStyle name="Heading 4 11" xfId="5075"/>
    <cellStyle name="Heading 4 12" xfId="5076"/>
    <cellStyle name="Heading 4 13" xfId="5077"/>
    <cellStyle name="Heading 4 14" xfId="5078"/>
    <cellStyle name="Heading 4 15" xfId="5079"/>
    <cellStyle name="Heading 4 16" xfId="5080"/>
    <cellStyle name="Heading 4 17" xfId="5081"/>
    <cellStyle name="Heading 4 18" xfId="5082"/>
    <cellStyle name="Heading 4 19" xfId="5083"/>
    <cellStyle name="Heading 4 2" xfId="71"/>
    <cellStyle name="Heading 4 2 2" xfId="5084"/>
    <cellStyle name="Heading 4 20" xfId="5085"/>
    <cellStyle name="Heading 4 21" xfId="5086"/>
    <cellStyle name="Heading 4 22" xfId="5087"/>
    <cellStyle name="Heading 4 23" xfId="5088"/>
    <cellStyle name="Heading 4 24" xfId="5089"/>
    <cellStyle name="Heading 4 25" xfId="5090"/>
    <cellStyle name="Heading 4 26" xfId="5091"/>
    <cellStyle name="Heading 4 27" xfId="5092"/>
    <cellStyle name="Heading 4 28" xfId="5093"/>
    <cellStyle name="Heading 4 29" xfId="5094"/>
    <cellStyle name="Heading 4 3" xfId="5095"/>
    <cellStyle name="Heading 4 3 2" xfId="5096"/>
    <cellStyle name="Heading 4 30" xfId="5097"/>
    <cellStyle name="Heading 4 31" xfId="5098"/>
    <cellStyle name="Heading 4 32" xfId="5099"/>
    <cellStyle name="Heading 4 33" xfId="5100"/>
    <cellStyle name="Heading 4 34" xfId="5101"/>
    <cellStyle name="Heading 4 35" xfId="5102"/>
    <cellStyle name="Heading 4 36" xfId="5103"/>
    <cellStyle name="Heading 4 37" xfId="5104"/>
    <cellStyle name="Heading 4 38" xfId="5105"/>
    <cellStyle name="Heading 4 39" xfId="5106"/>
    <cellStyle name="Heading 4 4" xfId="5107"/>
    <cellStyle name="Heading 4 40" xfId="5108"/>
    <cellStyle name="Heading 4 41" xfId="5109"/>
    <cellStyle name="Heading 4 42" xfId="5110"/>
    <cellStyle name="Heading 4 43" xfId="5111"/>
    <cellStyle name="Heading 4 44" xfId="5112"/>
    <cellStyle name="Heading 4 45" xfId="5113"/>
    <cellStyle name="Heading 4 46" xfId="5114"/>
    <cellStyle name="Heading 4 47" xfId="5115"/>
    <cellStyle name="Heading 4 48" xfId="5116"/>
    <cellStyle name="Heading 4 49" xfId="5117"/>
    <cellStyle name="Heading 4 5" xfId="5118"/>
    <cellStyle name="Heading 4 50" xfId="5119"/>
    <cellStyle name="Heading 4 51" xfId="5120"/>
    <cellStyle name="Heading 4 52" xfId="5121"/>
    <cellStyle name="Heading 4 53" xfId="5122"/>
    <cellStyle name="Heading 4 54" xfId="5123"/>
    <cellStyle name="Heading 4 55" xfId="5124"/>
    <cellStyle name="Heading 4 56" xfId="5125"/>
    <cellStyle name="Heading 4 57" xfId="5126"/>
    <cellStyle name="Heading 4 58" xfId="5127"/>
    <cellStyle name="Heading 4 59" xfId="5128"/>
    <cellStyle name="Heading 4 6" xfId="5129"/>
    <cellStyle name="Heading 4 60" xfId="5130"/>
    <cellStyle name="Heading 4 61" xfId="5131"/>
    <cellStyle name="Heading 4 62" xfId="5132"/>
    <cellStyle name="Heading 4 63" xfId="5133"/>
    <cellStyle name="Heading 4 64" xfId="5134"/>
    <cellStyle name="Heading 4 65" xfId="6525"/>
    <cellStyle name="Heading 4 7" xfId="5135"/>
    <cellStyle name="Heading 4 8" xfId="5136"/>
    <cellStyle name="Heading 4 9" xfId="5137"/>
    <cellStyle name="Heading1" xfId="5138"/>
    <cellStyle name="Heading2" xfId="5139"/>
    <cellStyle name="Input" xfId="11" builtinId="20" customBuiltin="1"/>
    <cellStyle name="Input [yellow]" xfId="5140"/>
    <cellStyle name="Input [yellow] 2" xfId="5141"/>
    <cellStyle name="Input [yellow] 2 2" xfId="5142"/>
    <cellStyle name="Input [yellow] 2 3" xfId="5143"/>
    <cellStyle name="Input [yellow] 3" xfId="5144"/>
    <cellStyle name="Input [yellow] 3 2" xfId="5145"/>
    <cellStyle name="Input [yellow] 3 3" xfId="5146"/>
    <cellStyle name="Input [yellow] 4" xfId="5147"/>
    <cellStyle name="Input [yellow] 4 2" xfId="5148"/>
    <cellStyle name="Input [yellow] 4 3" xfId="5149"/>
    <cellStyle name="Input [yellow] 5" xfId="5150"/>
    <cellStyle name="Input [yellow]_(C) WHE Proforma with ITC cash grant 10 Yr Amort_for deferral_102809" xfId="5151"/>
    <cellStyle name="Input 10" xfId="5152"/>
    <cellStyle name="Input 11" xfId="5153"/>
    <cellStyle name="Input 12" xfId="5154"/>
    <cellStyle name="Input 13" xfId="5155"/>
    <cellStyle name="Input 14" xfId="5156"/>
    <cellStyle name="Input 15" xfId="5157"/>
    <cellStyle name="Input 16" xfId="5158"/>
    <cellStyle name="Input 17" xfId="5159"/>
    <cellStyle name="Input 18" xfId="5160"/>
    <cellStyle name="Input 19" xfId="5161"/>
    <cellStyle name="Input 2" xfId="68"/>
    <cellStyle name="Input 2 2" xfId="5162"/>
    <cellStyle name="Input 20" xfId="5163"/>
    <cellStyle name="Input 21" xfId="5164"/>
    <cellStyle name="Input 22" xfId="5165"/>
    <cellStyle name="Input 23" xfId="5166"/>
    <cellStyle name="Input 24" xfId="5167"/>
    <cellStyle name="Input 25" xfId="5168"/>
    <cellStyle name="Input 26" xfId="5169"/>
    <cellStyle name="Input 27" xfId="5170"/>
    <cellStyle name="Input 28" xfId="5171"/>
    <cellStyle name="Input 29" xfId="5172"/>
    <cellStyle name="Input 3" xfId="5173"/>
    <cellStyle name="Input 3 2" xfId="5174"/>
    <cellStyle name="Input 30" xfId="5175"/>
    <cellStyle name="Input 31" xfId="5176"/>
    <cellStyle name="Input 32" xfId="5177"/>
    <cellStyle name="Input 33" xfId="5178"/>
    <cellStyle name="Input 34" xfId="5179"/>
    <cellStyle name="Input 35" xfId="5180"/>
    <cellStyle name="Input 36" xfId="5181"/>
    <cellStyle name="Input 37" xfId="5182"/>
    <cellStyle name="Input 38" xfId="5183"/>
    <cellStyle name="Input 39" xfId="5184"/>
    <cellStyle name="Input 4" xfId="5185"/>
    <cellStyle name="Input 4 2" xfId="5186"/>
    <cellStyle name="Input 40" xfId="5187"/>
    <cellStyle name="Input 41" xfId="5188"/>
    <cellStyle name="Input 42" xfId="5189"/>
    <cellStyle name="Input 43" xfId="5190"/>
    <cellStyle name="Input 44" xfId="5191"/>
    <cellStyle name="Input 45" xfId="5192"/>
    <cellStyle name="Input 46" xfId="5193"/>
    <cellStyle name="Input 47" xfId="5194"/>
    <cellStyle name="Input 48" xfId="5195"/>
    <cellStyle name="Input 49" xfId="5196"/>
    <cellStyle name="Input 5" xfId="5197"/>
    <cellStyle name="Input 50" xfId="5198"/>
    <cellStyle name="Input 51" xfId="5199"/>
    <cellStyle name="Input 52" xfId="5200"/>
    <cellStyle name="Input 53" xfId="5201"/>
    <cellStyle name="Input 54" xfId="5202"/>
    <cellStyle name="Input 55" xfId="5203"/>
    <cellStyle name="Input 56" xfId="5204"/>
    <cellStyle name="Input 57" xfId="5205"/>
    <cellStyle name="Input 58" xfId="5206"/>
    <cellStyle name="Input 59" xfId="5207"/>
    <cellStyle name="Input 6" xfId="5208"/>
    <cellStyle name="Input 60" xfId="5209"/>
    <cellStyle name="Input 61" xfId="5210"/>
    <cellStyle name="Input 62" xfId="5211"/>
    <cellStyle name="Input 63" xfId="5212"/>
    <cellStyle name="Input 64" xfId="5213"/>
    <cellStyle name="Input 65" xfId="6529"/>
    <cellStyle name="Input 66" xfId="6563"/>
    <cellStyle name="Input 67" xfId="6562"/>
    <cellStyle name="Input 68" xfId="6564"/>
    <cellStyle name="Input 7" xfId="5214"/>
    <cellStyle name="Input 8" xfId="5215"/>
    <cellStyle name="Input 9" xfId="5216"/>
    <cellStyle name="Input Cells" xfId="5217"/>
    <cellStyle name="Input Cells Percent" xfId="5218"/>
    <cellStyle name="Input Cells_4.34E Mint Farm Deferral" xfId="5219"/>
    <cellStyle name="Lines" xfId="5220"/>
    <cellStyle name="Lines 2" xfId="5221"/>
    <cellStyle name="Lines 3" xfId="5222"/>
    <cellStyle name="LINKED" xfId="5223"/>
    <cellStyle name="Linked Cell" xfId="14" builtinId="24" customBuiltin="1"/>
    <cellStyle name="Linked Cell 10" xfId="5224"/>
    <cellStyle name="Linked Cell 11" xfId="5225"/>
    <cellStyle name="Linked Cell 12" xfId="5226"/>
    <cellStyle name="Linked Cell 13" xfId="5227"/>
    <cellStyle name="Linked Cell 14" xfId="5228"/>
    <cellStyle name="Linked Cell 15" xfId="5229"/>
    <cellStyle name="Linked Cell 16" xfId="5230"/>
    <cellStyle name="Linked Cell 17" xfId="5231"/>
    <cellStyle name="Linked Cell 18" xfId="5232"/>
    <cellStyle name="Linked Cell 19" xfId="5233"/>
    <cellStyle name="Linked Cell 2" xfId="84"/>
    <cellStyle name="Linked Cell 2 2" xfId="5234"/>
    <cellStyle name="Linked Cell 20" xfId="5235"/>
    <cellStyle name="Linked Cell 21" xfId="5236"/>
    <cellStyle name="Linked Cell 22" xfId="5237"/>
    <cellStyle name="Linked Cell 23" xfId="5238"/>
    <cellStyle name="Linked Cell 24" xfId="5239"/>
    <cellStyle name="Linked Cell 25" xfId="5240"/>
    <cellStyle name="Linked Cell 26" xfId="5241"/>
    <cellStyle name="Linked Cell 27" xfId="5242"/>
    <cellStyle name="Linked Cell 28" xfId="5243"/>
    <cellStyle name="Linked Cell 29" xfId="5244"/>
    <cellStyle name="Linked Cell 3" xfId="5245"/>
    <cellStyle name="Linked Cell 3 2" xfId="5246"/>
    <cellStyle name="Linked Cell 30" xfId="5247"/>
    <cellStyle name="Linked Cell 31" xfId="5248"/>
    <cellStyle name="Linked Cell 32" xfId="5249"/>
    <cellStyle name="Linked Cell 33" xfId="5250"/>
    <cellStyle name="Linked Cell 34" xfId="5251"/>
    <cellStyle name="Linked Cell 35" xfId="5252"/>
    <cellStyle name="Linked Cell 36" xfId="5253"/>
    <cellStyle name="Linked Cell 37" xfId="5254"/>
    <cellStyle name="Linked Cell 38" xfId="5255"/>
    <cellStyle name="Linked Cell 39" xfId="5256"/>
    <cellStyle name="Linked Cell 4" xfId="5257"/>
    <cellStyle name="Linked Cell 40" xfId="5258"/>
    <cellStyle name="Linked Cell 41" xfId="5259"/>
    <cellStyle name="Linked Cell 42" xfId="5260"/>
    <cellStyle name="Linked Cell 43" xfId="5261"/>
    <cellStyle name="Linked Cell 44" xfId="5262"/>
    <cellStyle name="Linked Cell 45" xfId="5263"/>
    <cellStyle name="Linked Cell 46" xfId="5264"/>
    <cellStyle name="Linked Cell 47" xfId="5265"/>
    <cellStyle name="Linked Cell 48" xfId="5266"/>
    <cellStyle name="Linked Cell 49" xfId="5267"/>
    <cellStyle name="Linked Cell 5" xfId="5268"/>
    <cellStyle name="Linked Cell 50" xfId="5269"/>
    <cellStyle name="Linked Cell 51" xfId="5270"/>
    <cellStyle name="Linked Cell 52" xfId="5271"/>
    <cellStyle name="Linked Cell 53" xfId="5272"/>
    <cellStyle name="Linked Cell 54" xfId="5273"/>
    <cellStyle name="Linked Cell 55" xfId="5274"/>
    <cellStyle name="Linked Cell 56" xfId="5275"/>
    <cellStyle name="Linked Cell 57" xfId="5276"/>
    <cellStyle name="Linked Cell 58" xfId="5277"/>
    <cellStyle name="Linked Cell 59" xfId="5278"/>
    <cellStyle name="Linked Cell 6" xfId="5279"/>
    <cellStyle name="Linked Cell 60" xfId="5280"/>
    <cellStyle name="Linked Cell 61" xfId="5281"/>
    <cellStyle name="Linked Cell 62" xfId="5282"/>
    <cellStyle name="Linked Cell 63" xfId="5283"/>
    <cellStyle name="Linked Cell 64" xfId="5284"/>
    <cellStyle name="Linked Cell 65" xfId="6532"/>
    <cellStyle name="Linked Cell 7" xfId="5285"/>
    <cellStyle name="Linked Cell 8" xfId="5286"/>
    <cellStyle name="Linked Cell 9" xfId="5287"/>
    <cellStyle name="modified border" xfId="5288"/>
    <cellStyle name="modified border 2" xfId="5289"/>
    <cellStyle name="modified border 3" xfId="5290"/>
    <cellStyle name="modified border 4" xfId="5291"/>
    <cellStyle name="modified border_4.34E Mint Farm Deferral" xfId="5292"/>
    <cellStyle name="modified border1" xfId="5293"/>
    <cellStyle name="modified border1 2" xfId="5294"/>
    <cellStyle name="modified border1 3" xfId="5295"/>
    <cellStyle name="modified border1 4" xfId="5296"/>
    <cellStyle name="modified border1_4.34E Mint Farm Deferral" xfId="5297"/>
    <cellStyle name="Neutral" xfId="10" builtinId="28" customBuiltin="1"/>
    <cellStyle name="Neutral 10" xfId="5298"/>
    <cellStyle name="Neutral 11" xfId="5299"/>
    <cellStyle name="Neutral 12" xfId="5300"/>
    <cellStyle name="Neutral 13" xfId="5301"/>
    <cellStyle name="Neutral 14" xfId="5302"/>
    <cellStyle name="Neutral 15" xfId="5303"/>
    <cellStyle name="Neutral 16" xfId="5304"/>
    <cellStyle name="Neutral 17" xfId="5305"/>
    <cellStyle name="Neutral 18" xfId="5306"/>
    <cellStyle name="Neutral 19" xfId="5307"/>
    <cellStyle name="Neutral 2" xfId="77"/>
    <cellStyle name="Neutral 2 2" xfId="5308"/>
    <cellStyle name="Neutral 20" xfId="5309"/>
    <cellStyle name="Neutral 21" xfId="5310"/>
    <cellStyle name="Neutral 22" xfId="5311"/>
    <cellStyle name="Neutral 23" xfId="5312"/>
    <cellStyle name="Neutral 24" xfId="5313"/>
    <cellStyle name="Neutral 25" xfId="5314"/>
    <cellStyle name="Neutral 26" xfId="5315"/>
    <cellStyle name="Neutral 27" xfId="5316"/>
    <cellStyle name="Neutral 28" xfId="5317"/>
    <cellStyle name="Neutral 29" xfId="5318"/>
    <cellStyle name="Neutral 3" xfId="5319"/>
    <cellStyle name="Neutral 3 2" xfId="5320"/>
    <cellStyle name="Neutral 30" xfId="5321"/>
    <cellStyle name="Neutral 31" xfId="5322"/>
    <cellStyle name="Neutral 32" xfId="5323"/>
    <cellStyle name="Neutral 33" xfId="5324"/>
    <cellStyle name="Neutral 34" xfId="5325"/>
    <cellStyle name="Neutral 35" xfId="5326"/>
    <cellStyle name="Neutral 36" xfId="5327"/>
    <cellStyle name="Neutral 37" xfId="5328"/>
    <cellStyle name="Neutral 38" xfId="5329"/>
    <cellStyle name="Neutral 39" xfId="5330"/>
    <cellStyle name="Neutral 4" xfId="5331"/>
    <cellStyle name="Neutral 40" xfId="5332"/>
    <cellStyle name="Neutral 41" xfId="5333"/>
    <cellStyle name="Neutral 42" xfId="5334"/>
    <cellStyle name="Neutral 43" xfId="5335"/>
    <cellStyle name="Neutral 44" xfId="5336"/>
    <cellStyle name="Neutral 45" xfId="5337"/>
    <cellStyle name="Neutral 46" xfId="5338"/>
    <cellStyle name="Neutral 47" xfId="5339"/>
    <cellStyle name="Neutral 48" xfId="5340"/>
    <cellStyle name="Neutral 49" xfId="5341"/>
    <cellStyle name="Neutral 5" xfId="5342"/>
    <cellStyle name="Neutral 50" xfId="5343"/>
    <cellStyle name="Neutral 51" xfId="5344"/>
    <cellStyle name="Neutral 52" xfId="5345"/>
    <cellStyle name="Neutral 53" xfId="5346"/>
    <cellStyle name="Neutral 54" xfId="5347"/>
    <cellStyle name="Neutral 55" xfId="5348"/>
    <cellStyle name="Neutral 56" xfId="5349"/>
    <cellStyle name="Neutral 57" xfId="5350"/>
    <cellStyle name="Neutral 58" xfId="5351"/>
    <cellStyle name="Neutral 59" xfId="5352"/>
    <cellStyle name="Neutral 6" xfId="5353"/>
    <cellStyle name="Neutral 60" xfId="5354"/>
    <cellStyle name="Neutral 61" xfId="5355"/>
    <cellStyle name="Neutral 62" xfId="5356"/>
    <cellStyle name="Neutral 63" xfId="5357"/>
    <cellStyle name="Neutral 64" xfId="5358"/>
    <cellStyle name="Neutral 65" xfId="6528"/>
    <cellStyle name="Neutral 7" xfId="5359"/>
    <cellStyle name="Neutral 8" xfId="5360"/>
    <cellStyle name="Neutral 9" xfId="5361"/>
    <cellStyle name="no dec" xfId="5362"/>
    <cellStyle name="no dec 2" xfId="5363"/>
    <cellStyle name="Normal" xfId="0" builtinId="0"/>
    <cellStyle name="Normal - Style1" xfId="5364"/>
    <cellStyle name="Normal - Style1 2" xfId="5365"/>
    <cellStyle name="Normal - Style1 2 2" xfId="5366"/>
    <cellStyle name="Normal - Style1 2 3" xfId="5367"/>
    <cellStyle name="Normal - Style1 3" xfId="5368"/>
    <cellStyle name="Normal - Style1 3 2" xfId="5369"/>
    <cellStyle name="Normal - Style1 4" xfId="5370"/>
    <cellStyle name="Normal - Style1 4 2" xfId="5371"/>
    <cellStyle name="Normal - Style1 5" xfId="5372"/>
    <cellStyle name="Normal - Style1 5 2" xfId="5373"/>
    <cellStyle name="Normal - Style1 5 3" xfId="5374"/>
    <cellStyle name="Normal - Style1 5 4" xfId="211"/>
    <cellStyle name="Normal - Style1 6" xfId="5375"/>
    <cellStyle name="Normal - Style1 6 2" xfId="5376"/>
    <cellStyle name="Normal - Style1 7" xfId="5377"/>
    <cellStyle name="Normal - Style1_(C) WHE Proforma with ITC cash grant 10 Yr Amort_for deferral_102809" xfId="5378"/>
    <cellStyle name="Normal 10" xfId="5379"/>
    <cellStyle name="Normal 10 2" xfId="5380"/>
    <cellStyle name="Normal 10 2 2" xfId="5381"/>
    <cellStyle name="Normal 10 3" xfId="5382"/>
    <cellStyle name="Normal 10 3 2" xfId="5383"/>
    <cellStyle name="Normal 10 4" xfId="5384"/>
    <cellStyle name="Normal 10 4 2" xfId="5385"/>
    <cellStyle name="Normal 10 5" xfId="5386"/>
    <cellStyle name="Normal 10 5 2" xfId="5387"/>
    <cellStyle name="Normal 10 5 3" xfId="5388"/>
    <cellStyle name="Normal 10 6" xfId="5389"/>
    <cellStyle name="Normal 10 6 2" xfId="5390"/>
    <cellStyle name="Normal 10 7" xfId="5391"/>
    <cellStyle name="Normal 10 8" xfId="5392"/>
    <cellStyle name="Normal 10 9" xfId="5393"/>
    <cellStyle name="Normal 10_04.07E Wild Horse Wind Expansion" xfId="5394"/>
    <cellStyle name="Normal 100" xfId="5395"/>
    <cellStyle name="Normal 101" xfId="5396"/>
    <cellStyle name="Normal 101 2" xfId="5397"/>
    <cellStyle name="Normal 102" xfId="5398"/>
    <cellStyle name="Normal 103" xfId="5399"/>
    <cellStyle name="Normal 104" xfId="5400"/>
    <cellStyle name="Normal 105" xfId="212"/>
    <cellStyle name="Normal 106" xfId="5401"/>
    <cellStyle name="Normal 107" xfId="5402"/>
    <cellStyle name="Normal 108" xfId="5403"/>
    <cellStyle name="Normal 109" xfId="6520"/>
    <cellStyle name="Normal 11" xfId="5404"/>
    <cellStyle name="Normal 11 2" xfId="5405"/>
    <cellStyle name="Normal 11 2 2" xfId="5406"/>
    <cellStyle name="Normal 11 3" xfId="5407"/>
    <cellStyle name="Normal 11 3 2" xfId="5408"/>
    <cellStyle name="Normal 11 3 3" xfId="5409"/>
    <cellStyle name="Normal 11 4" xfId="5410"/>
    <cellStyle name="Normal 11 4 2" xfId="5411"/>
    <cellStyle name="Normal 11 5" xfId="5412"/>
    <cellStyle name="Normal 11 6" xfId="5413"/>
    <cellStyle name="Normal 110" xfId="6521"/>
    <cellStyle name="Normal 111" xfId="6566"/>
    <cellStyle name="Normal 112" xfId="6565"/>
    <cellStyle name="Normal 12" xfId="5414"/>
    <cellStyle name="Normal 12 2" xfId="5415"/>
    <cellStyle name="Normal 12 2 2" xfId="5416"/>
    <cellStyle name="Normal 12 3" xfId="5417"/>
    <cellStyle name="Normal 12 3 2" xfId="5418"/>
    <cellStyle name="Normal 12 3 3" xfId="5419"/>
    <cellStyle name="Normal 12 4" xfId="5420"/>
    <cellStyle name="Normal 12 4 2" xfId="5421"/>
    <cellStyle name="Normal 12 5" xfId="5422"/>
    <cellStyle name="Normal 12 6" xfId="5423"/>
    <cellStyle name="Normal 13" xfId="5424"/>
    <cellStyle name="Normal 13 2" xfId="5425"/>
    <cellStyle name="Normal 13 2 2" xfId="5426"/>
    <cellStyle name="Normal 13 3" xfId="5427"/>
    <cellStyle name="Normal 13 3 2" xfId="5428"/>
    <cellStyle name="Normal 13 3 3" xfId="5429"/>
    <cellStyle name="Normal 13 4" xfId="5430"/>
    <cellStyle name="Normal 13 4 2" xfId="5431"/>
    <cellStyle name="Normal 13 5" xfId="5432"/>
    <cellStyle name="Normal 13 6" xfId="5433"/>
    <cellStyle name="Normal 14" xfId="5434"/>
    <cellStyle name="Normal 14 2" xfId="5435"/>
    <cellStyle name="Normal 15" xfId="5436"/>
    <cellStyle name="Normal 15 2" xfId="5437"/>
    <cellStyle name="Normal 15 3" xfId="5438"/>
    <cellStyle name="Normal 15 3 2" xfId="5439"/>
    <cellStyle name="Normal 15 3 3" xfId="5440"/>
    <cellStyle name="Normal 15 4" xfId="5441"/>
    <cellStyle name="Normal 15 4 2" xfId="5442"/>
    <cellStyle name="Normal 15 5" xfId="5443"/>
    <cellStyle name="Normal 15 6" xfId="5444"/>
    <cellStyle name="Normal 154" xfId="5445"/>
    <cellStyle name="Normal 155" xfId="5446"/>
    <cellStyle name="Normal 16" xfId="5447"/>
    <cellStyle name="Normal 16 2" xfId="5448"/>
    <cellStyle name="Normal 16 3" xfId="5449"/>
    <cellStyle name="Normal 16 3 2" xfId="5450"/>
    <cellStyle name="Normal 16 3 3" xfId="5451"/>
    <cellStyle name="Normal 16 4" xfId="5452"/>
    <cellStyle name="Normal 16 4 2" xfId="5453"/>
    <cellStyle name="Normal 16 5" xfId="5454"/>
    <cellStyle name="Normal 16 6" xfId="5455"/>
    <cellStyle name="Normal 17" xfId="5456"/>
    <cellStyle name="Normal 17 2" xfId="5457"/>
    <cellStyle name="Normal 17 3" xfId="5458"/>
    <cellStyle name="Normal 18" xfId="5459"/>
    <cellStyle name="Normal 18 2" xfId="5460"/>
    <cellStyle name="Normal 18 3" xfId="5461"/>
    <cellStyle name="Normal 19" xfId="5462"/>
    <cellStyle name="Normal 19 2" xfId="5463"/>
    <cellStyle name="Normal 19 3" xfId="5464"/>
    <cellStyle name="Normal 2" xfId="45"/>
    <cellStyle name="Normal 2 10" xfId="5465"/>
    <cellStyle name="Normal 2 11" xfId="5466"/>
    <cellStyle name="Normal 2 2" xfId="5467"/>
    <cellStyle name="Normal 2 2 2" xfId="5468"/>
    <cellStyle name="Normal 2 2 3" xfId="5469"/>
    <cellStyle name="Normal 2 2 4" xfId="5470"/>
    <cellStyle name="Normal 2 2_4.14E Miscellaneous Operating Expense working file" xfId="5471"/>
    <cellStyle name="Normal 2 3" xfId="5472"/>
    <cellStyle name="Normal 2 3 2" xfId="5473"/>
    <cellStyle name="Normal 2 4" xfId="5474"/>
    <cellStyle name="Normal 2 4 2" xfId="5475"/>
    <cellStyle name="Normal 2 5" xfId="5476"/>
    <cellStyle name="Normal 2 5 2" xfId="5477"/>
    <cellStyle name="Normal 2 6" xfId="5478"/>
    <cellStyle name="Normal 2 6 2" xfId="5479"/>
    <cellStyle name="Normal 2 7" xfId="5480"/>
    <cellStyle name="Normal 2 7 2" xfId="5481"/>
    <cellStyle name="Normal 2 8" xfId="5482"/>
    <cellStyle name="Normal 2 8 2" xfId="5483"/>
    <cellStyle name="Normal 2 8 2 2" xfId="5484"/>
    <cellStyle name="Normal 2 8 3" xfId="5485"/>
    <cellStyle name="Normal 2 9" xfId="5486"/>
    <cellStyle name="Normal 2 9 2" xfId="5487"/>
    <cellStyle name="Normal 2_16.37E Wild Horse Expansion DeferralRevwrkingfile SF" xfId="5488"/>
    <cellStyle name="Normal 20" xfId="5489"/>
    <cellStyle name="Normal 20 2" xfId="5490"/>
    <cellStyle name="Normal 20 3" xfId="5491"/>
    <cellStyle name="Normal 20 4" xfId="5492"/>
    <cellStyle name="Normal 21" xfId="5493"/>
    <cellStyle name="Normal 21 2" xfId="5494"/>
    <cellStyle name="Normal 21 2 2" xfId="5495"/>
    <cellStyle name="Normal 21 2 3" xfId="5496"/>
    <cellStyle name="Normal 21 3" xfId="5497"/>
    <cellStyle name="Normal 21 3 2" xfId="5498"/>
    <cellStyle name="Normal 21 4" xfId="5499"/>
    <cellStyle name="Normal 21 5" xfId="5500"/>
    <cellStyle name="Normal 22" xfId="5501"/>
    <cellStyle name="Normal 22 2" xfId="5502"/>
    <cellStyle name="Normal 22 2 2" xfId="5503"/>
    <cellStyle name="Normal 22 2 3" xfId="5504"/>
    <cellStyle name="Normal 22 3" xfId="5505"/>
    <cellStyle name="Normal 22 3 2" xfId="5506"/>
    <cellStyle name="Normal 22 4" xfId="5507"/>
    <cellStyle name="Normal 22 5" xfId="5508"/>
    <cellStyle name="Normal 23" xfId="5509"/>
    <cellStyle name="Normal 23 2" xfId="5510"/>
    <cellStyle name="Normal 23 2 2" xfId="5511"/>
    <cellStyle name="Normal 23 2 3" xfId="5512"/>
    <cellStyle name="Normal 23 3" xfId="5513"/>
    <cellStyle name="Normal 23 3 2" xfId="5514"/>
    <cellStyle name="Normal 23 4" xfId="5515"/>
    <cellStyle name="Normal 23 5" xfId="5516"/>
    <cellStyle name="Normal 24" xfId="5517"/>
    <cellStyle name="Normal 24 2" xfId="5518"/>
    <cellStyle name="Normal 24 2 2" xfId="5519"/>
    <cellStyle name="Normal 24 2 3" xfId="5520"/>
    <cellStyle name="Normal 24 3" xfId="5521"/>
    <cellStyle name="Normal 24 3 2" xfId="5522"/>
    <cellStyle name="Normal 24 4" xfId="5523"/>
    <cellStyle name="Normal 24 5" xfId="5524"/>
    <cellStyle name="Normal 25" xfId="5525"/>
    <cellStyle name="Normal 25 2" xfId="5526"/>
    <cellStyle name="Normal 25 2 2" xfId="5527"/>
    <cellStyle name="Normal 25 2 3" xfId="5528"/>
    <cellStyle name="Normal 25 3" xfId="5529"/>
    <cellStyle name="Normal 25 3 2" xfId="5530"/>
    <cellStyle name="Normal 25 4" xfId="5531"/>
    <cellStyle name="Normal 25 5" xfId="5532"/>
    <cellStyle name="Normal 26" xfId="5533"/>
    <cellStyle name="Normal 26 2" xfId="5534"/>
    <cellStyle name="Normal 26 2 2" xfId="5535"/>
    <cellStyle name="Normal 26 2 3" xfId="5536"/>
    <cellStyle name="Normal 26 3" xfId="5537"/>
    <cellStyle name="Normal 26 3 2" xfId="5538"/>
    <cellStyle name="Normal 26 4" xfId="5539"/>
    <cellStyle name="Normal 26 5" xfId="5540"/>
    <cellStyle name="Normal 27" xfId="5541"/>
    <cellStyle name="Normal 27 2" xfId="5542"/>
    <cellStyle name="Normal 27 2 2" xfId="5543"/>
    <cellStyle name="Normal 27 2 3" xfId="5544"/>
    <cellStyle name="Normal 27 3" xfId="5545"/>
    <cellStyle name="Normal 27 3 2" xfId="5546"/>
    <cellStyle name="Normal 27 4" xfId="5547"/>
    <cellStyle name="Normal 27 5" xfId="5548"/>
    <cellStyle name="Normal 28" xfId="5549"/>
    <cellStyle name="Normal 28 2" xfId="5550"/>
    <cellStyle name="Normal 28 2 2" xfId="5551"/>
    <cellStyle name="Normal 28 2 3" xfId="5552"/>
    <cellStyle name="Normal 28 3" xfId="5553"/>
    <cellStyle name="Normal 28 3 2" xfId="5554"/>
    <cellStyle name="Normal 28 4" xfId="5555"/>
    <cellStyle name="Normal 28 5" xfId="5556"/>
    <cellStyle name="Normal 29" xfId="5557"/>
    <cellStyle name="Normal 29 2" xfId="5558"/>
    <cellStyle name="Normal 29 2 2" xfId="5559"/>
    <cellStyle name="Normal 29 2 3" xfId="5560"/>
    <cellStyle name="Normal 29 3" xfId="5561"/>
    <cellStyle name="Normal 29 3 2" xfId="5562"/>
    <cellStyle name="Normal 29 4" xfId="5563"/>
    <cellStyle name="Normal 29 5" xfId="5564"/>
    <cellStyle name="Normal 3" xfId="58"/>
    <cellStyle name="Normal 3 2" xfId="5565"/>
    <cellStyle name="Normal 3 2 2" xfId="5566"/>
    <cellStyle name="Normal 3 3" xfId="5567"/>
    <cellStyle name="Normal 3 3 2" xfId="5568"/>
    <cellStyle name="Normal 3 4" xfId="5569"/>
    <cellStyle name="Normal 3 4 2" xfId="5570"/>
    <cellStyle name="Normal 3 4 3" xfId="5571"/>
    <cellStyle name="Normal 3 4 4" xfId="5572"/>
    <cellStyle name="Normal 3 5" xfId="5573"/>
    <cellStyle name="Normal 3 5 2" xfId="5574"/>
    <cellStyle name="Normal 3 6" xfId="5575"/>
    <cellStyle name="Normal 3 7" xfId="5576"/>
    <cellStyle name="Normal 3 8" xfId="5577"/>
    <cellStyle name="Normal 3_4.14E Miscellaneous Operating Expense working file" xfId="5578"/>
    <cellStyle name="Normal 30" xfId="5579"/>
    <cellStyle name="Normal 30 2" xfId="5580"/>
    <cellStyle name="Normal 30 2 2" xfId="5581"/>
    <cellStyle name="Normal 30 2 3" xfId="5582"/>
    <cellStyle name="Normal 30 3" xfId="5583"/>
    <cellStyle name="Normal 30 3 2" xfId="5584"/>
    <cellStyle name="Normal 30 4" xfId="5585"/>
    <cellStyle name="Normal 30 5" xfId="5586"/>
    <cellStyle name="Normal 31" xfId="5587"/>
    <cellStyle name="Normal 31 2" xfId="5588"/>
    <cellStyle name="Normal 31 2 2" xfId="5589"/>
    <cellStyle name="Normal 31 2 3" xfId="5590"/>
    <cellStyle name="Normal 31 3" xfId="5591"/>
    <cellStyle name="Normal 31 3 2" xfId="5592"/>
    <cellStyle name="Normal 31 4" xfId="5593"/>
    <cellStyle name="Normal 31 5" xfId="5594"/>
    <cellStyle name="Normal 32" xfId="5595"/>
    <cellStyle name="Normal 32 2" xfId="5596"/>
    <cellStyle name="Normal 32 2 2" xfId="5597"/>
    <cellStyle name="Normal 32 2 3" xfId="5598"/>
    <cellStyle name="Normal 32 3" xfId="5599"/>
    <cellStyle name="Normal 32 3 2" xfId="5600"/>
    <cellStyle name="Normal 32 4" xfId="5601"/>
    <cellStyle name="Normal 32 5" xfId="5602"/>
    <cellStyle name="Normal 33" xfId="5603"/>
    <cellStyle name="Normal 33 2" xfId="5604"/>
    <cellStyle name="Normal 33 2 2" xfId="5605"/>
    <cellStyle name="Normal 33 2 3" xfId="5606"/>
    <cellStyle name="Normal 33 3" xfId="5607"/>
    <cellStyle name="Normal 33 3 2" xfId="5608"/>
    <cellStyle name="Normal 33 4" xfId="5609"/>
    <cellStyle name="Normal 33 5" xfId="5610"/>
    <cellStyle name="Normal 34" xfId="5611"/>
    <cellStyle name="Normal 34 2" xfId="5612"/>
    <cellStyle name="Normal 34 2 2" xfId="5613"/>
    <cellStyle name="Normal 34 2 3" xfId="5614"/>
    <cellStyle name="Normal 34 3" xfId="5615"/>
    <cellStyle name="Normal 34 3 2" xfId="5616"/>
    <cellStyle name="Normal 34 4" xfId="5617"/>
    <cellStyle name="Normal 34 5" xfId="5618"/>
    <cellStyle name="Normal 35" xfId="5619"/>
    <cellStyle name="Normal 35 2" xfId="5620"/>
    <cellStyle name="Normal 35 2 2" xfId="5621"/>
    <cellStyle name="Normal 35 2 3" xfId="5622"/>
    <cellStyle name="Normal 35 3" xfId="5623"/>
    <cellStyle name="Normal 35 3 2" xfId="5624"/>
    <cellStyle name="Normal 35 4" xfId="5625"/>
    <cellStyle name="Normal 35 5" xfId="5626"/>
    <cellStyle name="Normal 36" xfId="5627"/>
    <cellStyle name="Normal 36 2" xfId="5628"/>
    <cellStyle name="Normal 36 2 2" xfId="5629"/>
    <cellStyle name="Normal 36 2 3" xfId="5630"/>
    <cellStyle name="Normal 36 3" xfId="5631"/>
    <cellStyle name="Normal 36 3 2" xfId="5632"/>
    <cellStyle name="Normal 36 4" xfId="5633"/>
    <cellStyle name="Normal 36 5" xfId="5634"/>
    <cellStyle name="Normal 37" xfId="5635"/>
    <cellStyle name="Normal 37 2" xfId="5636"/>
    <cellStyle name="Normal 37 2 2" xfId="5637"/>
    <cellStyle name="Normal 37 2 3" xfId="5638"/>
    <cellStyle name="Normal 37 3" xfId="5639"/>
    <cellStyle name="Normal 37 3 2" xfId="5640"/>
    <cellStyle name="Normal 37 4" xfId="5641"/>
    <cellStyle name="Normal 37 5" xfId="5642"/>
    <cellStyle name="Normal 38" xfId="5643"/>
    <cellStyle name="Normal 38 2" xfId="5644"/>
    <cellStyle name="Normal 38 2 2" xfId="5645"/>
    <cellStyle name="Normal 38 2 3" xfId="5646"/>
    <cellStyle name="Normal 38 3" xfId="5647"/>
    <cellStyle name="Normal 38 3 2" xfId="5648"/>
    <cellStyle name="Normal 38 4" xfId="5649"/>
    <cellStyle name="Normal 38 5" xfId="5650"/>
    <cellStyle name="Normal 39" xfId="5651"/>
    <cellStyle name="Normal 39 2" xfId="5652"/>
    <cellStyle name="Normal 39 2 2" xfId="5653"/>
    <cellStyle name="Normal 39 2 3" xfId="5654"/>
    <cellStyle name="Normal 39 3" xfId="5655"/>
    <cellStyle name="Normal 39 3 2" xfId="5656"/>
    <cellStyle name="Normal 39 4" xfId="5657"/>
    <cellStyle name="Normal 39 5" xfId="5658"/>
    <cellStyle name="Normal 4" xfId="192"/>
    <cellStyle name="Normal 4 2" xfId="5659"/>
    <cellStyle name="Normal 4 2 2" xfId="5660"/>
    <cellStyle name="Normal 4 2 2 2" xfId="5661"/>
    <cellStyle name="Normal 4 2 2 3" xfId="5662"/>
    <cellStyle name="Normal 4 2 3" xfId="5663"/>
    <cellStyle name="Normal 4 2 3 2" xfId="5664"/>
    <cellStyle name="Normal 4 2 4" xfId="5665"/>
    <cellStyle name="Normal 4 2 5" xfId="5666"/>
    <cellStyle name="Normal 4 3" xfId="5667"/>
    <cellStyle name="Normal 4 4" xfId="5668"/>
    <cellStyle name="Normal 4 5" xfId="5669"/>
    <cellStyle name="Normal 4 6" xfId="5670"/>
    <cellStyle name="Normal 4_Net Classified Plant" xfId="5671"/>
    <cellStyle name="Normal 40" xfId="5672"/>
    <cellStyle name="Normal 41" xfId="5673"/>
    <cellStyle name="Normal 41 2" xfId="5674"/>
    <cellStyle name="Normal 41 3" xfId="5675"/>
    <cellStyle name="Normal 41 4" xfId="5676"/>
    <cellStyle name="Normal 42" xfId="5677"/>
    <cellStyle name="Normal 42 2" xfId="5678"/>
    <cellStyle name="Normal 42 2 2" xfId="5679"/>
    <cellStyle name="Normal 42 3" xfId="5680"/>
    <cellStyle name="Normal 42 4" xfId="5681"/>
    <cellStyle name="Normal 42 5" xfId="5682"/>
    <cellStyle name="Normal 43" xfId="5683"/>
    <cellStyle name="Normal 43 2" xfId="5684"/>
    <cellStyle name="Normal 43 3" xfId="5685"/>
    <cellStyle name="Normal 44" xfId="5686"/>
    <cellStyle name="Normal 44 2" xfId="5687"/>
    <cellStyle name="Normal 44 2 2" xfId="5688"/>
    <cellStyle name="Normal 44 3" xfId="5689"/>
    <cellStyle name="Normal 44 4" xfId="5690"/>
    <cellStyle name="Normal 44 5" xfId="5691"/>
    <cellStyle name="Normal 45" xfId="5692"/>
    <cellStyle name="Normal 45 2" xfId="5693"/>
    <cellStyle name="Normal 45 2 2" xfId="5694"/>
    <cellStyle name="Normal 45 3" xfId="5695"/>
    <cellStyle name="Normal 45 4" xfId="5696"/>
    <cellStyle name="Normal 46" xfId="5697"/>
    <cellStyle name="Normal 46 2" xfId="5698"/>
    <cellStyle name="Normal 46 2 2" xfId="5699"/>
    <cellStyle name="Normal 46 2 3" xfId="5700"/>
    <cellStyle name="Normal 46 3" xfId="5701"/>
    <cellStyle name="Normal 46 4" xfId="5702"/>
    <cellStyle name="Normal 47" xfId="5703"/>
    <cellStyle name="Normal 47 2" xfId="5704"/>
    <cellStyle name="Normal 47 3" xfId="5705"/>
    <cellStyle name="Normal 47 4" xfId="5706"/>
    <cellStyle name="Normal 48" xfId="5707"/>
    <cellStyle name="Normal 48 2" xfId="5708"/>
    <cellStyle name="Normal 48 3" xfId="5709"/>
    <cellStyle name="Normal 48 4" xfId="5710"/>
    <cellStyle name="Normal 49" xfId="5711"/>
    <cellStyle name="Normal 49 2" xfId="5712"/>
    <cellStyle name="Normal 49 3" xfId="5713"/>
    <cellStyle name="Normal 49 4" xfId="5714"/>
    <cellStyle name="Normal 5" xfId="5715"/>
    <cellStyle name="Normal 5 2" xfId="5716"/>
    <cellStyle name="Normal 5 3" xfId="5717"/>
    <cellStyle name="Normal 5 4" xfId="5718"/>
    <cellStyle name="Normal 5 5" xfId="5719"/>
    <cellStyle name="Normal 50" xfId="5720"/>
    <cellStyle name="Normal 50 2" xfId="5721"/>
    <cellStyle name="Normal 50 3" xfId="5722"/>
    <cellStyle name="Normal 50 4" xfId="5723"/>
    <cellStyle name="Normal 51" xfId="5724"/>
    <cellStyle name="Normal 51 2" xfId="5725"/>
    <cellStyle name="Normal 51 2 2" xfId="5726"/>
    <cellStyle name="Normal 51 2 3" xfId="5727"/>
    <cellStyle name="Normal 51 3" xfId="5728"/>
    <cellStyle name="Normal 51 4" xfId="5729"/>
    <cellStyle name="Normal 52" xfId="5730"/>
    <cellStyle name="Normal 53" xfId="5731"/>
    <cellStyle name="Normal 53 2" xfId="5732"/>
    <cellStyle name="Normal 53 3" xfId="5733"/>
    <cellStyle name="Normal 53 4" xfId="5734"/>
    <cellStyle name="Normal 54" xfId="5735"/>
    <cellStyle name="Normal 54 2" xfId="5736"/>
    <cellStyle name="Normal 54 3" xfId="5737"/>
    <cellStyle name="Normal 54 4" xfId="5738"/>
    <cellStyle name="Normal 55" xfId="5739"/>
    <cellStyle name="Normal 55 2" xfId="5740"/>
    <cellStyle name="Normal 56" xfId="5741"/>
    <cellStyle name="Normal 56 2" xfId="5742"/>
    <cellStyle name="Normal 57" xfId="5743"/>
    <cellStyle name="Normal 58" xfId="5744"/>
    <cellStyle name="Normal 59" xfId="5745"/>
    <cellStyle name="Normal 6" xfId="5746"/>
    <cellStyle name="Normal 6 2" xfId="5747"/>
    <cellStyle name="Normal 6 2 2" xfId="5748"/>
    <cellStyle name="Normal 60" xfId="5749"/>
    <cellStyle name="Normal 61" xfId="5750"/>
    <cellStyle name="Normal 62" xfId="5751"/>
    <cellStyle name="Normal 63" xfId="5752"/>
    <cellStyle name="Normal 64" xfId="5753"/>
    <cellStyle name="Normal 65" xfId="5754"/>
    <cellStyle name="Normal 65 2" xfId="5755"/>
    <cellStyle name="Normal 66" xfId="5756"/>
    <cellStyle name="Normal 67" xfId="5757"/>
    <cellStyle name="Normal 68" xfId="5758"/>
    <cellStyle name="Normal 69" xfId="5759"/>
    <cellStyle name="Normal 7" xfId="5760"/>
    <cellStyle name="Normal 7 2" xfId="5761"/>
    <cellStyle name="Normal 7 2 2" xfId="5762"/>
    <cellStyle name="Normal 70" xfId="5763"/>
    <cellStyle name="Normal 71" xfId="5764"/>
    <cellStyle name="Normal 72" xfId="5765"/>
    <cellStyle name="Normal 73" xfId="5766"/>
    <cellStyle name="Normal 74" xfId="5767"/>
    <cellStyle name="Normal 75" xfId="5768"/>
    <cellStyle name="Normal 76" xfId="5769"/>
    <cellStyle name="Normal 77" xfId="5770"/>
    <cellStyle name="Normal 78" xfId="5771"/>
    <cellStyle name="Normal 79" xfId="5772"/>
    <cellStyle name="Normal 8" xfId="149"/>
    <cellStyle name="Normal 8 2" xfId="5773"/>
    <cellStyle name="Normal 8 2 2" xfId="5774"/>
    <cellStyle name="Normal 8 3" xfId="6598"/>
    <cellStyle name="Normal 80" xfId="5775"/>
    <cellStyle name="Normal 81" xfId="5776"/>
    <cellStyle name="Normal 82" xfId="5777"/>
    <cellStyle name="Normal 83" xfId="5778"/>
    <cellStyle name="Normal 84" xfId="5779"/>
    <cellStyle name="Normal 85" xfId="5780"/>
    <cellStyle name="Normal 86" xfId="5781"/>
    <cellStyle name="Normal 87" xfId="5782"/>
    <cellStyle name="Normal 88" xfId="5783"/>
    <cellStyle name="Normal 89" xfId="5784"/>
    <cellStyle name="Normal 9" xfId="5785"/>
    <cellStyle name="Normal 9 2" xfId="5786"/>
    <cellStyle name="Normal 9 2 2" xfId="5787"/>
    <cellStyle name="Normal 9 2 3" xfId="5788"/>
    <cellStyle name="Normal 9 3" xfId="5789"/>
    <cellStyle name="Normal 9 3 2" xfId="5790"/>
    <cellStyle name="Normal 9 4" xfId="5791"/>
    <cellStyle name="Normal 90" xfId="5792"/>
    <cellStyle name="Normal 91" xfId="5793"/>
    <cellStyle name="Normal 92" xfId="5794"/>
    <cellStyle name="Normal 93" xfId="5795"/>
    <cellStyle name="Normal 94" xfId="5796"/>
    <cellStyle name="Normal 95" xfId="5797"/>
    <cellStyle name="Normal 96" xfId="5798"/>
    <cellStyle name="Normal 96 2" xfId="5799"/>
    <cellStyle name="Normal 97" xfId="5800"/>
    <cellStyle name="Normal 98" xfId="5801"/>
    <cellStyle name="Normal 99" xfId="5802"/>
    <cellStyle name="Note" xfId="17" builtinId="10" customBuiltin="1"/>
    <cellStyle name="Note 10" xfId="5803"/>
    <cellStyle name="Note 10 2" xfId="5804"/>
    <cellStyle name="Note 11" xfId="5805"/>
    <cellStyle name="Note 11 2" xfId="5806"/>
    <cellStyle name="Note 12" xfId="5807"/>
    <cellStyle name="Note 12 2" xfId="5808"/>
    <cellStyle name="Note 12 3" xfId="5809"/>
    <cellStyle name="Note 13" xfId="5810"/>
    <cellStyle name="Note 14" xfId="5811"/>
    <cellStyle name="Note 15" xfId="5812"/>
    <cellStyle name="Note 16" xfId="5813"/>
    <cellStyle name="Note 17" xfId="5814"/>
    <cellStyle name="Note 18" xfId="5815"/>
    <cellStyle name="Note 19" xfId="5816"/>
    <cellStyle name="Note 2" xfId="70"/>
    <cellStyle name="Note 2 2" xfId="5817"/>
    <cellStyle name="Note 2 3" xfId="5818"/>
    <cellStyle name="Note 20" xfId="5819"/>
    <cellStyle name="Note 21" xfId="5820"/>
    <cellStyle name="Note 22" xfId="5821"/>
    <cellStyle name="Note 23" xfId="5822"/>
    <cellStyle name="Note 24" xfId="5823"/>
    <cellStyle name="Note 25" xfId="5824"/>
    <cellStyle name="Note 26" xfId="5825"/>
    <cellStyle name="Note 27" xfId="5826"/>
    <cellStyle name="Note 28" xfId="5827"/>
    <cellStyle name="Note 29" xfId="5828"/>
    <cellStyle name="Note 3" xfId="5829"/>
    <cellStyle name="Note 3 2" xfId="5830"/>
    <cellStyle name="Note 30" xfId="5831"/>
    <cellStyle name="Note 31" xfId="5832"/>
    <cellStyle name="Note 32" xfId="5833"/>
    <cellStyle name="Note 33" xfId="5834"/>
    <cellStyle name="Note 34" xfId="5835"/>
    <cellStyle name="Note 35" xfId="5836"/>
    <cellStyle name="Note 36" xfId="5837"/>
    <cellStyle name="Note 37" xfId="5838"/>
    <cellStyle name="Note 38" xfId="5839"/>
    <cellStyle name="Note 39" xfId="5840"/>
    <cellStyle name="Note 4" xfId="5841"/>
    <cellStyle name="Note 4 2" xfId="6599"/>
    <cellStyle name="Note 40" xfId="5842"/>
    <cellStyle name="Note 41" xfId="5843"/>
    <cellStyle name="Note 42" xfId="5844"/>
    <cellStyle name="Note 43" xfId="5845"/>
    <cellStyle name="Note 44" xfId="5846"/>
    <cellStyle name="Note 45" xfId="5847"/>
    <cellStyle name="Note 46" xfId="5848"/>
    <cellStyle name="Note 47" xfId="5849"/>
    <cellStyle name="Note 48" xfId="5850"/>
    <cellStyle name="Note 49" xfId="5851"/>
    <cellStyle name="Note 5" xfId="5852"/>
    <cellStyle name="Note 5 2" xfId="5853"/>
    <cellStyle name="Note 50" xfId="5854"/>
    <cellStyle name="Note 51" xfId="5855"/>
    <cellStyle name="Note 52" xfId="5856"/>
    <cellStyle name="Note 53" xfId="5857"/>
    <cellStyle name="Note 54" xfId="5858"/>
    <cellStyle name="Note 55" xfId="5859"/>
    <cellStyle name="Note 56" xfId="5860"/>
    <cellStyle name="Note 57" xfId="5861"/>
    <cellStyle name="Note 58" xfId="5862"/>
    <cellStyle name="Note 59" xfId="5863"/>
    <cellStyle name="Note 6" xfId="5864"/>
    <cellStyle name="Note 6 2" xfId="6600"/>
    <cellStyle name="Note 60" xfId="5865"/>
    <cellStyle name="Note 61" xfId="5866"/>
    <cellStyle name="Note 62" xfId="5867"/>
    <cellStyle name="Note 63" xfId="5868"/>
    <cellStyle name="Note 64" xfId="5869"/>
    <cellStyle name="Note 65" xfId="5870"/>
    <cellStyle name="Note 66" xfId="6535"/>
    <cellStyle name="Note 7" xfId="5871"/>
    <cellStyle name="Note 7 2" xfId="6601"/>
    <cellStyle name="Note 8" xfId="5872"/>
    <cellStyle name="Note 8 2" xfId="6602"/>
    <cellStyle name="Note 9" xfId="5873"/>
    <cellStyle name="Note 9 2" xfId="6603"/>
    <cellStyle name="Output" xfId="12" builtinId="21" customBuiltin="1"/>
    <cellStyle name="Output 10" xfId="5874"/>
    <cellStyle name="Output 11" xfId="5875"/>
    <cellStyle name="Output 12" xfId="5876"/>
    <cellStyle name="Output 13" xfId="5877"/>
    <cellStyle name="Output 14" xfId="5878"/>
    <cellStyle name="Output 15" xfId="5879"/>
    <cellStyle name="Output 16" xfId="5880"/>
    <cellStyle name="Output 17" xfId="5881"/>
    <cellStyle name="Output 18" xfId="5882"/>
    <cellStyle name="Output 19" xfId="5883"/>
    <cellStyle name="Output 2" xfId="86"/>
    <cellStyle name="Output 2 2" xfId="5884"/>
    <cellStyle name="Output 20" xfId="5885"/>
    <cellStyle name="Output 21" xfId="5886"/>
    <cellStyle name="Output 22" xfId="5887"/>
    <cellStyle name="Output 23" xfId="5888"/>
    <cellStyle name="Output 24" xfId="5889"/>
    <cellStyle name="Output 25" xfId="5890"/>
    <cellStyle name="Output 26" xfId="5891"/>
    <cellStyle name="Output 27" xfId="5892"/>
    <cellStyle name="Output 28" xfId="5893"/>
    <cellStyle name="Output 29" xfId="5894"/>
    <cellStyle name="Output 3" xfId="5895"/>
    <cellStyle name="Output 3 2" xfId="5896"/>
    <cellStyle name="Output 30" xfId="5897"/>
    <cellStyle name="Output 31" xfId="5898"/>
    <cellStyle name="Output 32" xfId="5899"/>
    <cellStyle name="Output 33" xfId="5900"/>
    <cellStyle name="Output 34" xfId="5901"/>
    <cellStyle name="Output 35" xfId="5902"/>
    <cellStyle name="Output 36" xfId="5903"/>
    <cellStyle name="Output 37" xfId="5904"/>
    <cellStyle name="Output 38" xfId="5905"/>
    <cellStyle name="Output 39" xfId="5906"/>
    <cellStyle name="Output 4" xfId="5907"/>
    <cellStyle name="Output 40" xfId="5908"/>
    <cellStyle name="Output 41" xfId="5909"/>
    <cellStyle name="Output 42" xfId="5910"/>
    <cellStyle name="Output 43" xfId="5911"/>
    <cellStyle name="Output 44" xfId="5912"/>
    <cellStyle name="Output 45" xfId="5913"/>
    <cellStyle name="Output 46" xfId="5914"/>
    <cellStyle name="Output 47" xfId="5915"/>
    <cellStyle name="Output 48" xfId="5916"/>
    <cellStyle name="Output 49" xfId="5917"/>
    <cellStyle name="Output 5" xfId="5918"/>
    <cellStyle name="Output 50" xfId="5919"/>
    <cellStyle name="Output 51" xfId="5920"/>
    <cellStyle name="Output 52" xfId="5921"/>
    <cellStyle name="Output 53" xfId="5922"/>
    <cellStyle name="Output 54" xfId="5923"/>
    <cellStyle name="Output 55" xfId="5924"/>
    <cellStyle name="Output 56" xfId="5925"/>
    <cellStyle name="Output 57" xfId="5926"/>
    <cellStyle name="Output 58" xfId="5927"/>
    <cellStyle name="Output 59" xfId="5928"/>
    <cellStyle name="Output 6" xfId="5929"/>
    <cellStyle name="Output 60" xfId="5930"/>
    <cellStyle name="Output 61" xfId="5931"/>
    <cellStyle name="Output 62" xfId="5932"/>
    <cellStyle name="Output 63" xfId="5933"/>
    <cellStyle name="Output 64" xfId="5934"/>
    <cellStyle name="Output 65" xfId="6530"/>
    <cellStyle name="Output 7" xfId="5935"/>
    <cellStyle name="Output 8" xfId="5936"/>
    <cellStyle name="Output 9" xfId="5937"/>
    <cellStyle name="Percen - Style1" xfId="5938"/>
    <cellStyle name="Percen - Style2" xfId="5939"/>
    <cellStyle name="Percen - Style2 2" xfId="5940"/>
    <cellStyle name="Percen - Style2 3" xfId="5941"/>
    <cellStyle name="Percen - Style3" xfId="5942"/>
    <cellStyle name="Percen - Style3 2" xfId="5943"/>
    <cellStyle name="Percen - Style3 3" xfId="5944"/>
    <cellStyle name="Percent (0)" xfId="5945"/>
    <cellStyle name="Percent [2]" xfId="5946"/>
    <cellStyle name="Percent [2] 2" xfId="5947"/>
    <cellStyle name="Percent [2] 2 2" xfId="5948"/>
    <cellStyle name="Percent [2] 3" xfId="5949"/>
    <cellStyle name="Percent [2] 3 2" xfId="5950"/>
    <cellStyle name="Percent [2] 3 3" xfId="5951"/>
    <cellStyle name="Percent [2] 3 4" xfId="5952"/>
    <cellStyle name="Percent [2] 4" xfId="5953"/>
    <cellStyle name="Percent [2] 4 2" xfId="5954"/>
    <cellStyle name="Percent [2] 5" xfId="5955"/>
    <cellStyle name="Percent [2] 5 2" xfId="5956"/>
    <cellStyle name="Percent [2] 6" xfId="5957"/>
    <cellStyle name="Percent [2] 6 2" xfId="5958"/>
    <cellStyle name="Percent 10" xfId="5959"/>
    <cellStyle name="Percent 10 2" xfId="5960"/>
    <cellStyle name="Percent 10 3" xfId="5961"/>
    <cellStyle name="Percent 11" xfId="5962"/>
    <cellStyle name="Percent 11 2" xfId="5963"/>
    <cellStyle name="Percent 11 3" xfId="5964"/>
    <cellStyle name="Percent 11 4" xfId="5965"/>
    <cellStyle name="Percent 12" xfId="5966"/>
    <cellStyle name="Percent 12 2" xfId="5967"/>
    <cellStyle name="Percent 12 2 2" xfId="5968"/>
    <cellStyle name="Percent 12 3" xfId="5969"/>
    <cellStyle name="Percent 12 4" xfId="5970"/>
    <cellStyle name="Percent 12 5" xfId="5971"/>
    <cellStyle name="Percent 13" xfId="5972"/>
    <cellStyle name="Percent 13 2" xfId="5973"/>
    <cellStyle name="Percent 13 2 2" xfId="5974"/>
    <cellStyle name="Percent 13 3" xfId="5975"/>
    <cellStyle name="Percent 13 4" xfId="5976"/>
    <cellStyle name="Percent 14" xfId="5977"/>
    <cellStyle name="Percent 14 2" xfId="5978"/>
    <cellStyle name="Percent 14 2 2" xfId="5979"/>
    <cellStyle name="Percent 14 3" xfId="5980"/>
    <cellStyle name="Percent 14 4" xfId="5981"/>
    <cellStyle name="Percent 14 5" xfId="5982"/>
    <cellStyle name="Percent 15" xfId="5983"/>
    <cellStyle name="Percent 15 2" xfId="5984"/>
    <cellStyle name="Percent 15 2 2" xfId="5985"/>
    <cellStyle name="Percent 15 3" xfId="5986"/>
    <cellStyle name="Percent 15 4" xfId="5987"/>
    <cellStyle name="Percent 15 5" xfId="5988"/>
    <cellStyle name="Percent 16" xfId="5989"/>
    <cellStyle name="Percent 16 2" xfId="5990"/>
    <cellStyle name="Percent 16 3" xfId="5991"/>
    <cellStyle name="Percent 16 4" xfId="5992"/>
    <cellStyle name="Percent 17" xfId="5993"/>
    <cellStyle name="Percent 17 2" xfId="5994"/>
    <cellStyle name="Percent 17 3" xfId="5995"/>
    <cellStyle name="Percent 17 4" xfId="5996"/>
    <cellStyle name="Percent 18" xfId="5997"/>
    <cellStyle name="Percent 18 2" xfId="5998"/>
    <cellStyle name="Percent 18 3" xfId="5999"/>
    <cellStyle name="Percent 18 4" xfId="6000"/>
    <cellStyle name="Percent 19" xfId="6001"/>
    <cellStyle name="Percent 19 2" xfId="6002"/>
    <cellStyle name="Percent 19 3" xfId="6003"/>
    <cellStyle name="Percent 19 4" xfId="6004"/>
    <cellStyle name="Percent 2" xfId="6005"/>
    <cellStyle name="Percent 2 2" xfId="6006"/>
    <cellStyle name="Percent 2 2 2" xfId="6007"/>
    <cellStyle name="Percent 2 3" xfId="6008"/>
    <cellStyle name="Percent 2 4" xfId="6009"/>
    <cellStyle name="Percent 2 5" xfId="6010"/>
    <cellStyle name="Percent 20" xfId="6011"/>
    <cellStyle name="Percent 20 2" xfId="6012"/>
    <cellStyle name="Percent 20 2 2" xfId="6013"/>
    <cellStyle name="Percent 20 3" xfId="6014"/>
    <cellStyle name="Percent 21" xfId="6015"/>
    <cellStyle name="Percent 21 2" xfId="6016"/>
    <cellStyle name="Percent 22" xfId="6017"/>
    <cellStyle name="Percent 22 2" xfId="6018"/>
    <cellStyle name="Percent 22 3" xfId="6019"/>
    <cellStyle name="Percent 22 4" xfId="6020"/>
    <cellStyle name="Percent 23" xfId="6021"/>
    <cellStyle name="Percent 23 2" xfId="6022"/>
    <cellStyle name="Percent 23 3" xfId="6023"/>
    <cellStyle name="Percent 23 4" xfId="6024"/>
    <cellStyle name="Percent 24" xfId="6025"/>
    <cellStyle name="Percent 24 2" xfId="6026"/>
    <cellStyle name="Percent 24 3" xfId="6027"/>
    <cellStyle name="Percent 24 4" xfId="6028"/>
    <cellStyle name="Percent 25" xfId="6029"/>
    <cellStyle name="Percent 25 2" xfId="6030"/>
    <cellStyle name="Percent 26" xfId="6031"/>
    <cellStyle name="Percent 27" xfId="6032"/>
    <cellStyle name="Percent 28" xfId="6033"/>
    <cellStyle name="Percent 29" xfId="6034"/>
    <cellStyle name="Percent 3" xfId="6035"/>
    <cellStyle name="Percent 3 2" xfId="6036"/>
    <cellStyle name="Percent 3 2 2" xfId="6037"/>
    <cellStyle name="Percent 3 3" xfId="6038"/>
    <cellStyle name="Percent 30" xfId="6039"/>
    <cellStyle name="Percent 31" xfId="6040"/>
    <cellStyle name="Percent 32" xfId="6041"/>
    <cellStyle name="Percent 33" xfId="6042"/>
    <cellStyle name="Percent 34" xfId="6043"/>
    <cellStyle name="Percent 35" xfId="6044"/>
    <cellStyle name="Percent 36" xfId="6045"/>
    <cellStyle name="Percent 37" xfId="6046"/>
    <cellStyle name="Percent 38" xfId="6047"/>
    <cellStyle name="Percent 39" xfId="6048"/>
    <cellStyle name="Percent 4" xfId="6049"/>
    <cellStyle name="Percent 4 2" xfId="6050"/>
    <cellStyle name="Percent 4 2 2" xfId="6051"/>
    <cellStyle name="Percent 4 2 3" xfId="6052"/>
    <cellStyle name="Percent 4 3" xfId="6053"/>
    <cellStyle name="Percent 40" xfId="6054"/>
    <cellStyle name="Percent 41" xfId="6055"/>
    <cellStyle name="Percent 42" xfId="6056"/>
    <cellStyle name="Percent 43" xfId="6057"/>
    <cellStyle name="Percent 44" xfId="6058"/>
    <cellStyle name="Percent 45" xfId="6059"/>
    <cellStyle name="Percent 46" xfId="6060"/>
    <cellStyle name="Percent 47" xfId="6061"/>
    <cellStyle name="Percent 48" xfId="6062"/>
    <cellStyle name="Percent 49" xfId="6063"/>
    <cellStyle name="Percent 5" xfId="6064"/>
    <cellStyle name="Percent 5 2" xfId="6065"/>
    <cellStyle name="Percent 50" xfId="6066"/>
    <cellStyle name="Percent 51" xfId="6067"/>
    <cellStyle name="Percent 52" xfId="6068"/>
    <cellStyle name="Percent 53" xfId="6069"/>
    <cellStyle name="Percent 54" xfId="6070"/>
    <cellStyle name="Percent 55" xfId="6071"/>
    <cellStyle name="Percent 56" xfId="6072"/>
    <cellStyle name="Percent 57" xfId="6073"/>
    <cellStyle name="Percent 58" xfId="6074"/>
    <cellStyle name="Percent 59" xfId="6075"/>
    <cellStyle name="Percent 6" xfId="6076"/>
    <cellStyle name="Percent 6 2" xfId="6077"/>
    <cellStyle name="Percent 6 2 2" xfId="6078"/>
    <cellStyle name="Percent 6 3" xfId="6079"/>
    <cellStyle name="Percent 60" xfId="6080"/>
    <cellStyle name="Percent 61" xfId="6081"/>
    <cellStyle name="Percent 62" xfId="6082"/>
    <cellStyle name="Percent 63" xfId="6083"/>
    <cellStyle name="Percent 64" xfId="6084"/>
    <cellStyle name="Percent 65" xfId="6085"/>
    <cellStyle name="Percent 66" xfId="6086"/>
    <cellStyle name="Percent 67" xfId="6087"/>
    <cellStyle name="Percent 68" xfId="6088"/>
    <cellStyle name="Percent 69" xfId="6089"/>
    <cellStyle name="Percent 7" xfId="6090"/>
    <cellStyle name="Percent 7 2" xfId="6091"/>
    <cellStyle name="Percent 7 3" xfId="6092"/>
    <cellStyle name="Percent 7 3 2" xfId="6093"/>
    <cellStyle name="Percent 7 4" xfId="6094"/>
    <cellStyle name="Percent 7 5" xfId="6095"/>
    <cellStyle name="Percent 7 6" xfId="6096"/>
    <cellStyle name="Percent 70" xfId="6097"/>
    <cellStyle name="Percent 71" xfId="6098"/>
    <cellStyle name="Percent 72" xfId="6099"/>
    <cellStyle name="Percent 73" xfId="6100"/>
    <cellStyle name="Percent 74" xfId="6101"/>
    <cellStyle name="Percent 8" xfId="6102"/>
    <cellStyle name="Percent 9" xfId="6103"/>
    <cellStyle name="Percent 9 2" xfId="6104"/>
    <cellStyle name="Processing" xfId="6105"/>
    <cellStyle name="Processing 2" xfId="6106"/>
    <cellStyle name="PSChar" xfId="6107"/>
    <cellStyle name="PSChar 2" xfId="6108"/>
    <cellStyle name="PSDate" xfId="6109"/>
    <cellStyle name="PSDate 2" xfId="6110"/>
    <cellStyle name="PSDec" xfId="6111"/>
    <cellStyle name="PSDec 2" xfId="6112"/>
    <cellStyle name="PSHeading" xfId="6113"/>
    <cellStyle name="PSHeading 2" xfId="6114"/>
    <cellStyle name="PSInt" xfId="6115"/>
    <cellStyle name="PSInt 2" xfId="6116"/>
    <cellStyle name="PSSpacer" xfId="6117"/>
    <cellStyle name="PSSpacer 2" xfId="6118"/>
    <cellStyle name="purple - Style8" xfId="6119"/>
    <cellStyle name="purple - Style8 2" xfId="6120"/>
    <cellStyle name="RED" xfId="6121"/>
    <cellStyle name="Red - Style7" xfId="6122"/>
    <cellStyle name="Red - Style7 2" xfId="6123"/>
    <cellStyle name="RED_04 07E Wild Horse Wind Expansion (C) (2)" xfId="6124"/>
    <cellStyle name="Report" xfId="6125"/>
    <cellStyle name="Report - Style5" xfId="6126"/>
    <cellStyle name="Report - Style6" xfId="6127"/>
    <cellStyle name="Report - Style7" xfId="6128"/>
    <cellStyle name="Report - Style8" xfId="6129"/>
    <cellStyle name="Report 2" xfId="6130"/>
    <cellStyle name="Report Bar" xfId="6131"/>
    <cellStyle name="Report Bar 2" xfId="6132"/>
    <cellStyle name="Report Bar 3" xfId="6133"/>
    <cellStyle name="Report Heading" xfId="6134"/>
    <cellStyle name="Report Heading 2" xfId="6135"/>
    <cellStyle name="Report Heading 2 2" xfId="6136"/>
    <cellStyle name="Report Percent" xfId="6137"/>
    <cellStyle name="Report Percent 2" xfId="6138"/>
    <cellStyle name="Report Percent 2 2" xfId="6139"/>
    <cellStyle name="Report Percent 3" xfId="6140"/>
    <cellStyle name="Report Percent 3 2" xfId="6141"/>
    <cellStyle name="Report Percent 3 3" xfId="6142"/>
    <cellStyle name="Report Percent 3 4" xfId="6143"/>
    <cellStyle name="Report Percent 4" xfId="6144"/>
    <cellStyle name="Report Unit Cost" xfId="6145"/>
    <cellStyle name="Report Unit Cost 2" xfId="6146"/>
    <cellStyle name="Report Unit Cost 2 2" xfId="6147"/>
    <cellStyle name="Report Unit Cost 3" xfId="6148"/>
    <cellStyle name="Report Unit Cost 3 2" xfId="6149"/>
    <cellStyle name="Report Unit Cost 3 3" xfId="6150"/>
    <cellStyle name="Report Unit Cost 3 4" xfId="6151"/>
    <cellStyle name="Report Unit Cost 4" xfId="6152"/>
    <cellStyle name="Report_Adj Bench DR 3 for Initial Briefs (Electric)" xfId="6153"/>
    <cellStyle name="Reports" xfId="6154"/>
    <cellStyle name="Reports 2" xfId="6155"/>
    <cellStyle name="Reports Total" xfId="6156"/>
    <cellStyle name="Reports Total 2" xfId="6157"/>
    <cellStyle name="Reports Total 3" xfId="6158"/>
    <cellStyle name="Reports Unit Cost Total" xfId="6159"/>
    <cellStyle name="Reports_16.37E Wild Horse Expansion DeferralRevwrkingfile SF" xfId="6160"/>
    <cellStyle name="RevList" xfId="6161"/>
    <cellStyle name="round100" xfId="6162"/>
    <cellStyle name="round100 2" xfId="6163"/>
    <cellStyle name="round100 2 2" xfId="6164"/>
    <cellStyle name="round100 3" xfId="6165"/>
    <cellStyle name="round100 3 2" xfId="6166"/>
    <cellStyle name="round100 3 3" xfId="6167"/>
    <cellStyle name="round100 3 4" xfId="6168"/>
    <cellStyle name="round100 4" xfId="6169"/>
    <cellStyle name="SAPBEXaggData" xfId="75"/>
    <cellStyle name="SAPBEXaggData 2" xfId="6170"/>
    <cellStyle name="SAPBEXaggDataEmph" xfId="88"/>
    <cellStyle name="SAPBEXaggDataEmph 2" xfId="6604"/>
    <cellStyle name="SAPBEXaggItem" xfId="89"/>
    <cellStyle name="SAPBEXaggItem 2" xfId="6171"/>
    <cellStyle name="SAPBEXaggItemX" xfId="90"/>
    <cellStyle name="SAPBEXaggItemX 2" xfId="6605"/>
    <cellStyle name="SAPBEXchaText" xfId="91"/>
    <cellStyle name="SAPBEXchaText 2" xfId="6172"/>
    <cellStyle name="SAPBEXchaText 2 2" xfId="6173"/>
    <cellStyle name="SAPBEXchaText 3" xfId="6174"/>
    <cellStyle name="SAPBEXchaText 3 2" xfId="6175"/>
    <cellStyle name="SAPBEXchaText 3 3" xfId="6176"/>
    <cellStyle name="SAPBEXchaText 3 4" xfId="6177"/>
    <cellStyle name="SAPBEXchaText 4" xfId="6178"/>
    <cellStyle name="SAPBEXchaText 5" xfId="6179"/>
    <cellStyle name="SAPBEXexcBad7" xfId="92"/>
    <cellStyle name="SAPBEXexcBad7 2" xfId="6606"/>
    <cellStyle name="SAPBEXexcBad8" xfId="93"/>
    <cellStyle name="SAPBEXexcBad8 2" xfId="6607"/>
    <cellStyle name="SAPBEXexcBad9" xfId="94"/>
    <cellStyle name="SAPBEXexcBad9 2" xfId="6608"/>
    <cellStyle name="SAPBEXexcCritical4" xfId="95"/>
    <cellStyle name="SAPBEXexcCritical4 2" xfId="6609"/>
    <cellStyle name="SAPBEXexcCritical5" xfId="96"/>
    <cellStyle name="SAPBEXexcCritical5 2" xfId="6610"/>
    <cellStyle name="SAPBEXexcCritical6" xfId="97"/>
    <cellStyle name="SAPBEXexcCritical6 2" xfId="6611"/>
    <cellStyle name="SAPBEXexcGood1" xfId="98"/>
    <cellStyle name="SAPBEXexcGood1 2" xfId="6612"/>
    <cellStyle name="SAPBEXexcGood2" xfId="99"/>
    <cellStyle name="SAPBEXexcGood2 2" xfId="6613"/>
    <cellStyle name="SAPBEXexcGood3" xfId="100"/>
    <cellStyle name="SAPBEXexcGood3 2" xfId="6614"/>
    <cellStyle name="SAPBEXfilterDrill" xfId="101"/>
    <cellStyle name="SAPBEXfilterDrill 2" xfId="6615"/>
    <cellStyle name="SAPBEXfilterItem" xfId="102"/>
    <cellStyle name="SAPBEXfilterItem 2" xfId="6616"/>
    <cellStyle name="SAPBEXfilterText" xfId="103"/>
    <cellStyle name="SAPBEXformats" xfId="104"/>
    <cellStyle name="SAPBEXformats 2" xfId="6180"/>
    <cellStyle name="SAPBEXheaderItem" xfId="105"/>
    <cellStyle name="SAPBEXheaderItem 2" xfId="6181"/>
    <cellStyle name="SAPBEXheaderItem 3" xfId="6182"/>
    <cellStyle name="SAPBEXheaderText" xfId="106"/>
    <cellStyle name="SAPBEXheaderText 2" xfId="6183"/>
    <cellStyle name="SAPBEXheaderText 3" xfId="6184"/>
    <cellStyle name="SAPBEXHLevel0" xfId="107"/>
    <cellStyle name="SAPBEXHLevel0 2" xfId="6185"/>
    <cellStyle name="SAPBEXHLevel0 2 2" xfId="6186"/>
    <cellStyle name="SAPBEXHLevel0 3" xfId="6187"/>
    <cellStyle name="SAPBEXHLevel0 3 2" xfId="6188"/>
    <cellStyle name="SAPBEXHLevel0X" xfId="108"/>
    <cellStyle name="SAPBEXHLevel0X 2" xfId="6189"/>
    <cellStyle name="SAPBEXHLevel0X 2 2" xfId="6190"/>
    <cellStyle name="SAPBEXHLevel0X 3" xfId="6191"/>
    <cellStyle name="SAPBEXHLevel0X 3 2" xfId="6192"/>
    <cellStyle name="SAPBEXHLevel0X 3 3" xfId="6193"/>
    <cellStyle name="SAPBEXHLevel0X 3 4" xfId="6194"/>
    <cellStyle name="SAPBEXHLevel0X 4" xfId="6195"/>
    <cellStyle name="SAPBEXHLevel1" xfId="109"/>
    <cellStyle name="SAPBEXHLevel1 2" xfId="6196"/>
    <cellStyle name="SAPBEXHLevel1 2 2" xfId="6197"/>
    <cellStyle name="SAPBEXHLevel1 3" xfId="6198"/>
    <cellStyle name="SAPBEXHLevel1 3 2" xfId="6199"/>
    <cellStyle name="SAPBEXHLevel1X" xfId="110"/>
    <cellStyle name="SAPBEXHLevel1X 2" xfId="6200"/>
    <cellStyle name="SAPBEXHLevel1X 2 2" xfId="6201"/>
    <cellStyle name="SAPBEXHLevel1X 3" xfId="6202"/>
    <cellStyle name="SAPBEXHLevel1X 3 2" xfId="6203"/>
    <cellStyle name="SAPBEXHLevel2" xfId="111"/>
    <cellStyle name="SAPBEXHLevel2 2" xfId="6204"/>
    <cellStyle name="SAPBEXHLevel2 2 2" xfId="6205"/>
    <cellStyle name="SAPBEXHLevel2 3" xfId="6206"/>
    <cellStyle name="SAPBEXHLevel2 3 2" xfId="6207"/>
    <cellStyle name="SAPBEXHLevel2X" xfId="112"/>
    <cellStyle name="SAPBEXHLevel2X 2" xfId="6208"/>
    <cellStyle name="SAPBEXHLevel2X 2 2" xfId="6209"/>
    <cellStyle name="SAPBEXHLevel2X 3" xfId="6210"/>
    <cellStyle name="SAPBEXHLevel2X 3 2" xfId="6211"/>
    <cellStyle name="SAPBEXHLevel3" xfId="113"/>
    <cellStyle name="SAPBEXHLevel3 2" xfId="6212"/>
    <cellStyle name="SAPBEXHLevel3 2 2" xfId="6213"/>
    <cellStyle name="SAPBEXHLevel3 3" xfId="6214"/>
    <cellStyle name="SAPBEXHLevel3 3 2" xfId="6215"/>
    <cellStyle name="SAPBEXHLevel3X" xfId="114"/>
    <cellStyle name="SAPBEXHLevel3X 2" xfId="6216"/>
    <cellStyle name="SAPBEXHLevel3X 2 2" xfId="6217"/>
    <cellStyle name="SAPBEXHLevel3X 3" xfId="6218"/>
    <cellStyle name="SAPBEXHLevel3X 3 2" xfId="6219"/>
    <cellStyle name="SAPBEXinputData" xfId="115"/>
    <cellStyle name="SAPBEXinputData 2" xfId="6220"/>
    <cellStyle name="SAPBEXinputData 2 2" xfId="6221"/>
    <cellStyle name="SAPBEXinputData 3" xfId="6222"/>
    <cellStyle name="SAPBEXinputData 3 2" xfId="6223"/>
    <cellStyle name="SAPBEXItemHeader" xfId="116"/>
    <cellStyle name="SAPBEXresData" xfId="117"/>
    <cellStyle name="SAPBEXresData 2" xfId="6617"/>
    <cellStyle name="SAPBEXresDataEmph" xfId="118"/>
    <cellStyle name="SAPBEXresDataEmph 2" xfId="6618"/>
    <cellStyle name="SAPBEXresItem" xfId="119"/>
    <cellStyle name="SAPBEXresItem 2" xfId="6619"/>
    <cellStyle name="SAPBEXresItemX" xfId="120"/>
    <cellStyle name="SAPBEXresItemX 2" xfId="6620"/>
    <cellStyle name="SAPBEXstdData" xfId="121"/>
    <cellStyle name="SAPBEXstdData 2" xfId="6224"/>
    <cellStyle name="SAPBEXstdDataEmph" xfId="122"/>
    <cellStyle name="SAPBEXstdDataEmph 2" xfId="6621"/>
    <cellStyle name="SAPBEXstdItem" xfId="123"/>
    <cellStyle name="SAPBEXstdItem 2" xfId="6225"/>
    <cellStyle name="SAPBEXstdItem 2 2" xfId="6226"/>
    <cellStyle name="SAPBEXstdItem 3" xfId="6227"/>
    <cellStyle name="SAPBEXstdItem 3 2" xfId="6228"/>
    <cellStyle name="SAPBEXstdItem 3 3" xfId="6229"/>
    <cellStyle name="SAPBEXstdItem 3 4" xfId="6230"/>
    <cellStyle name="SAPBEXstdItem 4" xfId="6231"/>
    <cellStyle name="SAPBEXstdItem 5" xfId="6232"/>
    <cellStyle name="SAPBEXstdItemX" xfId="124"/>
    <cellStyle name="SAPBEXstdItemX 2" xfId="6233"/>
    <cellStyle name="SAPBEXstdItemX 2 2" xfId="6234"/>
    <cellStyle name="SAPBEXstdItemX 3" xfId="6235"/>
    <cellStyle name="SAPBEXstdItemX 3 2" xfId="6236"/>
    <cellStyle name="SAPBEXstdItemX 3 3" xfId="6237"/>
    <cellStyle name="SAPBEXstdItemX 3 4" xfId="6238"/>
    <cellStyle name="SAPBEXstdItemX 4" xfId="6239"/>
    <cellStyle name="SAPBEXtitle" xfId="125"/>
    <cellStyle name="SAPBEXtitle 2" xfId="6622"/>
    <cellStyle name="SAPBEXunassignedItem" xfId="126"/>
    <cellStyle name="SAPBEXundefined" xfId="127"/>
    <cellStyle name="SAPBEXundefined 2" xfId="6623"/>
    <cellStyle name="SAPBorder" xfId="6240"/>
    <cellStyle name="SAPDataCell" xfId="6241"/>
    <cellStyle name="SAPDataTotalCell" xfId="6242"/>
    <cellStyle name="SAPDimensionCell" xfId="6243"/>
    <cellStyle name="SAPEditableDataCell" xfId="6244"/>
    <cellStyle name="SAPEditableDataTotalCell" xfId="6245"/>
    <cellStyle name="SAPEmphasized" xfId="6246"/>
    <cellStyle name="SAPEmphasizedTotal" xfId="6247"/>
    <cellStyle name="SAPExceptionLevel1" xfId="6248"/>
    <cellStyle name="SAPExceptionLevel2" xfId="6249"/>
    <cellStyle name="SAPExceptionLevel3" xfId="6250"/>
    <cellStyle name="SAPExceptionLevel4" xfId="6251"/>
    <cellStyle name="SAPExceptionLevel5" xfId="6252"/>
    <cellStyle name="SAPExceptionLevel6" xfId="6253"/>
    <cellStyle name="SAPExceptionLevel7" xfId="6254"/>
    <cellStyle name="SAPExceptionLevel8" xfId="6255"/>
    <cellStyle name="SAPExceptionLevel9" xfId="6256"/>
    <cellStyle name="SAPHierarchyCell0" xfId="6257"/>
    <cellStyle name="SAPHierarchyCell1" xfId="6258"/>
    <cellStyle name="SAPHierarchyCell2" xfId="6259"/>
    <cellStyle name="SAPHierarchyCell3" xfId="6260"/>
    <cellStyle name="SAPHierarchyCell4" xfId="6261"/>
    <cellStyle name="SAPLockedDataCell" xfId="6262"/>
    <cellStyle name="SAPLockedDataTotalCell" xfId="6263"/>
    <cellStyle name="SAPMemberCell" xfId="6264"/>
    <cellStyle name="SAPMemberTotalCell" xfId="6265"/>
    <cellStyle name="SAPReadonlyDataCell" xfId="6266"/>
    <cellStyle name="SAPReadonlyDataTotalCell" xfId="6267"/>
    <cellStyle name="shade" xfId="6268"/>
    <cellStyle name="shade 2" xfId="6269"/>
    <cellStyle name="shade 2 2" xfId="6270"/>
    <cellStyle name="shade 3" xfId="6271"/>
    <cellStyle name="shade 3 2" xfId="6272"/>
    <cellStyle name="shade 3 3" xfId="6273"/>
    <cellStyle name="shade 3 4" xfId="6274"/>
    <cellStyle name="shade 4" xfId="6275"/>
    <cellStyle name="Sheet Title" xfId="128"/>
    <cellStyle name="StmtTtl1" xfId="6276"/>
    <cellStyle name="StmtTtl1 2" xfId="6277"/>
    <cellStyle name="StmtTtl1 2 2" xfId="6278"/>
    <cellStyle name="StmtTtl1 2 3" xfId="6279"/>
    <cellStyle name="StmtTtl1 3" xfId="6280"/>
    <cellStyle name="StmtTtl1 3 2" xfId="6281"/>
    <cellStyle name="StmtTtl1 3 3" xfId="6282"/>
    <cellStyle name="StmtTtl1 4" xfId="6283"/>
    <cellStyle name="StmtTtl1 4 2" xfId="6284"/>
    <cellStyle name="StmtTtl1 4 3" xfId="6285"/>
    <cellStyle name="StmtTtl1 5" xfId="6286"/>
    <cellStyle name="StmtTtl1_(C) WHE Proforma with ITC cash grant 10 Yr Amort_for deferral_102809" xfId="6287"/>
    <cellStyle name="StmtTtl2" xfId="6288"/>
    <cellStyle name="STYL1 - Style1" xfId="6289"/>
    <cellStyle name="Style 1" xfId="44"/>
    <cellStyle name="Style 1 2" xfId="6290"/>
    <cellStyle name="Style 1 2 2" xfId="6291"/>
    <cellStyle name="Style 1 3" xfId="6292"/>
    <cellStyle name="Style 1 3 2" xfId="6293"/>
    <cellStyle name="Style 1 3 2 2" xfId="6294"/>
    <cellStyle name="Style 1 3 2 3" xfId="6295"/>
    <cellStyle name="Style 1 3 3" xfId="6296"/>
    <cellStyle name="Style 1 3 4" xfId="6297"/>
    <cellStyle name="Style 1 3 5" xfId="6298"/>
    <cellStyle name="Style 1 3 6" xfId="6299"/>
    <cellStyle name="Style 1 4" xfId="6300"/>
    <cellStyle name="Style 1 4 2" xfId="6301"/>
    <cellStyle name="Style 1 5" xfId="6302"/>
    <cellStyle name="Style 1 5 2" xfId="6303"/>
    <cellStyle name="Style 1 6" xfId="6304"/>
    <cellStyle name="Style 1 6 2" xfId="6305"/>
    <cellStyle name="Style 1_04.07E Wild Horse Wind Expansion" xfId="6306"/>
    <cellStyle name="Subtotal" xfId="6307"/>
    <cellStyle name="Sub-total" xfId="6308"/>
    <cellStyle name="taples Plaza" xfId="6309"/>
    <cellStyle name="Test" xfId="6310"/>
    <cellStyle name="Tickmark" xfId="6311"/>
    <cellStyle name="Title" xfId="3" builtinId="15" customBuiltin="1"/>
    <cellStyle name="Title 10" xfId="6312"/>
    <cellStyle name="Title 11" xfId="6313"/>
    <cellStyle name="Title 12" xfId="6314"/>
    <cellStyle name="Title 13" xfId="6315"/>
    <cellStyle name="Title 14" xfId="6316"/>
    <cellStyle name="Title 15" xfId="6317"/>
    <cellStyle name="Title 16" xfId="6318"/>
    <cellStyle name="Title 17" xfId="6319"/>
    <cellStyle name="Title 18" xfId="6320"/>
    <cellStyle name="Title 19" xfId="6321"/>
    <cellStyle name="Title 2" xfId="6322"/>
    <cellStyle name="Title 2 2" xfId="6323"/>
    <cellStyle name="Title 20" xfId="6324"/>
    <cellStyle name="Title 21" xfId="6325"/>
    <cellStyle name="Title 22" xfId="6326"/>
    <cellStyle name="Title 23" xfId="6327"/>
    <cellStyle name="Title 24" xfId="6328"/>
    <cellStyle name="Title 25" xfId="6329"/>
    <cellStyle name="Title 26" xfId="6330"/>
    <cellStyle name="Title 27" xfId="6331"/>
    <cellStyle name="Title 28" xfId="6332"/>
    <cellStyle name="Title 29" xfId="6333"/>
    <cellStyle name="Title 3" xfId="6334"/>
    <cellStyle name="Title 3 2" xfId="6335"/>
    <cellStyle name="Title 30" xfId="6336"/>
    <cellStyle name="Title 31" xfId="6337"/>
    <cellStyle name="Title 32" xfId="6338"/>
    <cellStyle name="Title 33" xfId="6339"/>
    <cellStyle name="Title 34" xfId="6340"/>
    <cellStyle name="Title 35" xfId="6341"/>
    <cellStyle name="Title 36" xfId="6342"/>
    <cellStyle name="Title 37" xfId="6343"/>
    <cellStyle name="Title 38" xfId="6344"/>
    <cellStyle name="Title 39" xfId="6345"/>
    <cellStyle name="Title 4" xfId="6346"/>
    <cellStyle name="Title 40" xfId="6347"/>
    <cellStyle name="Title 41" xfId="6348"/>
    <cellStyle name="Title 42" xfId="6349"/>
    <cellStyle name="Title 43" xfId="6350"/>
    <cellStyle name="Title 44" xfId="6351"/>
    <cellStyle name="Title 45" xfId="6352"/>
    <cellStyle name="Title 46" xfId="6353"/>
    <cellStyle name="Title 47" xfId="6354"/>
    <cellStyle name="Title 48" xfId="6355"/>
    <cellStyle name="Title 49" xfId="6356"/>
    <cellStyle name="Title 5" xfId="6357"/>
    <cellStyle name="Title 50" xfId="6358"/>
    <cellStyle name="Title 51" xfId="6359"/>
    <cellStyle name="Title 52" xfId="6360"/>
    <cellStyle name="Title 53" xfId="6361"/>
    <cellStyle name="Title 54" xfId="6362"/>
    <cellStyle name="Title 55" xfId="6363"/>
    <cellStyle name="Title 56" xfId="6364"/>
    <cellStyle name="Title 57" xfId="6365"/>
    <cellStyle name="Title 58" xfId="6366"/>
    <cellStyle name="Title 59" xfId="6367"/>
    <cellStyle name="Title 6" xfId="6368"/>
    <cellStyle name="Title 60" xfId="6369"/>
    <cellStyle name="Title 61" xfId="6370"/>
    <cellStyle name="Title 62" xfId="6371"/>
    <cellStyle name="Title 63" xfId="6372"/>
    <cellStyle name="Title 64" xfId="6373"/>
    <cellStyle name="Title 7" xfId="6374"/>
    <cellStyle name="Title 8" xfId="6375"/>
    <cellStyle name="Title 9" xfId="6376"/>
    <cellStyle name="Title: - Style3" xfId="6377"/>
    <cellStyle name="Title: - Style4" xfId="6378"/>
    <cellStyle name="Title: Major" xfId="6379"/>
    <cellStyle name="Title: Major 2" xfId="6380"/>
    <cellStyle name="Title: Major 3" xfId="6381"/>
    <cellStyle name="Title: Minor" xfId="6382"/>
    <cellStyle name="Title: Minor 2" xfId="6383"/>
    <cellStyle name="Title: Worksheet" xfId="6384"/>
    <cellStyle name="Total" xfId="19" builtinId="25" customBuiltin="1"/>
    <cellStyle name="Total 10" xfId="6385"/>
    <cellStyle name="Total 11" xfId="6386"/>
    <cellStyle name="Total 12" xfId="6387"/>
    <cellStyle name="Total 13" xfId="6388"/>
    <cellStyle name="Total 14" xfId="6389"/>
    <cellStyle name="Total 15" xfId="6390"/>
    <cellStyle name="Total 16" xfId="6391"/>
    <cellStyle name="Total 17" xfId="6392"/>
    <cellStyle name="Total 18" xfId="6393"/>
    <cellStyle name="Total 19" xfId="6394"/>
    <cellStyle name="Total 2" xfId="129"/>
    <cellStyle name="Total 2 2" xfId="6395"/>
    <cellStyle name="Total 2 3" xfId="6396"/>
    <cellStyle name="Total 2 3 2" xfId="6397"/>
    <cellStyle name="Total 2 4" xfId="6398"/>
    <cellStyle name="Total 20" xfId="6399"/>
    <cellStyle name="Total 21" xfId="6400"/>
    <cellStyle name="Total 22" xfId="6401"/>
    <cellStyle name="Total 23" xfId="6402"/>
    <cellStyle name="Total 24" xfId="6403"/>
    <cellStyle name="Total 25" xfId="6404"/>
    <cellStyle name="Total 26" xfId="6405"/>
    <cellStyle name="Total 27" xfId="6406"/>
    <cellStyle name="Total 28" xfId="6407"/>
    <cellStyle name="Total 29" xfId="6408"/>
    <cellStyle name="Total 3" xfId="6409"/>
    <cellStyle name="Total 3 2" xfId="6410"/>
    <cellStyle name="Total 3 3" xfId="6411"/>
    <cellStyle name="Total 30" xfId="6412"/>
    <cellStyle name="Total 31" xfId="6413"/>
    <cellStyle name="Total 32" xfId="6414"/>
    <cellStyle name="Total 33" xfId="6415"/>
    <cellStyle name="Total 34" xfId="6416"/>
    <cellStyle name="Total 35" xfId="6417"/>
    <cellStyle name="Total 36" xfId="6418"/>
    <cellStyle name="Total 37" xfId="6419"/>
    <cellStyle name="Total 38" xfId="6420"/>
    <cellStyle name="Total 39" xfId="6421"/>
    <cellStyle name="Total 4" xfId="6422"/>
    <cellStyle name="Total 40" xfId="6423"/>
    <cellStyle name="Total 41" xfId="6424"/>
    <cellStyle name="Total 42" xfId="6425"/>
    <cellStyle name="Total 43" xfId="6426"/>
    <cellStyle name="Total 44" xfId="6427"/>
    <cellStyle name="Total 45" xfId="6428"/>
    <cellStyle name="Total 46" xfId="6429"/>
    <cellStyle name="Total 47" xfId="6430"/>
    <cellStyle name="Total 48" xfId="6431"/>
    <cellStyle name="Total 49" xfId="6432"/>
    <cellStyle name="Total 5" xfId="6433"/>
    <cellStyle name="Total 50" xfId="6434"/>
    <cellStyle name="Total 51" xfId="6435"/>
    <cellStyle name="Total 52" xfId="6436"/>
    <cellStyle name="Total 53" xfId="6437"/>
    <cellStyle name="Total 54" xfId="6438"/>
    <cellStyle name="Total 55" xfId="6439"/>
    <cellStyle name="Total 56" xfId="6440"/>
    <cellStyle name="Total 57" xfId="6441"/>
    <cellStyle name="Total 58" xfId="6442"/>
    <cellStyle name="Total 59" xfId="6443"/>
    <cellStyle name="Total 6" xfId="6444"/>
    <cellStyle name="Total 60" xfId="6445"/>
    <cellStyle name="Total 61" xfId="6446"/>
    <cellStyle name="Total 62" xfId="6447"/>
    <cellStyle name="Total 63" xfId="6448"/>
    <cellStyle name="Total 64" xfId="6449"/>
    <cellStyle name="Total 65" xfId="6450"/>
    <cellStyle name="Total 66" xfId="6451"/>
    <cellStyle name="Total 67" xfId="6537"/>
    <cellStyle name="Total 7" xfId="6452"/>
    <cellStyle name="Total 8" xfId="6453"/>
    <cellStyle name="Total 9" xfId="6454"/>
    <cellStyle name="Total4 - Style4" xfId="6455"/>
    <cellStyle name="Total4 - Style4 2" xfId="6456"/>
    <cellStyle name="Warning Text" xfId="16" builtinId="11" customBuiltin="1"/>
    <cellStyle name="Warning Text 10" xfId="6457"/>
    <cellStyle name="Warning Text 11" xfId="6458"/>
    <cellStyle name="Warning Text 12" xfId="6459"/>
    <cellStyle name="Warning Text 13" xfId="6460"/>
    <cellStyle name="Warning Text 14" xfId="6461"/>
    <cellStyle name="Warning Text 15" xfId="6462"/>
    <cellStyle name="Warning Text 16" xfId="6463"/>
    <cellStyle name="Warning Text 17" xfId="6464"/>
    <cellStyle name="Warning Text 18" xfId="6465"/>
    <cellStyle name="Warning Text 19" xfId="6466"/>
    <cellStyle name="Warning Text 2" xfId="130"/>
    <cellStyle name="Warning Text 2 2" xfId="6467"/>
    <cellStyle name="Warning Text 20" xfId="6468"/>
    <cellStyle name="Warning Text 21" xfId="6469"/>
    <cellStyle name="Warning Text 22" xfId="6470"/>
    <cellStyle name="Warning Text 23" xfId="6471"/>
    <cellStyle name="Warning Text 24" xfId="6472"/>
    <cellStyle name="Warning Text 25" xfId="6473"/>
    <cellStyle name="Warning Text 26" xfId="6474"/>
    <cellStyle name="Warning Text 27" xfId="6475"/>
    <cellStyle name="Warning Text 28" xfId="6476"/>
    <cellStyle name="Warning Text 29" xfId="6477"/>
    <cellStyle name="Warning Text 3" xfId="6478"/>
    <cellStyle name="Warning Text 30" xfId="6479"/>
    <cellStyle name="Warning Text 31" xfId="6480"/>
    <cellStyle name="Warning Text 32" xfId="6481"/>
    <cellStyle name="Warning Text 33" xfId="6482"/>
    <cellStyle name="Warning Text 34" xfId="6483"/>
    <cellStyle name="Warning Text 35" xfId="6484"/>
    <cellStyle name="Warning Text 36" xfId="6485"/>
    <cellStyle name="Warning Text 37" xfId="6486"/>
    <cellStyle name="Warning Text 38" xfId="6487"/>
    <cellStyle name="Warning Text 39" xfId="6488"/>
    <cellStyle name="Warning Text 4" xfId="6489"/>
    <cellStyle name="Warning Text 40" xfId="6490"/>
    <cellStyle name="Warning Text 41" xfId="6491"/>
    <cellStyle name="Warning Text 42" xfId="6492"/>
    <cellStyle name="Warning Text 43" xfId="6493"/>
    <cellStyle name="Warning Text 44" xfId="6494"/>
    <cellStyle name="Warning Text 45" xfId="6495"/>
    <cellStyle name="Warning Text 46" xfId="6496"/>
    <cellStyle name="Warning Text 47" xfId="6497"/>
    <cellStyle name="Warning Text 48" xfId="6498"/>
    <cellStyle name="Warning Text 49" xfId="6499"/>
    <cellStyle name="Warning Text 5" xfId="6500"/>
    <cellStyle name="Warning Text 50" xfId="6501"/>
    <cellStyle name="Warning Text 51" xfId="6502"/>
    <cellStyle name="Warning Text 52" xfId="6503"/>
    <cellStyle name="Warning Text 53" xfId="6504"/>
    <cellStyle name="Warning Text 54" xfId="6505"/>
    <cellStyle name="Warning Text 55" xfId="6506"/>
    <cellStyle name="Warning Text 56" xfId="6507"/>
    <cellStyle name="Warning Text 57" xfId="6508"/>
    <cellStyle name="Warning Text 58" xfId="6509"/>
    <cellStyle name="Warning Text 59" xfId="6510"/>
    <cellStyle name="Warning Text 6" xfId="6511"/>
    <cellStyle name="Warning Text 60" xfId="6512"/>
    <cellStyle name="Warning Text 61" xfId="6513"/>
    <cellStyle name="Warning Text 62" xfId="6514"/>
    <cellStyle name="Warning Text 63" xfId="6515"/>
    <cellStyle name="Warning Text 64" xfId="6516"/>
    <cellStyle name="Warning Text 65" xfId="6534"/>
    <cellStyle name="Warning Text 7" xfId="6517"/>
    <cellStyle name="Warning Text 8" xfId="6518"/>
    <cellStyle name="Warning Text 9" xfId="6519"/>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Gas%20Model%20Tax%20Reform%202017%20GRC%20(SETTL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fwd"/>
      <sheetName val="ETR"/>
      <sheetName val="Gas Def Calc"/>
      <sheetName val="Gas Summary"/>
      <sheetName val="Gas Detail Pages"/>
      <sheetName val="Gas CRM"/>
    </sheetNames>
    <definedNames>
      <definedName name="keep_WUTC_FILING_FEE" refersTo="='Gas Def Calc'!$O$15"/>
    </definedNames>
    <sheetDataSet>
      <sheetData sheetId="0"/>
      <sheetData sheetId="1"/>
      <sheetData sheetId="2">
        <row r="14">
          <cell r="O14">
            <v>5.1399999999999996E-3</v>
          </cell>
        </row>
        <row r="15">
          <cell r="O15">
            <v>2E-3</v>
          </cell>
        </row>
        <row r="16">
          <cell r="O16">
            <v>3.8322000000000002E-2</v>
          </cell>
        </row>
      </sheetData>
      <sheetData sheetId="3"/>
      <sheetData sheetId="4">
        <row r="15">
          <cell r="O15">
            <v>5670995.2945745047</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topLeftCell="A14" workbookViewId="0">
      <selection activeCell="D40" sqref="D40"/>
    </sheetView>
  </sheetViews>
  <sheetFormatPr defaultRowHeight="14.4"/>
  <cols>
    <col min="1" max="1" width="6.6640625" customWidth="1"/>
    <col min="2" max="2" width="62.44140625" customWidth="1"/>
    <col min="3" max="3" width="8.33203125" customWidth="1"/>
    <col min="4" max="4" width="8.5546875" customWidth="1"/>
    <col min="5" max="5" width="13.109375" bestFit="1" customWidth="1"/>
    <col min="6" max="6" width="15" hidden="1" customWidth="1"/>
    <col min="8" max="8" width="14.6640625" customWidth="1"/>
  </cols>
  <sheetData>
    <row r="1" spans="1:8" s="1" customFormat="1" ht="13.8" thickBot="1">
      <c r="B1" s="157" t="s">
        <v>0</v>
      </c>
      <c r="C1" s="157"/>
      <c r="D1" s="158"/>
      <c r="E1" s="2" t="s">
        <v>160</v>
      </c>
    </row>
    <row r="2" spans="1:8" s="4" customFormat="1">
      <c r="B2" s="157" t="s">
        <v>1</v>
      </c>
      <c r="C2" s="157"/>
      <c r="D2" s="157"/>
      <c r="E2" s="3"/>
    </row>
    <row r="3" spans="1:8">
      <c r="B3" s="157" t="s">
        <v>136</v>
      </c>
      <c r="C3" s="157"/>
      <c r="D3" s="157"/>
      <c r="E3" s="3"/>
    </row>
    <row r="4" spans="1:8">
      <c r="B4" s="157" t="s">
        <v>135</v>
      </c>
      <c r="C4" s="157"/>
      <c r="D4" s="157"/>
      <c r="E4" s="3"/>
    </row>
    <row r="5" spans="1:8">
      <c r="A5" s="5"/>
      <c r="B5" s="5"/>
      <c r="C5" s="5"/>
      <c r="D5" s="5"/>
      <c r="E5" s="152" t="s">
        <v>161</v>
      </c>
    </row>
    <row r="6" spans="1:8">
      <c r="A6" s="6"/>
      <c r="B6" s="159"/>
      <c r="C6" s="159"/>
      <c r="D6" s="159"/>
      <c r="E6" s="159"/>
    </row>
    <row r="7" spans="1:8">
      <c r="A7" s="7" t="s">
        <v>2</v>
      </c>
      <c r="B7" s="8"/>
      <c r="C7" s="8"/>
      <c r="D7" s="9"/>
      <c r="E7" s="10" t="s">
        <v>36</v>
      </c>
      <c r="F7" t="s">
        <v>37</v>
      </c>
    </row>
    <row r="8" spans="1:8">
      <c r="A8" s="11" t="s">
        <v>3</v>
      </c>
      <c r="B8" s="12" t="s">
        <v>4</v>
      </c>
      <c r="C8" s="13"/>
      <c r="D8" s="14"/>
      <c r="E8" s="11" t="s">
        <v>5</v>
      </c>
      <c r="F8" t="s">
        <v>38</v>
      </c>
    </row>
    <row r="9" spans="1:8">
      <c r="A9" s="15">
        <v>1</v>
      </c>
      <c r="B9" s="16" t="s">
        <v>6</v>
      </c>
      <c r="C9" s="17"/>
      <c r="E9" s="17"/>
    </row>
    <row r="10" spans="1:8">
      <c r="A10" s="15">
        <f>A9+1</f>
        <v>2</v>
      </c>
      <c r="B10" s="18" t="s">
        <v>7</v>
      </c>
      <c r="C10" s="19"/>
      <c r="E10" s="20">
        <f>-'Revenue 11 15 16'!G27</f>
        <v>5670995.2945745047</v>
      </c>
      <c r="F10" s="93" t="e">
        <f>-#REF!</f>
        <v>#REF!</v>
      </c>
      <c r="G10" s="22"/>
      <c r="H10" s="47"/>
    </row>
    <row r="11" spans="1:8">
      <c r="A11" s="15">
        <f t="shared" ref="A11:A39" si="0">A10+1</f>
        <v>3</v>
      </c>
      <c r="B11" s="18" t="s">
        <v>8</v>
      </c>
      <c r="C11" s="21"/>
      <c r="D11" s="22"/>
      <c r="E11" s="94">
        <f>-'Revenue 11 15 16'!F27</f>
        <v>12315699.729075179</v>
      </c>
      <c r="F11" s="61" t="e">
        <f>-#REF!</f>
        <v>#REF!</v>
      </c>
      <c r="G11" s="22"/>
      <c r="H11" s="46"/>
    </row>
    <row r="12" spans="1:8">
      <c r="A12" s="15">
        <f t="shared" si="0"/>
        <v>4</v>
      </c>
      <c r="B12" s="18" t="s">
        <v>9</v>
      </c>
      <c r="C12" s="21"/>
      <c r="D12" s="22"/>
      <c r="E12" s="94">
        <f>-'Revenue 11 15 16'!J27</f>
        <v>20149802.975724913</v>
      </c>
      <c r="F12" s="61" t="e">
        <f>-#REF!</f>
        <v>#REF!</v>
      </c>
      <c r="G12" s="22"/>
      <c r="H12" s="46"/>
    </row>
    <row r="13" spans="1:8">
      <c r="A13" s="15">
        <f t="shared" si="0"/>
        <v>5</v>
      </c>
      <c r="B13" s="18" t="s">
        <v>10</v>
      </c>
      <c r="C13" s="21"/>
      <c r="D13" s="22"/>
      <c r="E13" s="94">
        <f>-'Revenue 11 15 16'!N27</f>
        <v>-26488407.126521312</v>
      </c>
      <c r="F13" s="47" t="e">
        <f>-#REF!</f>
        <v>#REF!</v>
      </c>
      <c r="H13" s="46"/>
    </row>
    <row r="14" spans="1:8">
      <c r="A14" s="15">
        <f t="shared" si="0"/>
        <v>6</v>
      </c>
      <c r="B14" s="18" t="s">
        <v>11</v>
      </c>
      <c r="C14" s="21"/>
      <c r="D14" s="22"/>
      <c r="E14" s="94">
        <f>-'Revenue 11 15 16'!I27</f>
        <v>97440.859999999986</v>
      </c>
      <c r="F14" s="47" t="e">
        <f>-#REF!</f>
        <v>#REF!</v>
      </c>
      <c r="H14" s="46"/>
    </row>
    <row r="15" spans="1:8">
      <c r="A15" s="15">
        <f t="shared" si="0"/>
        <v>7</v>
      </c>
      <c r="B15" s="18" t="s">
        <v>12</v>
      </c>
      <c r="C15" s="21"/>
      <c r="D15" s="22"/>
      <c r="E15" s="94">
        <f>-'Revenue 11 15 16'!I32</f>
        <v>-25090.45</v>
      </c>
      <c r="F15" s="78"/>
      <c r="H15" s="46"/>
    </row>
    <row r="16" spans="1:8">
      <c r="A16" s="15">
        <f t="shared" si="0"/>
        <v>8</v>
      </c>
      <c r="B16" s="18" t="s">
        <v>129</v>
      </c>
      <c r="C16" s="21"/>
      <c r="D16" s="22"/>
      <c r="E16" s="94">
        <f>-'Revenue 11 15 16'!J32</f>
        <v>270440.65000000002</v>
      </c>
      <c r="H16" s="46"/>
    </row>
    <row r="17" spans="1:8">
      <c r="A17" s="15">
        <f t="shared" si="0"/>
        <v>9</v>
      </c>
      <c r="B17" s="18" t="s">
        <v>13</v>
      </c>
      <c r="C17" s="22"/>
      <c r="D17" s="81"/>
      <c r="E17" s="94">
        <f>-'Revenue 11 15 16'!E27</f>
        <v>40067188.970000006</v>
      </c>
      <c r="F17" s="47" t="e">
        <f>-#REF!</f>
        <v>#REF!</v>
      </c>
      <c r="H17" s="46"/>
    </row>
    <row r="18" spans="1:8">
      <c r="A18" s="15">
        <f t="shared" si="0"/>
        <v>10</v>
      </c>
      <c r="B18" s="23" t="s">
        <v>14</v>
      </c>
      <c r="C18" s="22"/>
      <c r="D18" s="22"/>
      <c r="E18" s="94">
        <f>-'Revenue 11 15 16'!E32</f>
        <v>367127.93</v>
      </c>
      <c r="F18" s="46" t="e">
        <f>-#REF!</f>
        <v>#REF!</v>
      </c>
      <c r="H18" s="46"/>
    </row>
    <row r="19" spans="1:8">
      <c r="A19" s="15">
        <f t="shared" si="0"/>
        <v>11</v>
      </c>
      <c r="B19" s="24" t="s">
        <v>15</v>
      </c>
      <c r="C19" s="18"/>
      <c r="E19" s="39">
        <f>SUM(E10:E18)</f>
        <v>52425198.832853295</v>
      </c>
      <c r="F19" s="79" t="e">
        <f>SUM(F10:F18)</f>
        <v>#REF!</v>
      </c>
      <c r="H19" s="44"/>
    </row>
    <row r="20" spans="1:8">
      <c r="A20" s="15">
        <f t="shared" si="0"/>
        <v>12</v>
      </c>
      <c r="B20" s="24"/>
      <c r="C20" s="18"/>
      <c r="D20" s="25"/>
      <c r="E20" s="25"/>
      <c r="H20" s="46"/>
    </row>
    <row r="21" spans="1:8">
      <c r="A21" s="15">
        <f t="shared" si="0"/>
        <v>13</v>
      </c>
      <c r="B21" s="26" t="s">
        <v>16</v>
      </c>
      <c r="C21" s="21"/>
      <c r="D21" s="21"/>
      <c r="E21" s="27"/>
      <c r="H21" s="83"/>
    </row>
    <row r="22" spans="1:8">
      <c r="A22" s="15">
        <f t="shared" si="0"/>
        <v>14</v>
      </c>
      <c r="B22" s="18" t="s">
        <v>17</v>
      </c>
      <c r="C22" s="90">
        <f ca="1">'[2]Gas Def Calc'!$O$14</f>
        <v>5.1399999999999996E-3</v>
      </c>
      <c r="D22" s="22"/>
      <c r="E22" s="28">
        <f ca="1">-E19*C22</f>
        <v>-269465.52200086589</v>
      </c>
      <c r="F22" s="28" t="e">
        <f ca="1">-$F$19*C22</f>
        <v>#REF!</v>
      </c>
      <c r="H22" s="44"/>
    </row>
    <row r="23" spans="1:8">
      <c r="A23" s="15">
        <f t="shared" si="0"/>
        <v>15</v>
      </c>
      <c r="B23" s="29" t="s">
        <v>18</v>
      </c>
      <c r="C23" s="90">
        <f ca="1">[2]!keep_WUTC_FILING_FEE</f>
        <v>2E-3</v>
      </c>
      <c r="D23" s="22"/>
      <c r="E23" s="30">
        <f ca="1">-E19*C23</f>
        <v>-104850.39766570659</v>
      </c>
      <c r="F23" s="28" t="e">
        <f t="shared" ref="F23:F24" ca="1" si="1">-$F$19*C23</f>
        <v>#REF!</v>
      </c>
      <c r="H23" s="84"/>
    </row>
    <row r="24" spans="1:8">
      <c r="A24" s="15">
        <f t="shared" si="0"/>
        <v>16</v>
      </c>
      <c r="B24" s="31" t="s">
        <v>19</v>
      </c>
      <c r="C24" s="91">
        <f ca="1">'[2]Gas Def Calc'!$O$16</f>
        <v>3.8322000000000002E-2</v>
      </c>
      <c r="D24" s="32"/>
      <c r="E24" s="30">
        <f ca="1">-E19*C24</f>
        <v>-2009038.469672604</v>
      </c>
      <c r="F24" s="28" t="e">
        <f t="shared" ca="1" si="1"/>
        <v>#REF!</v>
      </c>
      <c r="H24" s="84"/>
    </row>
    <row r="25" spans="1:8">
      <c r="A25" s="15">
        <f t="shared" si="0"/>
        <v>17</v>
      </c>
      <c r="B25" s="34" t="s">
        <v>20</v>
      </c>
      <c r="C25" s="35"/>
      <c r="D25" s="33"/>
      <c r="E25" s="36">
        <f ca="1">SUM(E22:E24)</f>
        <v>-2383354.3893391765</v>
      </c>
      <c r="F25" s="36" t="e">
        <f ca="1">SUM(F22:F24)</f>
        <v>#REF!</v>
      </c>
      <c r="H25" s="44"/>
    </row>
    <row r="26" spans="1:8">
      <c r="A26" s="15">
        <f t="shared" si="0"/>
        <v>18</v>
      </c>
      <c r="B26" s="22"/>
      <c r="E26" s="33"/>
      <c r="F26" s="33"/>
    </row>
    <row r="27" spans="1:8">
      <c r="A27" s="15">
        <f t="shared" si="0"/>
        <v>19</v>
      </c>
      <c r="B27" s="37" t="s">
        <v>21</v>
      </c>
      <c r="C27" s="24"/>
      <c r="D27" s="24"/>
      <c r="E27" s="33"/>
      <c r="F27" s="33"/>
    </row>
    <row r="28" spans="1:8">
      <c r="A28" s="15">
        <f t="shared" si="0"/>
        <v>20</v>
      </c>
      <c r="B28" s="18" t="s">
        <v>22</v>
      </c>
      <c r="C28" s="43"/>
      <c r="D28" s="22"/>
      <c r="E28" s="20">
        <f ca="1">-'Amort &amp; Expense'!B7</f>
        <v>-5670995.3100000005</v>
      </c>
      <c r="F28" s="20">
        <f ca="1">+E28</f>
        <v>-5670995.3100000005</v>
      </c>
      <c r="H28" s="47"/>
    </row>
    <row r="29" spans="1:8">
      <c r="A29" s="15">
        <f t="shared" si="0"/>
        <v>21</v>
      </c>
      <c r="B29" s="18" t="s">
        <v>23</v>
      </c>
      <c r="C29" s="43"/>
      <c r="D29" s="22"/>
      <c r="E29" s="95">
        <f>-'Amort &amp; Expense'!B8</f>
        <v>-12460807.43</v>
      </c>
      <c r="F29" s="20">
        <f t="shared" ref="F29:F34" si="2">+E29</f>
        <v>-12460807.43</v>
      </c>
      <c r="H29" s="85"/>
    </row>
    <row r="30" spans="1:8">
      <c r="A30" s="15">
        <f t="shared" si="0"/>
        <v>22</v>
      </c>
      <c r="B30" s="18" t="s">
        <v>24</v>
      </c>
      <c r="C30" s="43"/>
      <c r="D30" s="82"/>
      <c r="E30" s="95">
        <f>-'Sch 140 Prop Tax'!C7</f>
        <v>-19519464.629999999</v>
      </c>
      <c r="F30" s="20">
        <f t="shared" si="2"/>
        <v>-19519464.629999999</v>
      </c>
      <c r="H30" s="85"/>
    </row>
    <row r="31" spans="1:8">
      <c r="A31" s="15">
        <f t="shared" si="0"/>
        <v>23</v>
      </c>
      <c r="B31" s="18" t="s">
        <v>25</v>
      </c>
      <c r="C31" s="43"/>
      <c r="D31" s="22"/>
      <c r="E31" s="25">
        <f>-SUM('Amort &amp; Expense'!B9:B11)</f>
        <v>25320257.07</v>
      </c>
      <c r="F31" s="20">
        <f t="shared" si="2"/>
        <v>25320257.07</v>
      </c>
      <c r="H31" s="46"/>
    </row>
    <row r="32" spans="1:8">
      <c r="A32" s="15">
        <f t="shared" si="0"/>
        <v>24</v>
      </c>
      <c r="B32" s="38" t="s">
        <v>133</v>
      </c>
      <c r="C32" s="43"/>
      <c r="D32" s="22"/>
      <c r="E32" s="25">
        <f>-'Amort &amp; Expense'!B13</f>
        <v>-45481.5</v>
      </c>
      <c r="F32" s="20">
        <f t="shared" si="2"/>
        <v>-45481.5</v>
      </c>
      <c r="H32" s="46"/>
    </row>
    <row r="33" spans="1:8">
      <c r="A33" s="15">
        <f t="shared" si="0"/>
        <v>25</v>
      </c>
      <c r="B33" s="38" t="s">
        <v>134</v>
      </c>
      <c r="C33" s="43"/>
      <c r="D33" s="22"/>
      <c r="E33" s="25">
        <f>-'Amort &amp; Expense'!B14</f>
        <v>-22640.55</v>
      </c>
      <c r="F33" s="20"/>
      <c r="H33" s="46"/>
    </row>
    <row r="34" spans="1:8">
      <c r="A34" s="15">
        <f t="shared" si="0"/>
        <v>26</v>
      </c>
      <c r="B34" s="18" t="s">
        <v>13</v>
      </c>
      <c r="C34" s="43"/>
      <c r="D34" s="22"/>
      <c r="E34" s="25">
        <f>-'Amort &amp; Expense'!B15</f>
        <v>-38775247.880000003</v>
      </c>
      <c r="F34" s="20">
        <f t="shared" si="2"/>
        <v>-38775247.880000003</v>
      </c>
      <c r="H34" s="46"/>
    </row>
    <row r="35" spans="1:8">
      <c r="A35" s="15">
        <f t="shared" si="0"/>
        <v>27</v>
      </c>
      <c r="B35" s="24" t="s">
        <v>26</v>
      </c>
      <c r="C35" s="24"/>
      <c r="E35" s="39">
        <f ca="1">SUM(E28:E34)</f>
        <v>-51174380.230000004</v>
      </c>
      <c r="F35" s="39">
        <f ca="1">SUM(F28:F34)</f>
        <v>-51151739.680000007</v>
      </c>
      <c r="H35" s="44"/>
    </row>
    <row r="36" spans="1:8">
      <c r="A36" s="15">
        <f t="shared" si="0"/>
        <v>28</v>
      </c>
      <c r="E36" s="40"/>
      <c r="F36" s="40"/>
      <c r="H36" s="40"/>
    </row>
    <row r="37" spans="1:8">
      <c r="A37" s="15">
        <f t="shared" si="0"/>
        <v>29</v>
      </c>
      <c r="B37" s="23" t="s">
        <v>27</v>
      </c>
      <c r="C37" s="23"/>
      <c r="E37" s="41">
        <f ca="1">-E19-E25-E35</f>
        <v>1132535.7864858881</v>
      </c>
      <c r="F37" s="41" t="e">
        <f ca="1">-F19-F25-F35</f>
        <v>#REF!</v>
      </c>
      <c r="H37" s="44"/>
    </row>
    <row r="38" spans="1:8" s="154" customFormat="1">
      <c r="A38" s="15">
        <f t="shared" si="0"/>
        <v>30</v>
      </c>
      <c r="B38" s="23" t="s">
        <v>163</v>
      </c>
      <c r="C38" s="23"/>
      <c r="E38" s="42">
        <f ca="1">E37*0.21</f>
        <v>237832.51516203649</v>
      </c>
      <c r="F38" s="42" t="e">
        <f ca="1">F37*0.35</f>
        <v>#REF!</v>
      </c>
      <c r="H38" s="155"/>
    </row>
    <row r="39" spans="1:8" s="154" customFormat="1" ht="15" thickBot="1">
      <c r="A39" s="15">
        <f t="shared" si="0"/>
        <v>31</v>
      </c>
      <c r="B39" s="23" t="s">
        <v>28</v>
      </c>
      <c r="C39" s="23"/>
      <c r="E39" s="39">
        <f ca="1">E37-E38</f>
        <v>894703.27132385154</v>
      </c>
      <c r="F39" s="80" t="e">
        <f ca="1">F37-F38</f>
        <v>#REF!</v>
      </c>
      <c r="H39" s="156"/>
    </row>
    <row r="40" spans="1:8" ht="15" thickTop="1">
      <c r="A40" s="15"/>
    </row>
  </sheetData>
  <mergeCells count="5">
    <mergeCell ref="B1:D1"/>
    <mergeCell ref="B4:D4"/>
    <mergeCell ref="B2:D2"/>
    <mergeCell ref="B3:D3"/>
    <mergeCell ref="B6:E6"/>
  </mergeCells>
  <pageMargins left="0.7" right="0.7" top="0.75" bottom="0.75" header="0.3" footer="0.3"/>
  <pageSetup scale="91" fitToHeight="0"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9"/>
  <sheetViews>
    <sheetView topLeftCell="N3" workbookViewId="0">
      <selection activeCell="V38" sqref="V38"/>
    </sheetView>
  </sheetViews>
  <sheetFormatPr defaultRowHeight="14.4"/>
  <cols>
    <col min="1" max="1" width="2.44140625" customWidth="1"/>
    <col min="2" max="2" width="4.88671875" customWidth="1"/>
    <col min="3" max="3" width="37.109375" customWidth="1"/>
    <col min="4" max="4" width="13.44140625" style="22" bestFit="1" customWidth="1"/>
    <col min="5" max="5" width="13.44140625" customWidth="1"/>
    <col min="6" max="6" width="13.44140625" bestFit="1" customWidth="1"/>
    <col min="7" max="7" width="12.33203125" bestFit="1" customWidth="1"/>
    <col min="8" max="9" width="12.109375" customWidth="1"/>
    <col min="10" max="10" width="13.44140625" bestFit="1" customWidth="1"/>
    <col min="11" max="11" width="12.33203125" customWidth="1"/>
    <col min="12" max="12" width="13.44140625" customWidth="1"/>
    <col min="13" max="13" width="12.33203125" customWidth="1"/>
    <col min="14" max="14" width="12.88671875" bestFit="1" customWidth="1"/>
    <col min="15" max="16" width="14" style="22" customWidth="1"/>
    <col min="17" max="18" width="13.109375" style="22" customWidth="1"/>
    <col min="19" max="19" width="13.44140625" bestFit="1" customWidth="1"/>
    <col min="20" max="20" width="13.44140625" customWidth="1"/>
    <col min="21" max="21" width="14" bestFit="1" customWidth="1"/>
    <col min="22" max="22" width="18.6640625" bestFit="1" customWidth="1"/>
    <col min="23" max="23" width="2.6640625" style="33" customWidth="1"/>
    <col min="24" max="24" width="5.109375" style="33" customWidth="1"/>
    <col min="25" max="25" width="40.109375" style="33" customWidth="1"/>
    <col min="26" max="26" width="15.5546875" style="33" bestFit="1" customWidth="1"/>
    <col min="27" max="27" width="13.44140625" style="33" bestFit="1" customWidth="1"/>
    <col min="28" max="28" width="13.109375" style="33" customWidth="1"/>
    <col min="29" max="29" width="11.33203125" hidden="1" customWidth="1"/>
    <col min="30" max="30" width="10.6640625" style="98" hidden="1" customWidth="1"/>
    <col min="31" max="31" width="6.33203125" hidden="1" customWidth="1"/>
    <col min="33" max="33" width="12.88671875" bestFit="1" customWidth="1"/>
  </cols>
  <sheetData>
    <row r="1" spans="1:34">
      <c r="A1" s="96"/>
      <c r="B1" s="97" t="s">
        <v>29</v>
      </c>
      <c r="C1" s="97"/>
      <c r="D1" s="97"/>
      <c r="E1" s="97"/>
      <c r="F1" s="97"/>
      <c r="G1" s="97"/>
      <c r="H1" s="97"/>
      <c r="I1" s="97"/>
      <c r="J1" s="97"/>
      <c r="K1" s="97"/>
      <c r="L1" s="97"/>
      <c r="M1" s="97"/>
      <c r="N1" s="97"/>
      <c r="O1" s="97"/>
      <c r="P1" s="97"/>
      <c r="Q1" s="97"/>
      <c r="R1" s="97"/>
      <c r="S1" s="97"/>
      <c r="T1" s="97"/>
      <c r="U1" s="97"/>
      <c r="V1" s="97"/>
      <c r="W1" s="71"/>
      <c r="X1" s="71"/>
      <c r="Y1" s="71"/>
      <c r="Z1" s="71"/>
      <c r="AA1" s="71"/>
      <c r="AB1" s="71"/>
    </row>
    <row r="2" spans="1:34">
      <c r="A2" s="96"/>
      <c r="B2" s="97" t="s">
        <v>151</v>
      </c>
      <c r="C2" s="97"/>
      <c r="D2" s="97"/>
      <c r="E2" s="97"/>
      <c r="F2" s="97"/>
      <c r="G2" s="97"/>
      <c r="H2" s="97"/>
      <c r="I2" s="97"/>
      <c r="J2" s="97"/>
      <c r="K2" s="97"/>
      <c r="L2" s="97"/>
      <c r="M2" s="97"/>
      <c r="N2" s="97"/>
      <c r="O2" s="97"/>
      <c r="P2" s="97"/>
      <c r="Q2" s="97"/>
      <c r="R2" s="97"/>
      <c r="S2" s="97"/>
      <c r="T2" s="97"/>
      <c r="U2" s="97"/>
      <c r="V2" s="97"/>
      <c r="W2" s="71"/>
      <c r="X2" s="71"/>
      <c r="Y2" s="71"/>
      <c r="Z2" s="71"/>
      <c r="AA2" s="71"/>
      <c r="AB2" s="71"/>
    </row>
    <row r="3" spans="1:34">
      <c r="B3" s="97" t="s">
        <v>39</v>
      </c>
      <c r="C3" s="97"/>
      <c r="D3" s="97"/>
      <c r="E3" s="97"/>
      <c r="F3" s="97"/>
      <c r="G3" s="97"/>
      <c r="H3" s="97"/>
      <c r="I3" s="97"/>
      <c r="J3" s="97"/>
      <c r="K3" s="97"/>
      <c r="L3" s="97"/>
      <c r="M3" s="97"/>
      <c r="N3" s="97"/>
      <c r="O3" s="97"/>
      <c r="P3" s="97"/>
      <c r="Q3" s="97"/>
      <c r="R3" s="97"/>
      <c r="S3" s="97"/>
      <c r="T3" s="97"/>
      <c r="U3" s="97"/>
      <c r="V3" s="97"/>
      <c r="W3" s="71"/>
      <c r="X3" s="71"/>
      <c r="Y3" s="71"/>
      <c r="Z3" s="71"/>
      <c r="AA3" s="71"/>
      <c r="AB3" s="71"/>
    </row>
    <row r="4" spans="1:34">
      <c r="B4" s="97" t="s">
        <v>152</v>
      </c>
      <c r="C4" s="97"/>
      <c r="D4" s="97"/>
      <c r="E4" s="97"/>
      <c r="F4" s="97"/>
      <c r="G4" s="97"/>
      <c r="H4" s="97"/>
      <c r="I4" s="97"/>
      <c r="J4" s="97"/>
      <c r="K4" s="97"/>
      <c r="L4" s="97"/>
      <c r="M4" s="97"/>
      <c r="N4" s="97"/>
      <c r="O4" s="97"/>
      <c r="P4" s="97"/>
      <c r="Q4" s="97"/>
      <c r="R4" s="97"/>
      <c r="S4" s="97"/>
      <c r="T4" s="97"/>
      <c r="U4" s="97"/>
      <c r="V4" s="97"/>
      <c r="W4" s="71"/>
      <c r="X4" s="71"/>
      <c r="Y4" s="71"/>
      <c r="Z4" s="71"/>
      <c r="AA4" s="71"/>
      <c r="AB4" s="71"/>
    </row>
    <row r="5" spans="1:34">
      <c r="B5" s="96"/>
      <c r="C5" s="96"/>
      <c r="D5" s="99"/>
      <c r="E5" s="96"/>
      <c r="F5" s="99"/>
      <c r="G5" s="99"/>
      <c r="H5" s="99"/>
      <c r="I5" s="99"/>
      <c r="J5" s="99"/>
      <c r="K5" s="99"/>
      <c r="L5" s="99"/>
      <c r="M5" s="99"/>
      <c r="N5" s="99"/>
      <c r="O5" s="99"/>
      <c r="P5" s="99"/>
      <c r="Q5" s="99"/>
      <c r="R5" s="99"/>
      <c r="U5" s="96"/>
      <c r="V5" s="96"/>
      <c r="W5" s="71"/>
      <c r="X5" s="71"/>
      <c r="Y5" s="71"/>
      <c r="Z5" s="71"/>
      <c r="AA5" s="100"/>
      <c r="AB5" s="100"/>
    </row>
    <row r="6" spans="1:34">
      <c r="B6" s="101" t="s">
        <v>40</v>
      </c>
      <c r="D6" s="99"/>
      <c r="E6" s="96"/>
      <c r="F6" s="99"/>
      <c r="G6" s="99"/>
      <c r="H6" s="99"/>
      <c r="I6" s="99"/>
      <c r="J6" s="99"/>
      <c r="K6" s="99"/>
      <c r="L6" s="99"/>
      <c r="M6" s="99"/>
      <c r="N6" s="99"/>
      <c r="O6" s="102"/>
      <c r="P6" s="102"/>
      <c r="Q6" s="102"/>
      <c r="R6" s="102"/>
      <c r="U6" s="103"/>
      <c r="V6" s="103"/>
      <c r="W6" s="71"/>
      <c r="X6" s="104" t="s">
        <v>41</v>
      </c>
      <c r="Y6"/>
      <c r="Z6" s="104"/>
      <c r="AA6" s="104"/>
      <c r="AB6" s="100"/>
    </row>
    <row r="7" spans="1:34">
      <c r="C7" s="22"/>
      <c r="D7" s="68"/>
      <c r="E7" s="69"/>
      <c r="F7" s="68"/>
      <c r="G7" s="68"/>
      <c r="H7" s="68"/>
      <c r="I7" s="68"/>
      <c r="J7" s="68"/>
      <c r="K7" s="68"/>
      <c r="L7" s="68"/>
      <c r="M7" s="68"/>
      <c r="N7" s="68" t="s">
        <v>44</v>
      </c>
      <c r="U7" s="47"/>
      <c r="V7" s="70" t="s">
        <v>43</v>
      </c>
      <c r="W7" s="71"/>
      <c r="X7"/>
      <c r="Y7" s="72"/>
    </row>
    <row r="8" spans="1:34">
      <c r="C8" s="73"/>
      <c r="D8" s="73" t="s">
        <v>45</v>
      </c>
      <c r="E8" s="70" t="s">
        <v>44</v>
      </c>
      <c r="F8" s="68" t="s">
        <v>44</v>
      </c>
      <c r="G8" s="68" t="s">
        <v>44</v>
      </c>
      <c r="H8" s="68" t="s">
        <v>44</v>
      </c>
      <c r="I8" s="68" t="s">
        <v>44</v>
      </c>
      <c r="J8" s="68" t="s">
        <v>44</v>
      </c>
      <c r="K8" s="68" t="s">
        <v>44</v>
      </c>
      <c r="L8" s="68" t="s">
        <v>44</v>
      </c>
      <c r="M8" s="68" t="s">
        <v>44</v>
      </c>
      <c r="N8" s="73" t="s">
        <v>46</v>
      </c>
      <c r="O8" s="73" t="s">
        <v>47</v>
      </c>
      <c r="P8" s="73">
        <v>2015</v>
      </c>
      <c r="Q8" s="73">
        <v>2016</v>
      </c>
      <c r="R8" s="73" t="s">
        <v>48</v>
      </c>
      <c r="S8" s="70" t="s">
        <v>49</v>
      </c>
      <c r="T8" s="70"/>
      <c r="U8" s="74"/>
      <c r="V8" s="70" t="s">
        <v>50</v>
      </c>
      <c r="W8" s="74"/>
      <c r="X8"/>
      <c r="Y8"/>
      <c r="Z8" s="70" t="s">
        <v>43</v>
      </c>
      <c r="AA8" s="70" t="s">
        <v>43</v>
      </c>
      <c r="AB8" s="70"/>
      <c r="AD8" s="105"/>
      <c r="AE8" s="4"/>
    </row>
    <row r="9" spans="1:34" ht="15" thickBot="1">
      <c r="B9" s="70"/>
      <c r="C9" s="73"/>
      <c r="D9" s="73" t="s">
        <v>51</v>
      </c>
      <c r="E9" s="73" t="s">
        <v>52</v>
      </c>
      <c r="F9" s="73" t="s">
        <v>53</v>
      </c>
      <c r="G9" s="73" t="s">
        <v>54</v>
      </c>
      <c r="H9" s="73" t="s">
        <v>55</v>
      </c>
      <c r="I9" s="73" t="s">
        <v>56</v>
      </c>
      <c r="J9" s="73" t="s">
        <v>57</v>
      </c>
      <c r="K9" s="73" t="s">
        <v>58</v>
      </c>
      <c r="L9" s="73" t="s">
        <v>59</v>
      </c>
      <c r="M9" s="73" t="s">
        <v>42</v>
      </c>
      <c r="N9" s="73" t="s">
        <v>31</v>
      </c>
      <c r="O9" s="73" t="s">
        <v>60</v>
      </c>
      <c r="P9" s="73" t="s">
        <v>61</v>
      </c>
      <c r="Q9" s="73" t="s">
        <v>61</v>
      </c>
      <c r="R9" s="73" t="s">
        <v>62</v>
      </c>
      <c r="S9" s="70" t="s">
        <v>63</v>
      </c>
      <c r="T9" s="70" t="s">
        <v>131</v>
      </c>
      <c r="U9" s="70" t="s">
        <v>33</v>
      </c>
      <c r="V9" s="70" t="s">
        <v>64</v>
      </c>
      <c r="W9" s="74"/>
      <c r="X9"/>
      <c r="Y9"/>
      <c r="Z9" s="74" t="s">
        <v>65</v>
      </c>
      <c r="AA9" s="74" t="s">
        <v>65</v>
      </c>
      <c r="AB9" s="74" t="s">
        <v>66</v>
      </c>
      <c r="AD9" s="74"/>
      <c r="AE9" s="103"/>
      <c r="AH9" s="22"/>
    </row>
    <row r="10" spans="1:34">
      <c r="B10" s="45" t="s">
        <v>67</v>
      </c>
      <c r="C10" s="45" t="s">
        <v>30</v>
      </c>
      <c r="D10" s="75" t="s">
        <v>68</v>
      </c>
      <c r="E10" s="45" t="s">
        <v>69</v>
      </c>
      <c r="F10" s="75" t="s">
        <v>70</v>
      </c>
      <c r="G10" s="75" t="s">
        <v>71</v>
      </c>
      <c r="H10" s="75" t="s">
        <v>72</v>
      </c>
      <c r="I10" s="75" t="s">
        <v>73</v>
      </c>
      <c r="J10" s="75" t="s">
        <v>74</v>
      </c>
      <c r="K10" s="75" t="s">
        <v>75</v>
      </c>
      <c r="L10" s="75" t="s">
        <v>76</v>
      </c>
      <c r="M10" s="75" t="s">
        <v>77</v>
      </c>
      <c r="N10" s="75" t="s">
        <v>78</v>
      </c>
      <c r="O10" s="75" t="s">
        <v>79</v>
      </c>
      <c r="P10" s="75" t="s">
        <v>80</v>
      </c>
      <c r="Q10" s="75" t="s">
        <v>80</v>
      </c>
      <c r="R10" s="75" t="s">
        <v>80</v>
      </c>
      <c r="S10" s="45" t="s">
        <v>80</v>
      </c>
      <c r="T10" s="45" t="s">
        <v>132</v>
      </c>
      <c r="U10" s="76" t="s">
        <v>79</v>
      </c>
      <c r="V10" s="45" t="s">
        <v>81</v>
      </c>
      <c r="W10" s="74"/>
      <c r="X10" s="45" t="s">
        <v>67</v>
      </c>
      <c r="Y10" s="45" t="s">
        <v>30</v>
      </c>
      <c r="Z10" s="76" t="s">
        <v>82</v>
      </c>
      <c r="AA10" s="76" t="s">
        <v>83</v>
      </c>
      <c r="AB10" s="77" t="s">
        <v>84</v>
      </c>
      <c r="AC10" s="106" t="s">
        <v>85</v>
      </c>
      <c r="AD10" s="107" t="s">
        <v>85</v>
      </c>
      <c r="AE10" s="108" t="s">
        <v>85</v>
      </c>
      <c r="AG10" s="73" t="s">
        <v>85</v>
      </c>
      <c r="AH10" s="22"/>
    </row>
    <row r="11" spans="1:34">
      <c r="B11" s="70"/>
      <c r="C11" s="70" t="s">
        <v>86</v>
      </c>
      <c r="D11" s="73" t="s">
        <v>87</v>
      </c>
      <c r="E11" s="73" t="s">
        <v>88</v>
      </c>
      <c r="F11" s="70" t="s">
        <v>89</v>
      </c>
      <c r="G11" s="70" t="s">
        <v>90</v>
      </c>
      <c r="H11" s="70" t="s">
        <v>91</v>
      </c>
      <c r="I11" s="70" t="s">
        <v>92</v>
      </c>
      <c r="J11" s="73" t="s">
        <v>93</v>
      </c>
      <c r="K11" s="73" t="s">
        <v>94</v>
      </c>
      <c r="L11" s="73" t="s">
        <v>95</v>
      </c>
      <c r="M11" s="73" t="s">
        <v>96</v>
      </c>
      <c r="N11" s="70" t="s">
        <v>97</v>
      </c>
      <c r="O11" s="70" t="s">
        <v>98</v>
      </c>
      <c r="P11" s="70" t="s">
        <v>99</v>
      </c>
      <c r="Q11" s="70" t="s">
        <v>100</v>
      </c>
      <c r="R11" s="70" t="s">
        <v>101</v>
      </c>
      <c r="S11" s="73" t="s">
        <v>102</v>
      </c>
      <c r="T11" s="73" t="s">
        <v>103</v>
      </c>
      <c r="U11" s="73" t="s">
        <v>153</v>
      </c>
      <c r="V11" s="73" t="s">
        <v>104</v>
      </c>
      <c r="W11" s="74"/>
      <c r="X11"/>
      <c r="Y11" s="109" t="s">
        <v>105</v>
      </c>
      <c r="Z11" s="73" t="s">
        <v>106</v>
      </c>
      <c r="AA11" s="73" t="s">
        <v>107</v>
      </c>
      <c r="AB11" s="70" t="s">
        <v>154</v>
      </c>
      <c r="AC11" s="110"/>
      <c r="AD11" s="74"/>
      <c r="AE11" s="111"/>
    </row>
    <row r="12" spans="1:34">
      <c r="B12" s="52">
        <v>1</v>
      </c>
      <c r="C12" s="4" t="s">
        <v>108</v>
      </c>
      <c r="D12" s="48">
        <v>10429.75</v>
      </c>
      <c r="E12" s="49">
        <v>-424.04999999999995</v>
      </c>
      <c r="F12" s="49">
        <v>-0.88898700000000064</v>
      </c>
      <c r="G12" s="49">
        <v>0</v>
      </c>
      <c r="H12" s="49">
        <v>35.842666052631579</v>
      </c>
      <c r="I12" s="49">
        <v>0</v>
      </c>
      <c r="J12" s="49">
        <v>0</v>
      </c>
      <c r="K12" s="49">
        <v>25.593332894736839</v>
      </c>
      <c r="L12" s="49">
        <v>-431.23766078947375</v>
      </c>
      <c r="M12" s="49">
        <v>-77.278332894736835</v>
      </c>
      <c r="N12" s="49">
        <v>287.68712500000004</v>
      </c>
      <c r="O12" s="49">
        <v>-446.44462221052527</v>
      </c>
      <c r="P12" s="49">
        <v>-101.68407526315787</v>
      </c>
      <c r="Q12" s="49">
        <v>-229.4997394736838</v>
      </c>
      <c r="R12" s="49">
        <v>0</v>
      </c>
      <c r="S12" s="49">
        <v>0</v>
      </c>
      <c r="T12" s="49">
        <v>5.0999942105268019</v>
      </c>
      <c r="U12" s="50">
        <f t="shared" ref="U12:U26" si="0">V12-D12</f>
        <v>-1356.8602994736848</v>
      </c>
      <c r="V12" s="49">
        <v>9072.8897005263152</v>
      </c>
      <c r="W12" s="51"/>
      <c r="X12" s="52">
        <v>1</v>
      </c>
      <c r="Y12" s="4" t="s">
        <v>108</v>
      </c>
      <c r="Z12" s="49">
        <v>4049.3954031578946</v>
      </c>
      <c r="AA12" s="51">
        <v>3865.795611578947</v>
      </c>
      <c r="AB12" s="53">
        <f>V12-Z12</f>
        <v>5023.494297368421</v>
      </c>
      <c r="AC12" s="112">
        <f t="shared" ref="AC12:AC18" si="1">V12-(U12+D12)</f>
        <v>0</v>
      </c>
      <c r="AD12" s="113">
        <f t="shared" ref="AD12:AD17" si="2">U12-SUM(E12:S12)</f>
        <v>5.0999942105243008</v>
      </c>
      <c r="AE12" s="114"/>
      <c r="AG12" s="136">
        <f t="shared" ref="AG12:AG27" si="3">SUM(E12:T12)-U12</f>
        <v>2.5011104298755527E-12</v>
      </c>
      <c r="AH12" s="137">
        <f t="shared" ref="AH12:AH27" si="4">U12+D12-V12</f>
        <v>0</v>
      </c>
    </row>
    <row r="13" spans="1:34">
      <c r="B13">
        <f t="shared" ref="B13:B27" si="5">B12+1</f>
        <v>2</v>
      </c>
      <c r="C13" s="4" t="s">
        <v>109</v>
      </c>
      <c r="D13" s="54">
        <v>575777667.86000001</v>
      </c>
      <c r="E13" s="55">
        <v>-24974216.399999999</v>
      </c>
      <c r="F13" s="56">
        <v>-7723660.7700851383</v>
      </c>
      <c r="G13" s="56">
        <v>-3959306.4041941878</v>
      </c>
      <c r="H13" s="56">
        <v>1899708.6726453586</v>
      </c>
      <c r="I13" s="56">
        <v>-83976.859999999986</v>
      </c>
      <c r="J13" s="56">
        <v>-13464574.785524225</v>
      </c>
      <c r="K13" s="56">
        <v>1341292.5043547191</v>
      </c>
      <c r="L13" s="56">
        <v>-23183621.141125783</v>
      </c>
      <c r="M13" s="56">
        <v>-4056976.2879490396</v>
      </c>
      <c r="N13" s="56">
        <v>16226514.201930001</v>
      </c>
      <c r="O13" s="56">
        <v>-375297.59005171061</v>
      </c>
      <c r="P13" s="56">
        <v>-4050641</v>
      </c>
      <c r="Q13" s="56">
        <v>-12412031</v>
      </c>
      <c r="R13" s="56"/>
      <c r="S13" s="56">
        <v>44523855</v>
      </c>
      <c r="T13" s="56">
        <v>346666.30228567123</v>
      </c>
      <c r="U13" s="57">
        <f t="shared" si="0"/>
        <v>-29946265.557714343</v>
      </c>
      <c r="V13" s="56">
        <v>545831402.30228567</v>
      </c>
      <c r="W13" s="58"/>
      <c r="X13">
        <f t="shared" ref="X13:X27" si="6">X12+1</f>
        <v>2</v>
      </c>
      <c r="Y13" s="4" t="s">
        <v>109</v>
      </c>
      <c r="Z13" s="56">
        <v>241453110.30228567</v>
      </c>
      <c r="AA13" s="58">
        <v>230475342.6647087</v>
      </c>
      <c r="AB13" s="53">
        <f t="shared" ref="AB13:AB26" si="7">V13-Z13</f>
        <v>304378292</v>
      </c>
      <c r="AC13" s="112">
        <f t="shared" si="1"/>
        <v>0</v>
      </c>
      <c r="AD13" s="113">
        <f t="shared" si="2"/>
        <v>346666.30228565633</v>
      </c>
      <c r="AE13" s="114"/>
      <c r="AG13" s="138">
        <f t="shared" si="3"/>
        <v>0</v>
      </c>
      <c r="AH13" s="139">
        <f t="shared" si="4"/>
        <v>0</v>
      </c>
    </row>
    <row r="14" spans="1:34">
      <c r="B14">
        <f t="shared" si="5"/>
        <v>3</v>
      </c>
      <c r="C14" s="4" t="s">
        <v>110</v>
      </c>
      <c r="D14" s="54">
        <v>1280.6100000000001</v>
      </c>
      <c r="E14" s="55">
        <v>0</v>
      </c>
      <c r="F14" s="56">
        <v>-3.7778295006099993</v>
      </c>
      <c r="G14" s="56">
        <v>-1.9004182898800002</v>
      </c>
      <c r="H14" s="56">
        <v>0.92319170000000006</v>
      </c>
      <c r="I14" s="56"/>
      <c r="J14" s="56">
        <v>0</v>
      </c>
      <c r="K14" s="56">
        <v>1.0585316</v>
      </c>
      <c r="L14" s="56">
        <v>-11.57228010002615</v>
      </c>
      <c r="M14" s="56">
        <v>-1.940515</v>
      </c>
      <c r="N14" s="56">
        <v>0</v>
      </c>
      <c r="O14" s="56">
        <v>-38.749121759484069</v>
      </c>
      <c r="P14" s="56">
        <v>0</v>
      </c>
      <c r="Q14" s="56">
        <v>0</v>
      </c>
      <c r="R14" s="56"/>
      <c r="S14" s="56">
        <v>0</v>
      </c>
      <c r="T14" s="56">
        <v>0</v>
      </c>
      <c r="U14" s="57">
        <f t="shared" si="0"/>
        <v>-55.95844134999993</v>
      </c>
      <c r="V14" s="56">
        <v>1224.6515586500002</v>
      </c>
      <c r="W14" s="58"/>
      <c r="X14">
        <f t="shared" si="6"/>
        <v>3</v>
      </c>
      <c r="Y14" s="4" t="s">
        <v>110</v>
      </c>
      <c r="Z14" s="56">
        <v>999.21868605000009</v>
      </c>
      <c r="AA14" s="58">
        <v>999.21868605000009</v>
      </c>
      <c r="AB14" s="53">
        <f t="shared" si="7"/>
        <v>225.43287260000011</v>
      </c>
      <c r="AC14" s="112">
        <f t="shared" si="1"/>
        <v>0</v>
      </c>
      <c r="AD14" s="113">
        <f t="shared" si="2"/>
        <v>2.8421709430404007E-13</v>
      </c>
      <c r="AE14" s="114"/>
      <c r="AG14" s="138">
        <f t="shared" si="3"/>
        <v>-2.8421709430404007E-13</v>
      </c>
      <c r="AH14" s="139">
        <f t="shared" si="4"/>
        <v>0</v>
      </c>
    </row>
    <row r="15" spans="1:34">
      <c r="B15">
        <f t="shared" si="5"/>
        <v>4</v>
      </c>
      <c r="C15" s="59" t="s">
        <v>111</v>
      </c>
      <c r="D15" s="54">
        <v>193390515.52999997</v>
      </c>
      <c r="E15" s="55">
        <v>-10400877.469999999</v>
      </c>
      <c r="F15" s="56">
        <v>-2994589.1248529954</v>
      </c>
      <c r="G15" s="56">
        <v>-1201993.4925759202</v>
      </c>
      <c r="H15" s="56">
        <v>593973.93313778052</v>
      </c>
      <c r="I15" s="56">
        <v>-13464</v>
      </c>
      <c r="J15" s="56">
        <v>-4906020.5443341918</v>
      </c>
      <c r="K15" s="56">
        <v>398485.65126374993</v>
      </c>
      <c r="L15" s="56">
        <v>-6885179.7130876314</v>
      </c>
      <c r="M15" s="56">
        <v>-1530309.4101548253</v>
      </c>
      <c r="N15" s="56">
        <v>6281273.8580450006</v>
      </c>
      <c r="O15" s="56">
        <v>-976691.58250209689</v>
      </c>
      <c r="P15" s="56">
        <v>-1572599.9720138907</v>
      </c>
      <c r="Q15" s="56">
        <v>-4884634.5920760632</v>
      </c>
      <c r="R15" s="56"/>
      <c r="S15" s="56">
        <v>11244974.079640001</v>
      </c>
      <c r="T15" s="56">
        <v>126596.82527285814</v>
      </c>
      <c r="U15" s="57">
        <f t="shared" si="0"/>
        <v>-16721055.55423823</v>
      </c>
      <c r="V15" s="56">
        <v>176669459.97576174</v>
      </c>
      <c r="W15" s="58"/>
      <c r="X15">
        <f t="shared" si="6"/>
        <v>4</v>
      </c>
      <c r="Y15" s="59" t="s">
        <v>111</v>
      </c>
      <c r="Z15" s="56">
        <v>88240132.924093306</v>
      </c>
      <c r="AA15" s="58">
        <v>84227657.275614217</v>
      </c>
      <c r="AB15" s="53">
        <f t="shared" si="7"/>
        <v>88429327.051668435</v>
      </c>
      <c r="AC15" s="112">
        <f t="shared" si="1"/>
        <v>0</v>
      </c>
      <c r="AD15" s="113">
        <f t="shared" si="2"/>
        <v>126596.82527285442</v>
      </c>
      <c r="AE15" s="114"/>
      <c r="AG15" s="138">
        <f t="shared" si="3"/>
        <v>0</v>
      </c>
      <c r="AH15" s="139">
        <f t="shared" si="4"/>
        <v>0</v>
      </c>
    </row>
    <row r="16" spans="1:34">
      <c r="B16">
        <f t="shared" si="5"/>
        <v>5</v>
      </c>
      <c r="C16" s="4" t="s">
        <v>112</v>
      </c>
      <c r="D16" s="54">
        <v>44546893.43</v>
      </c>
      <c r="E16" s="55">
        <v>-2355874.25</v>
      </c>
      <c r="F16" s="56">
        <v>-971469.94160208711</v>
      </c>
      <c r="G16" s="56">
        <v>-210616.6542536513</v>
      </c>
      <c r="H16" s="56">
        <v>103391.59797427004</v>
      </c>
      <c r="I16" s="56"/>
      <c r="J16" s="56">
        <v>-591923.41105255403</v>
      </c>
      <c r="K16" s="56">
        <v>70242.527760455647</v>
      </c>
      <c r="L16" s="56">
        <v>-1245580.3100389224</v>
      </c>
      <c r="M16" s="56">
        <v>-234511.07650816324</v>
      </c>
      <c r="N16" s="56">
        <v>2361386.2063063108</v>
      </c>
      <c r="O16" s="56">
        <v>-490739.32632757723</v>
      </c>
      <c r="P16" s="56">
        <v>-550297.46731944382</v>
      </c>
      <c r="Q16" s="56">
        <v>-1379094.0636510849</v>
      </c>
      <c r="R16" s="56">
        <v>-9254407.2247989159</v>
      </c>
      <c r="S16" s="56">
        <v>1860803.7289885674</v>
      </c>
      <c r="T16" s="56">
        <v>23332.088674671948</v>
      </c>
      <c r="U16" s="57">
        <f t="shared" si="0"/>
        <v>-12865357.575848117</v>
      </c>
      <c r="V16" s="56">
        <v>31681535.854151882</v>
      </c>
      <c r="W16" s="58"/>
      <c r="X16">
        <f t="shared" si="6"/>
        <v>5</v>
      </c>
      <c r="Y16" s="4" t="s">
        <v>112</v>
      </c>
      <c r="Z16" s="56">
        <v>19547774.551066995</v>
      </c>
      <c r="AA16" s="58">
        <v>18651843.538982231</v>
      </c>
      <c r="AB16" s="53">
        <f t="shared" si="7"/>
        <v>12133761.303084888</v>
      </c>
      <c r="AC16" s="112">
        <f t="shared" si="1"/>
        <v>0</v>
      </c>
      <c r="AD16" s="113">
        <f t="shared" si="2"/>
        <v>23332.088674677536</v>
      </c>
      <c r="AE16" s="114"/>
      <c r="AG16" s="138">
        <f t="shared" si="3"/>
        <v>0</v>
      </c>
      <c r="AH16" s="139">
        <f t="shared" si="4"/>
        <v>0</v>
      </c>
    </row>
    <row r="17" spans="2:34">
      <c r="B17">
        <f t="shared" si="5"/>
        <v>6</v>
      </c>
      <c r="C17" s="4" t="s">
        <v>113</v>
      </c>
      <c r="D17" s="54">
        <v>4440207.7200000007</v>
      </c>
      <c r="E17" s="55">
        <v>-233200.26</v>
      </c>
      <c r="F17" s="56"/>
      <c r="G17" s="56">
        <v>-57987.188242972115</v>
      </c>
      <c r="H17" s="56">
        <v>28295.813218799998</v>
      </c>
      <c r="I17" s="56"/>
      <c r="J17" s="56">
        <v>-165769.69233250001</v>
      </c>
      <c r="K17" s="56">
        <v>17383.173125502435</v>
      </c>
      <c r="L17" s="56">
        <v>-358959.33223345107</v>
      </c>
      <c r="M17" s="56">
        <v>-65016.725178100009</v>
      </c>
      <c r="N17" s="56">
        <v>733654.47550000006</v>
      </c>
      <c r="O17" s="56">
        <v>-723503.86591815623</v>
      </c>
      <c r="P17" s="56">
        <v>0</v>
      </c>
      <c r="Q17" s="56">
        <v>0</v>
      </c>
      <c r="R17" s="56">
        <v>-2084249.8804072752</v>
      </c>
      <c r="S17" s="56">
        <v>-155789.63152472442</v>
      </c>
      <c r="T17" s="56">
        <v>0</v>
      </c>
      <c r="U17" s="57">
        <f t="shared" si="0"/>
        <v>-3065143.1139928768</v>
      </c>
      <c r="V17" s="56">
        <v>1375064.6060071238</v>
      </c>
      <c r="W17" s="58"/>
      <c r="X17">
        <f t="shared" si="6"/>
        <v>6</v>
      </c>
      <c r="Y17" s="4" t="s">
        <v>113</v>
      </c>
      <c r="Z17" s="56">
        <v>3441.1782299999995</v>
      </c>
      <c r="AA17" s="58">
        <v>3441.1782299999995</v>
      </c>
      <c r="AB17" s="53">
        <f t="shared" si="7"/>
        <v>1371623.4277771239</v>
      </c>
      <c r="AC17" s="112">
        <f t="shared" si="1"/>
        <v>0</v>
      </c>
      <c r="AD17" s="113">
        <f t="shared" si="2"/>
        <v>0</v>
      </c>
      <c r="AE17" s="114"/>
      <c r="AG17" s="138">
        <f t="shared" si="3"/>
        <v>0</v>
      </c>
      <c r="AH17" s="139">
        <f t="shared" si="4"/>
        <v>0</v>
      </c>
    </row>
    <row r="18" spans="2:34">
      <c r="B18">
        <f t="shared" si="5"/>
        <v>7</v>
      </c>
      <c r="C18" s="4" t="s">
        <v>114</v>
      </c>
      <c r="D18" s="54">
        <v>16443.86</v>
      </c>
      <c r="E18" s="55">
        <v>-899.79</v>
      </c>
      <c r="F18" s="56">
        <v>0</v>
      </c>
      <c r="G18" s="56">
        <v>-131.07741383869001</v>
      </c>
      <c r="H18" s="56">
        <v>64.054291800000001</v>
      </c>
      <c r="I18" s="56"/>
      <c r="J18" s="56">
        <v>-535.55330149999998</v>
      </c>
      <c r="K18" s="56">
        <v>69.739999999999995</v>
      </c>
      <c r="L18" s="56">
        <v>-791.05357152523948</v>
      </c>
      <c r="M18" s="56">
        <v>-184.04661390000001</v>
      </c>
      <c r="N18" s="56">
        <v>0</v>
      </c>
      <c r="O18" s="56">
        <v>1318.8674783639308</v>
      </c>
      <c r="P18" s="56">
        <v>0</v>
      </c>
      <c r="Q18" s="56">
        <v>0</v>
      </c>
      <c r="R18" s="56"/>
      <c r="S18" s="56">
        <v>0</v>
      </c>
      <c r="T18" s="56">
        <v>0</v>
      </c>
      <c r="U18" s="57">
        <f t="shared" si="0"/>
        <v>-1088.8591306000017</v>
      </c>
      <c r="V18" s="56">
        <v>15355.000869399999</v>
      </c>
      <c r="W18" s="58"/>
      <c r="X18">
        <f t="shared" si="6"/>
        <v>7</v>
      </c>
      <c r="Y18" s="4" t="s">
        <v>114</v>
      </c>
      <c r="Z18" s="56">
        <v>16.016651</v>
      </c>
      <c r="AA18" s="58">
        <v>16.016651</v>
      </c>
      <c r="AB18" s="53">
        <f t="shared" si="7"/>
        <v>15338.984218399999</v>
      </c>
      <c r="AC18" s="112">
        <f t="shared" si="1"/>
        <v>0</v>
      </c>
      <c r="AD18" s="113"/>
      <c r="AE18" s="114"/>
      <c r="AG18" s="138">
        <f t="shared" si="3"/>
        <v>2.7284841053187847E-12</v>
      </c>
      <c r="AH18" s="139">
        <f t="shared" si="4"/>
        <v>0</v>
      </c>
    </row>
    <row r="19" spans="2:34">
      <c r="B19">
        <f>B18+1</f>
        <v>8</v>
      </c>
      <c r="C19" s="4" t="s">
        <v>156</v>
      </c>
      <c r="D19" s="54">
        <v>25277</v>
      </c>
      <c r="E19" s="55">
        <v>0</v>
      </c>
      <c r="F19" s="56">
        <v>0</v>
      </c>
      <c r="G19" s="56">
        <v>0</v>
      </c>
      <c r="H19" s="56">
        <v>0</v>
      </c>
      <c r="I19" s="56"/>
      <c r="J19" s="56">
        <v>0</v>
      </c>
      <c r="K19" s="56">
        <v>0</v>
      </c>
      <c r="L19" s="56">
        <v>0</v>
      </c>
      <c r="M19" s="56">
        <v>0</v>
      </c>
      <c r="N19" s="56">
        <v>0</v>
      </c>
      <c r="O19" s="56">
        <f>-D19</f>
        <v>-25277</v>
      </c>
      <c r="P19" s="56"/>
      <c r="Q19" s="56"/>
      <c r="R19" s="56"/>
      <c r="S19" s="56"/>
      <c r="T19" s="56"/>
      <c r="U19" s="57">
        <f t="shared" si="0"/>
        <v>-25277</v>
      </c>
      <c r="V19" s="56">
        <v>0</v>
      </c>
      <c r="W19" s="58"/>
      <c r="X19">
        <f>X18+1</f>
        <v>8</v>
      </c>
      <c r="Y19" s="4" t="s">
        <v>156</v>
      </c>
      <c r="Z19" s="56">
        <v>0</v>
      </c>
      <c r="AA19" s="58">
        <v>0</v>
      </c>
      <c r="AB19" s="53">
        <v>0</v>
      </c>
      <c r="AC19" s="112"/>
      <c r="AD19" s="113"/>
      <c r="AE19" s="114"/>
      <c r="AG19" s="138">
        <f t="shared" si="3"/>
        <v>0</v>
      </c>
      <c r="AH19" s="139">
        <f t="shared" si="4"/>
        <v>0</v>
      </c>
    </row>
    <row r="20" spans="2:34">
      <c r="B20">
        <f t="shared" ref="B20" si="8">B19+1</f>
        <v>9</v>
      </c>
      <c r="C20" s="4" t="s">
        <v>115</v>
      </c>
      <c r="D20" s="54">
        <v>8535887.3200000003</v>
      </c>
      <c r="E20" s="55">
        <v>-398814.49999999994</v>
      </c>
      <c r="F20" s="56">
        <v>-222943.51626875252</v>
      </c>
      <c r="G20" s="56">
        <v>-27392.350188570923</v>
      </c>
      <c r="H20" s="56">
        <v>11895.651153007502</v>
      </c>
      <c r="I20" s="56"/>
      <c r="J20" s="56">
        <v>-68128.435467967487</v>
      </c>
      <c r="K20" s="56">
        <v>7818.138562662316</v>
      </c>
      <c r="L20" s="56">
        <v>-127124.00731756826</v>
      </c>
      <c r="M20" s="56">
        <v>-28374.027886075</v>
      </c>
      <c r="N20" s="56">
        <v>0</v>
      </c>
      <c r="O20" s="56">
        <v>434610.12716845889</v>
      </c>
      <c r="P20" s="56">
        <v>-138956.65911644883</v>
      </c>
      <c r="Q20" s="56">
        <v>-379268.30798186921</v>
      </c>
      <c r="R20" s="56">
        <v>9841791.5393361449</v>
      </c>
      <c r="S20" s="56">
        <v>-269744.48913688213</v>
      </c>
      <c r="T20" s="56">
        <v>17272.393783411011</v>
      </c>
      <c r="U20" s="57">
        <f t="shared" si="0"/>
        <v>8652641.5566395521</v>
      </c>
      <c r="V20" s="56">
        <v>17188528.876639552</v>
      </c>
      <c r="W20" s="58"/>
      <c r="X20">
        <f t="shared" ref="X20" si="9">X19+1</f>
        <v>9</v>
      </c>
      <c r="Y20" s="4" t="s">
        <v>115</v>
      </c>
      <c r="Z20" s="56">
        <v>12947422.962716237</v>
      </c>
      <c r="AA20" s="58">
        <v>12357166.595553238</v>
      </c>
      <c r="AB20" s="53">
        <f t="shared" si="7"/>
        <v>4241105.9139233157</v>
      </c>
      <c r="AC20" s="112">
        <f t="shared" ref="AC20:AC27" si="10">V20-(U20+D20)</f>
        <v>0</v>
      </c>
      <c r="AD20" s="113">
        <f t="shared" ref="AD20:AD29" si="11">U20-SUM(E20:S20)</f>
        <v>17272.393783412874</v>
      </c>
      <c r="AE20" s="114"/>
      <c r="AG20" s="138">
        <f t="shared" si="3"/>
        <v>0</v>
      </c>
      <c r="AH20" s="139">
        <f t="shared" si="4"/>
        <v>0</v>
      </c>
    </row>
    <row r="21" spans="2:34">
      <c r="B21">
        <f t="shared" si="5"/>
        <v>10</v>
      </c>
      <c r="C21" s="4" t="s">
        <v>116</v>
      </c>
      <c r="D21" s="54">
        <v>8949862.5800000001</v>
      </c>
      <c r="E21" s="55">
        <v>-491826.20999999996</v>
      </c>
      <c r="F21" s="56"/>
      <c r="G21" s="56">
        <v>-118017.68578729971</v>
      </c>
      <c r="H21" s="56">
        <v>56789.624438499995</v>
      </c>
      <c r="I21" s="56"/>
      <c r="J21" s="56">
        <v>-329350.32794330001</v>
      </c>
      <c r="K21" s="56">
        <v>36176.334877631409</v>
      </c>
      <c r="L21" s="56">
        <v>-551901.7401017939</v>
      </c>
      <c r="M21" s="56">
        <v>-136358.16683979999</v>
      </c>
      <c r="N21" s="56">
        <v>0</v>
      </c>
      <c r="O21" s="56">
        <v>69344.947402078658</v>
      </c>
      <c r="P21" s="56">
        <v>0</v>
      </c>
      <c r="Q21" s="56">
        <v>0</v>
      </c>
      <c r="R21" s="56">
        <v>1955800.0292907637</v>
      </c>
      <c r="S21" s="56">
        <v>209444.55109923612</v>
      </c>
      <c r="T21" s="56">
        <v>0</v>
      </c>
      <c r="U21" s="57">
        <f t="shared" si="0"/>
        <v>700101.35643601604</v>
      </c>
      <c r="V21" s="56">
        <v>9649963.9364360161</v>
      </c>
      <c r="W21" s="58"/>
      <c r="X21">
        <f t="shared" si="6"/>
        <v>10</v>
      </c>
      <c r="Y21" s="4" t="s">
        <v>116</v>
      </c>
      <c r="Z21" s="56">
        <v>64751.883874999992</v>
      </c>
      <c r="AA21" s="58">
        <v>64751.883874999992</v>
      </c>
      <c r="AB21" s="53">
        <f t="shared" si="7"/>
        <v>9585212.0525610168</v>
      </c>
      <c r="AC21" s="112">
        <f t="shared" si="10"/>
        <v>0</v>
      </c>
      <c r="AD21" s="113">
        <f t="shared" si="11"/>
        <v>0</v>
      </c>
      <c r="AE21" s="114"/>
      <c r="AG21" s="138">
        <f t="shared" si="3"/>
        <v>0</v>
      </c>
      <c r="AH21" s="139">
        <f t="shared" si="4"/>
        <v>0</v>
      </c>
    </row>
    <row r="22" spans="2:34">
      <c r="B22">
        <f t="shared" si="5"/>
        <v>11</v>
      </c>
      <c r="C22" s="4" t="s">
        <v>117</v>
      </c>
      <c r="D22" s="54">
        <v>6060694.1600000001</v>
      </c>
      <c r="E22" s="55">
        <v>-337558.31999999995</v>
      </c>
      <c r="F22" s="56">
        <v>-120411.02297355344</v>
      </c>
      <c r="G22" s="56">
        <v>-28715.054502522897</v>
      </c>
      <c r="H22" s="56">
        <v>19529.973180041594</v>
      </c>
      <c r="I22" s="56"/>
      <c r="J22" s="56">
        <v>-93077.137415450969</v>
      </c>
      <c r="K22" s="56">
        <v>9702.570731634687</v>
      </c>
      <c r="L22" s="56">
        <v>-176839.36187363366</v>
      </c>
      <c r="M22" s="56">
        <v>-31314.13707354576</v>
      </c>
      <c r="N22" s="56">
        <v>566274.96776999999</v>
      </c>
      <c r="O22" s="56">
        <v>-303229.43904864509</v>
      </c>
      <c r="P22" s="56">
        <v>-70157.573397359811</v>
      </c>
      <c r="Q22" s="56">
        <v>-195999.9544223994</v>
      </c>
      <c r="R22" s="56"/>
      <c r="S22" s="56">
        <v>373192.1501000002</v>
      </c>
      <c r="T22" s="56">
        <v>4995.1197555996478</v>
      </c>
      <c r="U22" s="57">
        <f t="shared" si="0"/>
        <v>-383607.21916983556</v>
      </c>
      <c r="V22" s="56">
        <v>5677086.9408301646</v>
      </c>
      <c r="W22" s="58"/>
      <c r="X22">
        <f t="shared" si="6"/>
        <v>11</v>
      </c>
      <c r="Y22" s="4" t="s">
        <v>117</v>
      </c>
      <c r="Z22" s="56">
        <v>3588110.6513289995</v>
      </c>
      <c r="AA22" s="58">
        <v>3424814.1075621997</v>
      </c>
      <c r="AB22" s="53">
        <f t="shared" si="7"/>
        <v>2088976.289501165</v>
      </c>
      <c r="AC22" s="112">
        <f t="shared" si="10"/>
        <v>0</v>
      </c>
      <c r="AD22" s="113">
        <f t="shared" si="11"/>
        <v>4995.1197555989493</v>
      </c>
      <c r="AE22" s="114"/>
      <c r="AG22" s="138">
        <f t="shared" si="3"/>
        <v>6.9849193096160889E-10</v>
      </c>
      <c r="AH22" s="139">
        <f t="shared" si="4"/>
        <v>0</v>
      </c>
    </row>
    <row r="23" spans="2:34">
      <c r="B23">
        <f t="shared" si="5"/>
        <v>12</v>
      </c>
      <c r="C23" s="4" t="s">
        <v>118</v>
      </c>
      <c r="D23" s="54">
        <v>104807.23000000001</v>
      </c>
      <c r="E23" s="55">
        <v>-6601.81</v>
      </c>
      <c r="F23" s="56"/>
      <c r="G23" s="56">
        <v>-1157.88348362907</v>
      </c>
      <c r="H23" s="56">
        <v>781.60634400000004</v>
      </c>
      <c r="I23" s="56"/>
      <c r="J23" s="56">
        <v>-3845.4204656000002</v>
      </c>
      <c r="K23" s="56">
        <v>423.18438390000006</v>
      </c>
      <c r="L23" s="56">
        <v>-7413.0651670567877</v>
      </c>
      <c r="M23" s="56">
        <v>-1256.3704323000002</v>
      </c>
      <c r="N23" s="56">
        <v>0</v>
      </c>
      <c r="O23" s="56">
        <v>876.37599068581767</v>
      </c>
      <c r="P23" s="56">
        <v>0</v>
      </c>
      <c r="Q23" s="56">
        <v>0</v>
      </c>
      <c r="R23" s="56"/>
      <c r="S23" s="56">
        <v>0</v>
      </c>
      <c r="T23" s="56">
        <v>0</v>
      </c>
      <c r="U23" s="57">
        <f t="shared" si="0"/>
        <v>-18193.382830000017</v>
      </c>
      <c r="V23" s="56">
        <v>86613.847169999994</v>
      </c>
      <c r="W23" s="58"/>
      <c r="X23">
        <f t="shared" si="6"/>
        <v>12</v>
      </c>
      <c r="Y23" s="4" t="s">
        <v>118</v>
      </c>
      <c r="Z23" s="56">
        <v>260.84400999999997</v>
      </c>
      <c r="AA23" s="58">
        <v>260.84400999999997</v>
      </c>
      <c r="AB23" s="53">
        <f t="shared" si="7"/>
        <v>86353.003159999993</v>
      </c>
      <c r="AC23" s="112">
        <f t="shared" si="10"/>
        <v>0</v>
      </c>
      <c r="AD23" s="113">
        <f t="shared" si="11"/>
        <v>0</v>
      </c>
      <c r="AE23" s="114"/>
      <c r="AG23" s="138">
        <f t="shared" si="3"/>
        <v>0</v>
      </c>
      <c r="AH23" s="139">
        <f t="shared" si="4"/>
        <v>0</v>
      </c>
    </row>
    <row r="24" spans="2:34">
      <c r="B24">
        <f t="shared" si="5"/>
        <v>13</v>
      </c>
      <c r="C24" s="4" t="s">
        <v>119</v>
      </c>
      <c r="D24" s="54">
        <v>9230288.4000000004</v>
      </c>
      <c r="E24" s="55">
        <v>-473047.51999999996</v>
      </c>
      <c r="F24" s="56">
        <v>-282620.68647614983</v>
      </c>
      <c r="G24" s="56">
        <v>-13649.768273515958</v>
      </c>
      <c r="H24" s="56">
        <v>8364.4080063674992</v>
      </c>
      <c r="I24" s="56"/>
      <c r="J24" s="56">
        <v>-71877.280832830002</v>
      </c>
      <c r="K24" s="56">
        <v>5930.9452828963867</v>
      </c>
      <c r="L24" s="56">
        <v>-83189.873738510971</v>
      </c>
      <c r="M24" s="56">
        <v>-30816.2021366675</v>
      </c>
      <c r="N24" s="56">
        <v>319015.72984500002</v>
      </c>
      <c r="O24" s="56">
        <v>1188636.1357771792</v>
      </c>
      <c r="P24" s="56">
        <v>-191376.56140199862</v>
      </c>
      <c r="Q24" s="56">
        <v>-411342.97496495955</v>
      </c>
      <c r="R24" s="56"/>
      <c r="S24" s="56">
        <v>257955.61679999903</v>
      </c>
      <c r="T24" s="56">
        <v>11959.433349760249</v>
      </c>
      <c r="U24" s="57">
        <f t="shared" si="0"/>
        <v>233941.40123656951</v>
      </c>
      <c r="V24" s="56">
        <v>9464229.8012365699</v>
      </c>
      <c r="W24" s="58"/>
      <c r="X24">
        <f t="shared" si="6"/>
        <v>13</v>
      </c>
      <c r="Y24" s="4" t="s">
        <v>119</v>
      </c>
      <c r="Z24" s="56">
        <v>8320085.7857868802</v>
      </c>
      <c r="AA24" s="58">
        <v>7941753.7115492793</v>
      </c>
      <c r="AB24" s="53">
        <f t="shared" si="7"/>
        <v>1144144.0154496897</v>
      </c>
      <c r="AC24" s="112">
        <f t="shared" si="10"/>
        <v>0</v>
      </c>
      <c r="AD24" s="113">
        <f t="shared" si="11"/>
        <v>11959.433349759784</v>
      </c>
      <c r="AE24" s="114"/>
      <c r="AG24" s="138">
        <f t="shared" si="3"/>
        <v>4.6566128730773926E-10</v>
      </c>
      <c r="AH24" s="139">
        <f t="shared" si="4"/>
        <v>0</v>
      </c>
    </row>
    <row r="25" spans="2:34">
      <c r="B25">
        <f t="shared" si="5"/>
        <v>14</v>
      </c>
      <c r="C25" s="4" t="s">
        <v>120</v>
      </c>
      <c r="D25" s="54">
        <v>4724699.24</v>
      </c>
      <c r="E25" s="55">
        <v>-301404.65000000002</v>
      </c>
      <c r="F25" s="56"/>
      <c r="G25" s="56">
        <v>-52025.835240107925</v>
      </c>
      <c r="H25" s="56">
        <v>40188.0702256</v>
      </c>
      <c r="I25" s="56"/>
      <c r="J25" s="56">
        <v>-318706.23991780001</v>
      </c>
      <c r="K25" s="56">
        <v>22456.254418399996</v>
      </c>
      <c r="L25" s="56">
        <v>-277954.90633750206</v>
      </c>
      <c r="M25" s="56">
        <v>-144152.29355639999</v>
      </c>
      <c r="N25" s="56">
        <v>0</v>
      </c>
      <c r="O25" s="56">
        <v>-2815.4871920780279</v>
      </c>
      <c r="P25" s="56">
        <v>0</v>
      </c>
      <c r="Q25" s="56">
        <v>0</v>
      </c>
      <c r="R25" s="56"/>
      <c r="S25" s="56">
        <v>23923.69840000011</v>
      </c>
      <c r="T25" s="56">
        <v>0</v>
      </c>
      <c r="U25" s="57">
        <f t="shared" si="0"/>
        <v>-1010491.3891998879</v>
      </c>
      <c r="V25" s="56">
        <v>3714207.8508001124</v>
      </c>
      <c r="W25" s="58"/>
      <c r="X25">
        <f t="shared" si="6"/>
        <v>14</v>
      </c>
      <c r="Y25" s="4" t="s">
        <v>120</v>
      </c>
      <c r="Z25" s="56">
        <v>69478.156965000002</v>
      </c>
      <c r="AA25" s="58">
        <v>69478.156965000002</v>
      </c>
      <c r="AB25" s="53">
        <f t="shared" si="7"/>
        <v>3644729.6938351123</v>
      </c>
      <c r="AC25" s="112">
        <f t="shared" si="10"/>
        <v>0</v>
      </c>
      <c r="AD25" s="113">
        <f t="shared" si="11"/>
        <v>0</v>
      </c>
      <c r="AE25" s="114"/>
      <c r="AG25" s="138">
        <f t="shared" si="3"/>
        <v>0</v>
      </c>
      <c r="AH25" s="139">
        <f t="shared" si="4"/>
        <v>0</v>
      </c>
    </row>
    <row r="26" spans="2:34">
      <c r="B26">
        <f t="shared" si="5"/>
        <v>15</v>
      </c>
      <c r="C26" s="4" t="s">
        <v>121</v>
      </c>
      <c r="D26" s="54">
        <v>1677501.4200000002</v>
      </c>
      <c r="E26" s="55">
        <v>-92443.74</v>
      </c>
      <c r="F26" s="56"/>
      <c r="G26" s="56">
        <v>0</v>
      </c>
      <c r="H26" s="56">
        <v>9286.8891072000006</v>
      </c>
      <c r="I26" s="56"/>
      <c r="J26" s="56">
        <v>-135994.14713699996</v>
      </c>
      <c r="K26" s="56">
        <v>8588.8131008125347</v>
      </c>
      <c r="L26" s="56">
        <v>0</v>
      </c>
      <c r="M26" s="56">
        <v>-59919.590333699998</v>
      </c>
      <c r="N26" s="56">
        <v>0</v>
      </c>
      <c r="O26" s="56">
        <v>-57512.51990036713</v>
      </c>
      <c r="P26" s="56">
        <v>0</v>
      </c>
      <c r="Q26" s="56">
        <v>0</v>
      </c>
      <c r="R26" s="56"/>
      <c r="S26" s="56">
        <v>19954.838879999937</v>
      </c>
      <c r="T26" s="56">
        <v>0</v>
      </c>
      <c r="U26" s="57">
        <f t="shared" si="0"/>
        <v>-308039.45628305408</v>
      </c>
      <c r="V26" s="56">
        <v>1369461.9637169461</v>
      </c>
      <c r="W26" s="58"/>
      <c r="X26">
        <f t="shared" si="6"/>
        <v>15</v>
      </c>
      <c r="Y26" s="4" t="s">
        <v>121</v>
      </c>
      <c r="Z26" s="56">
        <v>0</v>
      </c>
      <c r="AA26" s="58">
        <v>0</v>
      </c>
      <c r="AB26" s="53">
        <f t="shared" si="7"/>
        <v>1369461.9637169461</v>
      </c>
      <c r="AC26" s="112">
        <f t="shared" si="10"/>
        <v>0</v>
      </c>
      <c r="AD26" s="113">
        <f t="shared" si="11"/>
        <v>5.2386894822120667E-10</v>
      </c>
      <c r="AE26" s="114"/>
      <c r="AG26" s="138">
        <f t="shared" si="3"/>
        <v>-5.2386894822120667E-10</v>
      </c>
      <c r="AH26" s="139">
        <f t="shared" si="4"/>
        <v>0</v>
      </c>
    </row>
    <row r="27" spans="2:34">
      <c r="B27">
        <f t="shared" si="5"/>
        <v>16</v>
      </c>
      <c r="C27" s="4" t="s">
        <v>122</v>
      </c>
      <c r="D27" s="115">
        <f t="shared" ref="D27" si="12">SUM(D12:D26)</f>
        <v>857492456.11000001</v>
      </c>
      <c r="E27" s="116">
        <f t="shared" ref="E27:N27" si="13">SUM(E12:E26)</f>
        <v>-40067188.970000006</v>
      </c>
      <c r="F27" s="116">
        <f t="shared" si="13"/>
        <v>-12315699.729075179</v>
      </c>
      <c r="G27" s="116">
        <f t="shared" si="13"/>
        <v>-5670995.2945745047</v>
      </c>
      <c r="H27" s="116">
        <f t="shared" si="13"/>
        <v>2772307.0595804784</v>
      </c>
      <c r="I27" s="116">
        <f t="shared" si="13"/>
        <v>-97440.859999999986</v>
      </c>
      <c r="J27" s="116">
        <f t="shared" si="13"/>
        <v>-20149802.975724913</v>
      </c>
      <c r="K27" s="116">
        <f t="shared" si="13"/>
        <v>1918596.4897268589</v>
      </c>
      <c r="L27" s="116">
        <f t="shared" si="13"/>
        <v>-32898997.31453428</v>
      </c>
      <c r="M27" s="116">
        <f t="shared" si="13"/>
        <v>-6319267.5535104107</v>
      </c>
      <c r="N27" s="116">
        <f t="shared" si="13"/>
        <v>26488407.126521312</v>
      </c>
      <c r="O27" s="116">
        <v>-1260765.5508679152</v>
      </c>
      <c r="P27" s="115">
        <f t="shared" ref="P27:V27" si="14">SUM(P12:P26)</f>
        <v>-6574130.9173244052</v>
      </c>
      <c r="Q27" s="115">
        <f t="shared" si="14"/>
        <v>-19662600.392835855</v>
      </c>
      <c r="R27" s="115">
        <f t="shared" si="14"/>
        <v>458934.46342071705</v>
      </c>
      <c r="S27" s="115">
        <f t="shared" si="14"/>
        <v>58088569.543246187</v>
      </c>
      <c r="T27" s="115">
        <f t="shared" si="14"/>
        <v>530827.26311618276</v>
      </c>
      <c r="U27" s="117">
        <f t="shared" si="14"/>
        <v>-54759247.612835638</v>
      </c>
      <c r="V27" s="115">
        <f t="shared" si="14"/>
        <v>802733208.49716437</v>
      </c>
      <c r="W27" s="60"/>
      <c r="X27">
        <f t="shared" si="6"/>
        <v>16</v>
      </c>
      <c r="Y27" s="4" t="s">
        <v>122</v>
      </c>
      <c r="Z27" s="115">
        <f>SUM(Z12:Z26)</f>
        <v>374239633.87109822</v>
      </c>
      <c r="AA27" s="118">
        <f>SUM(AA12:AA26)</f>
        <v>357221390.98799843</v>
      </c>
      <c r="AB27" s="118">
        <f>SUM(AB12:AB26)</f>
        <v>428493574.62606621</v>
      </c>
      <c r="AC27" s="112">
        <f t="shared" si="10"/>
        <v>0</v>
      </c>
      <c r="AD27" s="113">
        <f t="shared" si="11"/>
        <v>530827.2631162852</v>
      </c>
      <c r="AE27" s="114"/>
      <c r="AG27" s="138">
        <f t="shared" si="3"/>
        <v>-1.0430812835693359E-7</v>
      </c>
      <c r="AH27" s="139">
        <f t="shared" si="4"/>
        <v>0</v>
      </c>
    </row>
    <row r="28" spans="2:34">
      <c r="C28" s="4"/>
      <c r="D28" s="61"/>
      <c r="E28" s="47"/>
      <c r="F28" s="47"/>
      <c r="G28" s="47"/>
      <c r="H28" s="47"/>
      <c r="I28" s="47"/>
      <c r="J28" s="47"/>
      <c r="K28" s="47"/>
      <c r="L28" s="47"/>
      <c r="M28" s="47"/>
      <c r="N28" s="47"/>
      <c r="O28" s="61"/>
      <c r="P28" s="61"/>
      <c r="Q28" s="61"/>
      <c r="R28" s="61"/>
      <c r="S28" s="47"/>
      <c r="T28" s="47"/>
      <c r="U28" s="47"/>
      <c r="V28" s="47"/>
      <c r="W28" s="60"/>
      <c r="X28"/>
      <c r="Y28" s="4"/>
      <c r="Z28" s="47"/>
      <c r="AA28" s="47"/>
      <c r="AB28" s="47"/>
      <c r="AC28" s="119"/>
      <c r="AD28" s="113">
        <f t="shared" si="11"/>
        <v>0</v>
      </c>
      <c r="AE28" s="120"/>
      <c r="AG28" s="138"/>
      <c r="AH28" s="140"/>
    </row>
    <row r="29" spans="2:34">
      <c r="B29">
        <f>B27+1</f>
        <v>17</v>
      </c>
      <c r="C29" s="4" t="s">
        <v>32</v>
      </c>
      <c r="D29" s="54">
        <v>6966059.8900000006</v>
      </c>
      <c r="E29" s="56">
        <v>-367127.93</v>
      </c>
      <c r="F29" s="46"/>
      <c r="G29" s="46"/>
      <c r="H29" s="56">
        <v>53666.38</v>
      </c>
      <c r="I29" s="56"/>
      <c r="J29" s="121">
        <v>-270440.65000000002</v>
      </c>
      <c r="K29" s="121">
        <v>28151.220000000005</v>
      </c>
      <c r="L29" s="121">
        <v>-498561.63999999996</v>
      </c>
      <c r="M29" s="46"/>
      <c r="N29" s="46"/>
      <c r="O29" s="56">
        <v>129801.18999999948</v>
      </c>
      <c r="P29" s="56"/>
      <c r="Q29" s="56"/>
      <c r="R29" s="56"/>
      <c r="S29" s="62"/>
      <c r="T29" s="62"/>
      <c r="U29" s="57">
        <f>V29-D29</f>
        <v>-924511.43000000063</v>
      </c>
      <c r="V29" s="55">
        <v>6041548.46</v>
      </c>
      <c r="W29" s="63"/>
      <c r="X29">
        <f>X27+1</f>
        <v>17</v>
      </c>
      <c r="Y29" s="4" t="s">
        <v>32</v>
      </c>
      <c r="Z29" s="63"/>
      <c r="AA29" s="63"/>
      <c r="AB29" s="63"/>
      <c r="AC29" s="112">
        <f>V29-(U29+D29)</f>
        <v>0</v>
      </c>
      <c r="AD29" s="113">
        <f t="shared" si="11"/>
        <v>0</v>
      </c>
      <c r="AE29" s="122"/>
      <c r="AG29" s="138">
        <f>SUM(E29:T29)-U29</f>
        <v>0</v>
      </c>
      <c r="AH29" s="139">
        <f>U29+D29-V29</f>
        <v>0</v>
      </c>
    </row>
    <row r="30" spans="2:34">
      <c r="B30">
        <v>17</v>
      </c>
      <c r="C30" s="4" t="s">
        <v>123</v>
      </c>
      <c r="D30" s="54">
        <v>24029578.809999999</v>
      </c>
      <c r="E30" s="56"/>
      <c r="F30" s="46"/>
      <c r="G30" s="46"/>
      <c r="H30" s="56"/>
      <c r="I30" s="56"/>
      <c r="J30" s="46"/>
      <c r="K30" s="46"/>
      <c r="L30" s="46">
        <f>-D30</f>
        <v>-24029578.809999999</v>
      </c>
      <c r="M30" s="46"/>
      <c r="N30" s="46"/>
      <c r="O30" s="56"/>
      <c r="P30" s="56"/>
      <c r="Q30" s="56"/>
      <c r="R30" s="56"/>
      <c r="S30" s="62"/>
      <c r="T30" s="62"/>
      <c r="U30" s="57">
        <f>V30-D30</f>
        <v>-24029578.809999999</v>
      </c>
      <c r="V30" s="55">
        <v>0</v>
      </c>
      <c r="W30" s="63"/>
      <c r="X30"/>
      <c r="Y30" s="4"/>
      <c r="Z30" s="63"/>
      <c r="AA30" s="63"/>
      <c r="AB30" s="63"/>
      <c r="AC30" s="112"/>
      <c r="AD30" s="113"/>
      <c r="AE30" s="122"/>
      <c r="AG30" s="138"/>
      <c r="AH30" s="140"/>
    </row>
    <row r="31" spans="2:34">
      <c r="B31">
        <f>B30+1</f>
        <v>18</v>
      </c>
      <c r="C31" s="4" t="s">
        <v>124</v>
      </c>
      <c r="D31" s="54">
        <f>6984503.78</f>
        <v>6984503.7800000003</v>
      </c>
      <c r="E31" s="123"/>
      <c r="F31" s="46"/>
      <c r="G31" s="46"/>
      <c r="H31" s="46"/>
      <c r="I31" s="46">
        <v>25090.45</v>
      </c>
      <c r="J31" s="54"/>
      <c r="K31" s="54"/>
      <c r="L31" s="54"/>
      <c r="M31" s="54"/>
      <c r="N31" s="46"/>
      <c r="O31" s="55"/>
      <c r="P31" s="55"/>
      <c r="Q31" s="55"/>
      <c r="R31" s="55"/>
      <c r="S31" s="46"/>
      <c r="T31" s="46"/>
      <c r="U31" s="57">
        <f>V31-D31</f>
        <v>25090.450000000186</v>
      </c>
      <c r="V31" s="124">
        <f>SUM(D31:S31)</f>
        <v>7009594.2300000004</v>
      </c>
      <c r="W31" s="60"/>
      <c r="X31">
        <f>X29+1</f>
        <v>18</v>
      </c>
      <c r="Y31" s="4" t="s">
        <v>124</v>
      </c>
      <c r="Z31" s="60"/>
      <c r="AA31" s="60"/>
      <c r="AB31" s="60"/>
      <c r="AC31" s="112">
        <f>V31-(U31+D31)</f>
        <v>0</v>
      </c>
      <c r="AD31" s="113">
        <f>U31-SUM(E31:S31)</f>
        <v>1.8553691916167736E-10</v>
      </c>
      <c r="AE31" s="122"/>
      <c r="AG31" s="138">
        <f>SUM(E31:T31)-U31</f>
        <v>-1.8553691916167736E-10</v>
      </c>
      <c r="AH31" s="139">
        <f>U31+D31-V31</f>
        <v>0</v>
      </c>
    </row>
    <row r="32" spans="2:34">
      <c r="B32">
        <f>B31+1</f>
        <v>19</v>
      </c>
      <c r="C32" s="4" t="s">
        <v>125</v>
      </c>
      <c r="D32" s="118">
        <f>SUM(D29:D31)</f>
        <v>37980142.479999997</v>
      </c>
      <c r="E32" s="118">
        <f t="shared" ref="E32:T32" si="15">SUM(E29:E31)</f>
        <v>-367127.93</v>
      </c>
      <c r="F32" s="118">
        <f t="shared" si="15"/>
        <v>0</v>
      </c>
      <c r="G32" s="118">
        <f t="shared" si="15"/>
        <v>0</v>
      </c>
      <c r="H32" s="118">
        <f t="shared" si="15"/>
        <v>53666.38</v>
      </c>
      <c r="I32" s="118">
        <f t="shared" si="15"/>
        <v>25090.45</v>
      </c>
      <c r="J32" s="118">
        <f>SUM(J29:J31)</f>
        <v>-270440.65000000002</v>
      </c>
      <c r="K32" s="118">
        <f>SUM(K29:K31)</f>
        <v>28151.220000000005</v>
      </c>
      <c r="L32" s="118">
        <f>SUM(L29:L31)</f>
        <v>-24528140.449999999</v>
      </c>
      <c r="M32" s="118">
        <f>SUM(M29:M31)</f>
        <v>0</v>
      </c>
      <c r="N32" s="118">
        <f t="shared" si="15"/>
        <v>0</v>
      </c>
      <c r="O32" s="118">
        <f t="shared" si="15"/>
        <v>129801.18999999948</v>
      </c>
      <c r="P32" s="118">
        <f t="shared" si="15"/>
        <v>0</v>
      </c>
      <c r="Q32" s="118">
        <f t="shared" si="15"/>
        <v>0</v>
      </c>
      <c r="R32" s="118">
        <f t="shared" si="15"/>
        <v>0</v>
      </c>
      <c r="S32" s="118">
        <f t="shared" si="15"/>
        <v>0</v>
      </c>
      <c r="T32" s="118">
        <f t="shared" si="15"/>
        <v>0</v>
      </c>
      <c r="U32" s="118">
        <f>SUM(U29:U31)</f>
        <v>-24928999.789999999</v>
      </c>
      <c r="V32" s="118">
        <f>SUM(V29:V31)</f>
        <v>13051142.690000001</v>
      </c>
      <c r="W32" s="60"/>
      <c r="X32">
        <f>X31+1</f>
        <v>19</v>
      </c>
      <c r="Y32" s="4" t="s">
        <v>125</v>
      </c>
      <c r="Z32" s="64"/>
      <c r="AA32" s="64"/>
      <c r="AB32" s="60"/>
      <c r="AC32" s="112">
        <f>V32-(U32+D32)</f>
        <v>0</v>
      </c>
      <c r="AD32" s="113">
        <f>U32-SUM(E32:S32)</f>
        <v>0</v>
      </c>
      <c r="AE32" s="122"/>
      <c r="AG32" s="138">
        <f>SUM(E32:T32)-U32</f>
        <v>0</v>
      </c>
      <c r="AH32" s="139">
        <f>U32+D32-V32</f>
        <v>0</v>
      </c>
    </row>
    <row r="33" spans="2:34">
      <c r="B33">
        <f>B32+1</f>
        <v>20</v>
      </c>
      <c r="C33" s="4" t="s">
        <v>126</v>
      </c>
      <c r="D33" s="115">
        <f t="shared" ref="D33:V33" si="16">D27+D32</f>
        <v>895472598.59000003</v>
      </c>
      <c r="E33" s="115">
        <f>E27+E32</f>
        <v>-40434316.900000006</v>
      </c>
      <c r="F33" s="115">
        <f t="shared" si="16"/>
        <v>-12315699.729075179</v>
      </c>
      <c r="G33" s="115">
        <f t="shared" si="16"/>
        <v>-5670995.2945745047</v>
      </c>
      <c r="H33" s="115">
        <f t="shared" si="16"/>
        <v>2825973.4395804782</v>
      </c>
      <c r="I33" s="115">
        <f t="shared" si="16"/>
        <v>-72350.409999999989</v>
      </c>
      <c r="J33" s="115">
        <f>J27+J32</f>
        <v>-20420243.625724912</v>
      </c>
      <c r="K33" s="115">
        <f>K27+K32</f>
        <v>1946747.7097268589</v>
      </c>
      <c r="L33" s="115">
        <f>L27+L32</f>
        <v>-57427137.76453428</v>
      </c>
      <c r="M33" s="115">
        <f>M27+M32</f>
        <v>-6319267.5535104107</v>
      </c>
      <c r="N33" s="115">
        <f t="shared" si="16"/>
        <v>26488407.126521312</v>
      </c>
      <c r="O33" s="115">
        <f t="shared" si="16"/>
        <v>-1130964.3608679157</v>
      </c>
      <c r="P33" s="115">
        <f t="shared" si="16"/>
        <v>-6574130.9173244052</v>
      </c>
      <c r="Q33" s="115">
        <f t="shared" si="16"/>
        <v>-19662600.392835855</v>
      </c>
      <c r="R33" s="115">
        <f t="shared" si="16"/>
        <v>458934.46342071705</v>
      </c>
      <c r="S33" s="115">
        <f t="shared" si="16"/>
        <v>58088569.543246187</v>
      </c>
      <c r="T33" s="115">
        <f t="shared" si="16"/>
        <v>530827.26311618276</v>
      </c>
      <c r="U33" s="118">
        <f t="shared" si="16"/>
        <v>-79688247.402835637</v>
      </c>
      <c r="V33" s="118">
        <f t="shared" si="16"/>
        <v>815784351.18716443</v>
      </c>
      <c r="W33" s="60"/>
      <c r="X33">
        <f>X32+1</f>
        <v>20</v>
      </c>
      <c r="Y33" s="4" t="s">
        <v>126</v>
      </c>
      <c r="Z33" s="64"/>
      <c r="AA33" s="64"/>
      <c r="AB33" s="60"/>
      <c r="AC33" s="112">
        <f>V33-(U33+D33)</f>
        <v>0</v>
      </c>
      <c r="AD33" s="113">
        <f>U33-SUM(E33:S33)</f>
        <v>530827.2631162703</v>
      </c>
      <c r="AE33" s="122"/>
      <c r="AG33" s="138">
        <f>SUM(E33:T33)-U33</f>
        <v>0</v>
      </c>
      <c r="AH33" s="139">
        <f>U33+D33-V33</f>
        <v>0</v>
      </c>
    </row>
    <row r="34" spans="2:34">
      <c r="C34" s="4"/>
      <c r="D34" s="63"/>
      <c r="E34" s="60"/>
      <c r="F34" s="60"/>
      <c r="G34" s="60"/>
      <c r="H34" s="60"/>
      <c r="I34" s="60"/>
      <c r="J34" s="60"/>
      <c r="K34" s="60"/>
      <c r="L34" s="60"/>
      <c r="M34" s="60"/>
      <c r="N34" s="60"/>
      <c r="O34" s="63"/>
      <c r="P34" s="63"/>
      <c r="Q34" s="63"/>
      <c r="R34" s="63"/>
      <c r="S34" s="60"/>
      <c r="T34" s="60"/>
      <c r="U34" s="60"/>
      <c r="V34" s="60"/>
      <c r="W34" s="60"/>
      <c r="X34"/>
      <c r="Y34"/>
      <c r="Z34" s="62"/>
      <c r="AA34" s="46"/>
      <c r="AB34" s="60"/>
      <c r="AC34" s="119"/>
      <c r="AD34" s="113">
        <f>U34-SUM(E34:S34)</f>
        <v>0</v>
      </c>
      <c r="AE34" s="125"/>
      <c r="AG34" s="138"/>
      <c r="AH34" s="140"/>
    </row>
    <row r="35" spans="2:34" ht="15" thickBot="1">
      <c r="B35">
        <f>B33+1</f>
        <v>21</v>
      </c>
      <c r="C35" s="4" t="s">
        <v>127</v>
      </c>
      <c r="D35" s="92">
        <v>326393369.1500001</v>
      </c>
      <c r="E35" s="63"/>
      <c r="F35" s="63"/>
      <c r="G35" s="63"/>
      <c r="H35" s="63"/>
      <c r="I35" s="63">
        <v>-45481.5</v>
      </c>
      <c r="J35" s="63"/>
      <c r="K35" s="63"/>
      <c r="L35" s="63"/>
      <c r="M35" s="63"/>
      <c r="N35" s="63">
        <v>25320257.07</v>
      </c>
      <c r="O35" s="49">
        <v>-610931.78843075037</v>
      </c>
      <c r="P35" s="49">
        <v>-6284122.0758568048</v>
      </c>
      <c r="Q35" s="49">
        <v>-18796362.05136019</v>
      </c>
      <c r="R35" s="49">
        <v>519928.25640650652</v>
      </c>
      <c r="S35" s="49">
        <v>30724733.927239694</v>
      </c>
      <c r="T35" s="49">
        <v>0</v>
      </c>
      <c r="U35" s="57">
        <f>V35-D35</f>
        <v>30828021.837998331</v>
      </c>
      <c r="V35" s="64">
        <f>AA27</f>
        <v>357221390.98799843</v>
      </c>
      <c r="W35" s="65"/>
      <c r="X35"/>
      <c r="Y35"/>
      <c r="Z35" s="62"/>
      <c r="AA35" s="46"/>
      <c r="AB35" s="65"/>
      <c r="AC35" s="126">
        <f>V35-(U35+D35)</f>
        <v>0</v>
      </c>
      <c r="AD35" s="127">
        <f>U35-SUM(E35:S35)</f>
        <v>-1.2665987014770508E-7</v>
      </c>
      <c r="AE35" s="128"/>
      <c r="AG35" s="141">
        <f>SUM(E35:T35)-U35</f>
        <v>1.2665987014770508E-7</v>
      </c>
      <c r="AH35" s="142">
        <f>U35+D35-V35</f>
        <v>0</v>
      </c>
    </row>
    <row r="36" spans="2:34">
      <c r="B36">
        <f>B35+1</f>
        <v>22</v>
      </c>
      <c r="C36" s="4" t="s">
        <v>128</v>
      </c>
      <c r="D36" s="64"/>
      <c r="E36" s="60" t="s">
        <v>130</v>
      </c>
      <c r="F36" s="60"/>
      <c r="G36" s="60"/>
      <c r="H36" s="60"/>
      <c r="I36" s="60"/>
      <c r="J36" s="60"/>
      <c r="K36" s="60"/>
      <c r="L36" s="60"/>
      <c r="M36" s="60"/>
      <c r="N36" s="60"/>
      <c r="O36" s="63"/>
      <c r="P36" s="63"/>
      <c r="Q36" s="63"/>
      <c r="R36" s="63"/>
      <c r="S36" s="60"/>
      <c r="T36" s="60"/>
      <c r="U36" s="63"/>
      <c r="V36" s="64">
        <f>Z27</f>
        <v>374239633.87109822</v>
      </c>
      <c r="W36" s="65"/>
      <c r="X36" s="66"/>
      <c r="Y36" s="67"/>
      <c r="Z36" s="62"/>
      <c r="AA36" s="46"/>
      <c r="AB36" s="65"/>
      <c r="AD36" s="129"/>
      <c r="AE36" s="22"/>
      <c r="AG36" s="47"/>
      <c r="AH36" s="47"/>
    </row>
    <row r="37" spans="2:34">
      <c r="C37" s="4"/>
      <c r="D37" s="63"/>
      <c r="E37" s="60"/>
      <c r="F37" s="60"/>
      <c r="G37" s="60"/>
      <c r="H37" s="60"/>
      <c r="I37" s="60"/>
      <c r="J37" s="60"/>
      <c r="K37" s="60"/>
      <c r="L37" s="60"/>
      <c r="M37" s="60"/>
      <c r="N37" s="60"/>
      <c r="O37" s="63"/>
      <c r="P37" s="63"/>
      <c r="Q37" s="63"/>
      <c r="R37" s="63"/>
      <c r="S37" s="63"/>
      <c r="T37" s="63"/>
      <c r="U37" s="63"/>
      <c r="V37" s="60"/>
      <c r="W37" s="60"/>
      <c r="X37" s="60"/>
      <c r="Y37" s="130"/>
      <c r="Z37" s="60"/>
      <c r="AA37" s="60"/>
      <c r="AB37" s="60"/>
    </row>
    <row r="38" spans="2:34">
      <c r="D38" s="62"/>
      <c r="E38" s="46"/>
      <c r="F38" s="47"/>
      <c r="G38" s="47"/>
      <c r="H38" s="47"/>
      <c r="I38" s="47"/>
      <c r="J38" s="47"/>
      <c r="K38" s="47"/>
      <c r="L38" s="47"/>
      <c r="M38" s="47"/>
      <c r="N38" s="47"/>
      <c r="O38" s="61"/>
      <c r="P38" s="61"/>
      <c r="Q38" s="61"/>
      <c r="R38" s="61"/>
      <c r="S38" s="61"/>
      <c r="T38" s="61"/>
      <c r="U38" s="61"/>
      <c r="V38" s="153" t="s">
        <v>162</v>
      </c>
      <c r="W38" s="131"/>
      <c r="X38" s="131"/>
      <c r="Y38" s="131"/>
      <c r="Z38" s="131"/>
      <c r="AA38" s="131"/>
      <c r="AB38" s="131"/>
      <c r="AC38" s="84"/>
    </row>
    <row r="39" spans="2:34">
      <c r="F39" s="47"/>
      <c r="G39" s="47"/>
      <c r="H39" s="47"/>
      <c r="I39" s="47"/>
      <c r="J39" s="47"/>
      <c r="K39" s="47"/>
      <c r="L39" s="47"/>
      <c r="M39" s="47"/>
      <c r="N39" s="47"/>
      <c r="O39" s="61"/>
      <c r="P39" s="61"/>
      <c r="Q39" s="61"/>
      <c r="R39" s="61"/>
      <c r="S39" s="61"/>
      <c r="T39" s="61"/>
      <c r="U39" s="61"/>
      <c r="V39" s="46"/>
      <c r="W39" s="131"/>
      <c r="X39" s="131"/>
      <c r="Y39" s="131"/>
      <c r="Z39" s="131"/>
      <c r="AA39" s="131"/>
      <c r="AB39" s="131"/>
      <c r="AC39" s="84"/>
    </row>
    <row r="40" spans="2:34">
      <c r="C40" s="22" t="s">
        <v>157</v>
      </c>
      <c r="F40" s="47"/>
      <c r="G40" s="47"/>
      <c r="H40" s="47"/>
      <c r="I40" s="47"/>
      <c r="J40" s="47"/>
      <c r="K40" s="47"/>
      <c r="L40" s="47"/>
      <c r="M40" s="47"/>
      <c r="N40" s="47"/>
      <c r="O40" s="132"/>
      <c r="P40" s="61"/>
      <c r="Q40" s="61"/>
      <c r="R40" s="61"/>
      <c r="S40" s="61"/>
      <c r="T40" s="61"/>
      <c r="U40" s="61"/>
      <c r="V40" s="133"/>
      <c r="W40" s="131"/>
      <c r="X40" s="131"/>
      <c r="Y40" s="131"/>
      <c r="Z40" s="131"/>
      <c r="AA40" s="131"/>
      <c r="AB40" s="131"/>
      <c r="AC40" s="84"/>
    </row>
    <row r="41" spans="2:34">
      <c r="F41" s="47"/>
      <c r="G41" s="47"/>
      <c r="H41" s="47"/>
      <c r="I41" s="47"/>
      <c r="J41" s="47"/>
      <c r="K41" s="47"/>
      <c r="L41" s="47"/>
      <c r="M41" s="47"/>
      <c r="N41" s="47"/>
      <c r="O41" s="61"/>
      <c r="P41" s="61"/>
      <c r="Q41" s="61"/>
      <c r="R41" s="61"/>
      <c r="S41" s="61"/>
      <c r="T41" s="61"/>
      <c r="U41" s="61"/>
      <c r="V41" s="46"/>
      <c r="W41" s="131"/>
      <c r="X41" s="131"/>
      <c r="Y41" s="131"/>
      <c r="Z41" s="131"/>
      <c r="AA41" s="131"/>
      <c r="AB41" s="131"/>
      <c r="AC41" s="84"/>
    </row>
    <row r="42" spans="2:34">
      <c r="F42" s="47"/>
      <c r="G42" s="47"/>
      <c r="H42" s="47"/>
      <c r="I42" s="47"/>
      <c r="J42" s="47"/>
      <c r="K42" s="47"/>
      <c r="L42" s="47"/>
      <c r="M42" s="47"/>
      <c r="N42" s="47"/>
      <c r="O42" s="61"/>
      <c r="P42" s="61"/>
      <c r="Q42" s="61"/>
      <c r="R42" s="61"/>
      <c r="S42" s="61"/>
      <c r="T42" s="61"/>
      <c r="U42" s="61"/>
      <c r="V42" s="46"/>
      <c r="W42" s="131"/>
      <c r="X42" s="131"/>
      <c r="Y42" s="131"/>
      <c r="Z42" s="131"/>
      <c r="AA42" s="131"/>
      <c r="AB42" s="131"/>
      <c r="AC42" s="84"/>
    </row>
    <row r="43" spans="2:34">
      <c r="F43" s="47"/>
      <c r="G43" s="47"/>
      <c r="H43" s="47"/>
      <c r="I43" s="47"/>
      <c r="J43" s="47"/>
      <c r="K43" s="47"/>
      <c r="L43" s="47"/>
      <c r="M43" s="47"/>
      <c r="N43" s="47"/>
      <c r="O43" s="61" t="s">
        <v>158</v>
      </c>
      <c r="P43" s="61"/>
      <c r="Q43" s="61"/>
      <c r="R43" s="61"/>
      <c r="S43" s="61"/>
      <c r="T43" s="61"/>
      <c r="U43" s="61"/>
      <c r="V43" s="46"/>
      <c r="W43" s="131"/>
      <c r="X43" s="131"/>
      <c r="Y43" s="131"/>
      <c r="Z43" s="131"/>
      <c r="AA43" s="131"/>
      <c r="AB43" s="131"/>
      <c r="AC43" s="84"/>
    </row>
    <row r="44" spans="2:34">
      <c r="F44" s="47"/>
      <c r="G44" s="47"/>
      <c r="H44" s="47"/>
      <c r="I44" s="47"/>
      <c r="J44" s="47"/>
      <c r="K44" s="47"/>
      <c r="L44" s="47"/>
      <c r="M44" s="47"/>
      <c r="N44" s="47"/>
      <c r="O44" s="61"/>
      <c r="P44" s="61"/>
      <c r="Q44" s="61"/>
      <c r="R44" s="61"/>
      <c r="S44" s="61"/>
      <c r="T44" s="61"/>
      <c r="U44" s="61"/>
      <c r="V44" s="46"/>
      <c r="W44" s="131"/>
      <c r="X44" s="131"/>
      <c r="Y44" s="131"/>
      <c r="Z44" s="131"/>
      <c r="AA44" s="131"/>
      <c r="AB44" s="131"/>
      <c r="AC44" s="84"/>
    </row>
    <row r="45" spans="2:34">
      <c r="F45" s="47"/>
      <c r="G45" s="47"/>
      <c r="H45" s="47"/>
      <c r="I45" s="47"/>
      <c r="J45" s="47"/>
      <c r="K45" s="47"/>
      <c r="L45" s="47"/>
      <c r="M45" s="47"/>
      <c r="N45" s="47"/>
      <c r="O45" s="61"/>
      <c r="P45" s="61"/>
      <c r="Q45" s="61"/>
      <c r="R45" s="61"/>
      <c r="S45" s="61"/>
      <c r="T45" s="61"/>
      <c r="U45" s="61"/>
      <c r="V45" s="46"/>
      <c r="W45" s="131"/>
      <c r="X45" s="131"/>
      <c r="Y45" s="131"/>
      <c r="Z45" s="131"/>
      <c r="AA45" s="131"/>
      <c r="AB45" s="131"/>
      <c r="AC45" s="84"/>
    </row>
    <row r="46" spans="2:34">
      <c r="F46" s="47"/>
      <c r="G46" s="47"/>
      <c r="H46" s="47"/>
      <c r="I46" s="47"/>
      <c r="J46" s="47"/>
      <c r="K46" s="47"/>
      <c r="L46" s="47"/>
      <c r="M46" s="47"/>
      <c r="N46" s="47"/>
      <c r="O46" s="61"/>
      <c r="P46" s="61"/>
      <c r="Q46" s="61"/>
      <c r="R46" s="61"/>
      <c r="S46" s="61"/>
      <c r="T46" s="61"/>
      <c r="U46" s="61"/>
      <c r="V46" s="46"/>
      <c r="W46" s="131"/>
      <c r="X46" s="131"/>
      <c r="Y46" s="131"/>
      <c r="Z46" s="131"/>
      <c r="AA46" s="131"/>
      <c r="AB46" s="131"/>
      <c r="AC46" s="84"/>
    </row>
    <row r="47" spans="2:34">
      <c r="F47" s="47"/>
      <c r="G47" s="47"/>
      <c r="H47" s="47"/>
      <c r="I47" s="47"/>
      <c r="J47" s="47"/>
      <c r="K47" s="47"/>
      <c r="L47" s="47"/>
      <c r="M47" s="47"/>
      <c r="N47" s="47"/>
      <c r="O47" s="61"/>
      <c r="P47" s="61"/>
      <c r="Q47" s="61"/>
      <c r="R47" s="61"/>
      <c r="S47" s="61"/>
      <c r="T47" s="61"/>
      <c r="U47" s="61"/>
      <c r="V47" s="46"/>
      <c r="W47" s="131"/>
      <c r="X47" s="131"/>
      <c r="Y47" s="131"/>
      <c r="Z47" s="131"/>
      <c r="AA47" s="131"/>
      <c r="AB47" s="131"/>
      <c r="AC47" s="84"/>
    </row>
    <row r="48" spans="2:34">
      <c r="F48" s="47"/>
      <c r="G48" s="47"/>
      <c r="H48" s="47"/>
      <c r="I48" s="47"/>
      <c r="J48" s="47"/>
      <c r="K48" s="47"/>
      <c r="L48" s="47"/>
      <c r="M48" s="47"/>
      <c r="N48" s="47"/>
      <c r="O48" s="61"/>
      <c r="P48" s="61"/>
      <c r="Q48" s="61"/>
      <c r="R48" s="61"/>
      <c r="S48" s="61"/>
      <c r="T48" s="61"/>
      <c r="U48" s="61"/>
      <c r="V48" s="46"/>
      <c r="W48" s="131"/>
      <c r="X48" s="131"/>
      <c r="Y48" s="131"/>
      <c r="Z48" s="131"/>
      <c r="AA48" s="131"/>
      <c r="AB48" s="131"/>
      <c r="AC48" s="84"/>
    </row>
    <row r="49" spans="6:29" customFormat="1">
      <c r="F49" s="47"/>
      <c r="G49" s="47"/>
      <c r="H49" s="47"/>
      <c r="I49" s="47"/>
      <c r="J49" s="47"/>
      <c r="K49" s="47"/>
      <c r="L49" s="47"/>
      <c r="M49" s="47"/>
      <c r="N49" s="47"/>
      <c r="O49" s="61"/>
      <c r="P49" s="61"/>
      <c r="Q49" s="61"/>
      <c r="R49" s="61"/>
      <c r="S49" s="61"/>
      <c r="T49" s="61"/>
      <c r="U49" s="61"/>
      <c r="V49" s="46"/>
      <c r="W49" s="131"/>
      <c r="X49" s="131"/>
      <c r="Y49" s="131"/>
      <c r="Z49" s="131"/>
      <c r="AA49" s="131"/>
      <c r="AB49" s="131"/>
      <c r="AC49" s="84"/>
    </row>
    <row r="50" spans="6:29" customFormat="1">
      <c r="F50" s="47"/>
      <c r="G50" s="47"/>
      <c r="H50" s="47"/>
      <c r="I50" s="47"/>
      <c r="J50" s="47"/>
      <c r="K50" s="47"/>
      <c r="L50" s="47"/>
      <c r="M50" s="47"/>
      <c r="N50" s="47"/>
      <c r="O50" s="61"/>
      <c r="P50" s="61"/>
      <c r="Q50" s="61"/>
      <c r="R50" s="61"/>
      <c r="S50" s="61"/>
      <c r="T50" s="61"/>
      <c r="U50" s="61"/>
      <c r="V50" s="46"/>
      <c r="W50" s="131"/>
      <c r="X50" s="131"/>
      <c r="Y50" s="131"/>
      <c r="Z50" s="131"/>
      <c r="AA50" s="131"/>
      <c r="AB50" s="131"/>
      <c r="AC50" s="84"/>
    </row>
    <row r="51" spans="6:29" customFormat="1">
      <c r="F51" s="47"/>
      <c r="G51" s="47"/>
      <c r="H51" s="47"/>
      <c r="I51" s="47"/>
      <c r="J51" s="47"/>
      <c r="K51" s="47"/>
      <c r="L51" s="47"/>
      <c r="M51" s="47"/>
      <c r="N51" s="47"/>
      <c r="O51" s="61"/>
      <c r="P51" s="61"/>
      <c r="Q51" s="61"/>
      <c r="R51" s="61"/>
      <c r="S51" s="61"/>
      <c r="T51" s="61"/>
      <c r="U51" s="61"/>
      <c r="V51" s="46"/>
      <c r="W51" s="131"/>
      <c r="X51" s="131"/>
      <c r="Y51" s="131"/>
      <c r="Z51" s="131"/>
      <c r="AA51" s="131"/>
      <c r="AB51" s="131"/>
      <c r="AC51" s="84"/>
    </row>
    <row r="52" spans="6:29" customFormat="1">
      <c r="F52" s="47"/>
      <c r="G52" s="47"/>
      <c r="H52" s="47"/>
      <c r="I52" s="47"/>
      <c r="J52" s="47"/>
      <c r="K52" s="47"/>
      <c r="L52" s="47"/>
      <c r="M52" s="47"/>
      <c r="N52" s="47"/>
      <c r="O52" s="61"/>
      <c r="P52" s="61"/>
      <c r="Q52" s="61"/>
      <c r="R52" s="61"/>
      <c r="S52" s="61"/>
      <c r="T52" s="61"/>
      <c r="U52" s="61"/>
      <c r="V52" s="46"/>
      <c r="W52" s="131"/>
      <c r="X52" s="131"/>
      <c r="Y52" s="131"/>
      <c r="Z52" s="131"/>
      <c r="AA52" s="131"/>
      <c r="AB52" s="131"/>
      <c r="AC52" s="84"/>
    </row>
    <row r="53" spans="6:29" customFormat="1">
      <c r="F53" s="47"/>
      <c r="G53" s="47"/>
      <c r="H53" s="47"/>
      <c r="I53" s="47"/>
      <c r="J53" s="47"/>
      <c r="K53" s="47"/>
      <c r="L53" s="47"/>
      <c r="M53" s="47"/>
      <c r="N53" s="47"/>
      <c r="O53" s="61"/>
      <c r="P53" s="61"/>
      <c r="Q53" s="61"/>
      <c r="R53" s="61"/>
      <c r="S53" s="61"/>
      <c r="T53" s="61"/>
      <c r="U53" s="61"/>
      <c r="V53" s="46"/>
      <c r="W53" s="131"/>
      <c r="X53" s="131"/>
      <c r="Y53" s="131"/>
      <c r="Z53" s="131"/>
      <c r="AA53" s="131"/>
      <c r="AB53" s="131"/>
      <c r="AC53" s="84"/>
    </row>
    <row r="54" spans="6:29" customFormat="1">
      <c r="F54" s="47"/>
      <c r="G54" s="47"/>
      <c r="H54" s="47"/>
      <c r="I54" s="47"/>
      <c r="J54" s="47"/>
      <c r="K54" s="47"/>
      <c r="L54" s="47"/>
      <c r="M54" s="47"/>
      <c r="N54" s="47"/>
      <c r="O54" s="61"/>
      <c r="P54" s="61"/>
      <c r="Q54" s="61"/>
      <c r="R54" s="61"/>
      <c r="S54" s="61"/>
      <c r="T54" s="61"/>
      <c r="U54" s="61"/>
      <c r="V54" s="46"/>
      <c r="W54" s="131"/>
      <c r="X54" s="131"/>
      <c r="Y54" s="131"/>
      <c r="Z54" s="131"/>
      <c r="AA54" s="131"/>
      <c r="AB54" s="131"/>
      <c r="AC54" s="84"/>
    </row>
    <row r="55" spans="6:29" customFormat="1">
      <c r="F55" s="47"/>
      <c r="G55" s="47"/>
      <c r="H55" s="47"/>
      <c r="I55" s="47"/>
      <c r="J55" s="47"/>
      <c r="K55" s="47"/>
      <c r="L55" s="47"/>
      <c r="M55" s="47"/>
      <c r="N55" s="47"/>
      <c r="O55" s="61"/>
      <c r="P55" s="61"/>
      <c r="Q55" s="61"/>
      <c r="R55" s="61"/>
      <c r="S55" s="61"/>
      <c r="T55" s="61"/>
      <c r="U55" s="61"/>
      <c r="V55" s="46"/>
      <c r="W55" s="131"/>
      <c r="X55" s="131"/>
      <c r="Y55" s="131"/>
      <c r="Z55" s="131"/>
      <c r="AA55" s="131"/>
      <c r="AB55" s="131"/>
      <c r="AC55" s="84"/>
    </row>
    <row r="56" spans="6:29" customFormat="1">
      <c r="F56" s="47"/>
      <c r="G56" s="47"/>
      <c r="H56" s="47"/>
      <c r="I56" s="47"/>
      <c r="J56" s="47"/>
      <c r="K56" s="47"/>
      <c r="L56" s="47"/>
      <c r="M56" s="47"/>
      <c r="N56" s="47"/>
      <c r="O56" s="61"/>
      <c r="P56" s="61"/>
      <c r="Q56" s="61"/>
      <c r="R56" s="61"/>
      <c r="S56" s="61"/>
      <c r="T56" s="61"/>
      <c r="U56" s="61"/>
      <c r="V56" s="46"/>
      <c r="W56" s="131"/>
      <c r="X56" s="131"/>
      <c r="Y56" s="131"/>
      <c r="Z56" s="131"/>
      <c r="AA56" s="131"/>
      <c r="AB56" s="131"/>
      <c r="AC56" s="84"/>
    </row>
    <row r="57" spans="6:29" customFormat="1">
      <c r="F57" s="47"/>
      <c r="G57" s="47"/>
      <c r="H57" s="47"/>
      <c r="I57" s="47"/>
      <c r="J57" s="47"/>
      <c r="K57" s="47"/>
      <c r="L57" s="47"/>
      <c r="M57" s="47"/>
      <c r="N57" s="47"/>
      <c r="O57" s="61"/>
      <c r="P57" s="61"/>
      <c r="Q57" s="61"/>
      <c r="R57" s="61"/>
      <c r="S57" s="61"/>
      <c r="T57" s="61"/>
      <c r="U57" s="61"/>
      <c r="V57" s="46"/>
      <c r="W57" s="131"/>
      <c r="X57" s="131"/>
      <c r="Y57" s="131"/>
      <c r="Z57" s="131"/>
      <c r="AA57" s="131"/>
      <c r="AB57" s="131"/>
      <c r="AC57" s="84"/>
    </row>
    <row r="58" spans="6:29" customFormat="1">
      <c r="F58" s="47"/>
      <c r="G58" s="47"/>
      <c r="H58" s="47"/>
      <c r="I58" s="47"/>
      <c r="J58" s="47"/>
      <c r="K58" s="47"/>
      <c r="L58" s="47"/>
      <c r="M58" s="47"/>
      <c r="N58" s="47"/>
      <c r="O58" s="61"/>
      <c r="P58" s="61"/>
      <c r="Q58" s="61"/>
      <c r="R58" s="61"/>
      <c r="S58" s="61"/>
      <c r="T58" s="61"/>
      <c r="U58" s="61"/>
      <c r="V58" s="46"/>
      <c r="W58" s="131"/>
      <c r="X58" s="131"/>
      <c r="Y58" s="131"/>
      <c r="Z58" s="131"/>
      <c r="AA58" s="131"/>
      <c r="AB58" s="131"/>
      <c r="AC58" s="84"/>
    </row>
    <row r="59" spans="6:29" customFormat="1">
      <c r="F59" s="47"/>
      <c r="G59" s="47"/>
      <c r="H59" s="47"/>
      <c r="I59" s="47"/>
      <c r="J59" s="47"/>
      <c r="K59" s="47"/>
      <c r="L59" s="47"/>
      <c r="M59" s="47"/>
      <c r="N59" s="47"/>
      <c r="O59" s="61"/>
      <c r="P59" s="61"/>
      <c r="Q59" s="61"/>
      <c r="R59" s="61"/>
      <c r="S59" s="61"/>
      <c r="T59" s="61"/>
      <c r="U59" s="61"/>
      <c r="V59" s="46"/>
      <c r="W59" s="131"/>
      <c r="X59" s="131"/>
      <c r="Y59" s="131"/>
      <c r="Z59" s="131"/>
      <c r="AA59" s="131"/>
      <c r="AB59" s="131"/>
      <c r="AC59" s="84"/>
    </row>
    <row r="60" spans="6:29" customFormat="1">
      <c r="F60" s="47"/>
      <c r="G60" s="47"/>
      <c r="H60" s="47"/>
      <c r="I60" s="47"/>
      <c r="J60" s="47"/>
      <c r="K60" s="47"/>
      <c r="L60" s="47"/>
      <c r="M60" s="47"/>
      <c r="N60" s="47"/>
      <c r="O60" s="61"/>
      <c r="P60" s="61"/>
      <c r="Q60" s="61"/>
      <c r="R60" s="61"/>
      <c r="S60" s="61"/>
      <c r="T60" s="61"/>
      <c r="U60" s="61"/>
      <c r="V60" s="46"/>
      <c r="W60" s="131"/>
      <c r="X60" s="131"/>
      <c r="Y60" s="131"/>
      <c r="Z60" s="131"/>
      <c r="AA60" s="131"/>
      <c r="AB60" s="131"/>
      <c r="AC60" s="84"/>
    </row>
    <row r="61" spans="6:29" customFormat="1">
      <c r="F61" s="47"/>
      <c r="G61" s="47"/>
      <c r="H61" s="47"/>
      <c r="I61" s="47"/>
      <c r="J61" s="47"/>
      <c r="K61" s="47"/>
      <c r="L61" s="47"/>
      <c r="M61" s="47"/>
      <c r="N61" s="47"/>
      <c r="O61" s="61"/>
      <c r="P61" s="61"/>
      <c r="Q61" s="61"/>
      <c r="R61" s="61"/>
      <c r="S61" s="61"/>
      <c r="T61" s="61"/>
      <c r="U61" s="61"/>
      <c r="V61" s="46"/>
      <c r="W61" s="131"/>
      <c r="X61" s="131"/>
      <c r="Y61" s="131"/>
      <c r="Z61" s="131"/>
      <c r="AA61" s="131"/>
      <c r="AB61" s="131"/>
      <c r="AC61" s="84"/>
    </row>
    <row r="62" spans="6:29" customFormat="1">
      <c r="F62" s="47"/>
      <c r="G62" s="47"/>
      <c r="H62" s="47"/>
      <c r="I62" s="47"/>
      <c r="J62" s="47"/>
      <c r="K62" s="47"/>
      <c r="L62" s="47"/>
      <c r="M62" s="47"/>
      <c r="N62" s="47"/>
      <c r="O62" s="61"/>
      <c r="P62" s="61"/>
      <c r="Q62" s="61"/>
      <c r="R62" s="61"/>
      <c r="S62" s="61"/>
      <c r="T62" s="61"/>
      <c r="U62" s="61"/>
      <c r="V62" s="46"/>
      <c r="W62" s="131"/>
      <c r="X62" s="131"/>
      <c r="Y62" s="131"/>
      <c r="Z62" s="131"/>
      <c r="AA62" s="131"/>
      <c r="AB62" s="131"/>
      <c r="AC62" s="84"/>
    </row>
    <row r="63" spans="6:29" customFormat="1">
      <c r="F63" s="47"/>
      <c r="G63" s="47"/>
      <c r="H63" s="47"/>
      <c r="I63" s="47"/>
      <c r="J63" s="47"/>
      <c r="K63" s="47"/>
      <c r="L63" s="47"/>
      <c r="M63" s="47"/>
      <c r="N63" s="47"/>
      <c r="O63" s="61"/>
      <c r="P63" s="61"/>
      <c r="Q63" s="61"/>
      <c r="R63" s="61"/>
      <c r="S63" s="61"/>
      <c r="T63" s="61"/>
      <c r="U63" s="61"/>
      <c r="V63" s="46"/>
      <c r="W63" s="131"/>
      <c r="X63" s="131"/>
      <c r="Y63" s="131"/>
      <c r="Z63" s="131"/>
      <c r="AA63" s="131"/>
      <c r="AB63" s="131"/>
      <c r="AC63" s="84"/>
    </row>
    <row r="64" spans="6:29" customFormat="1">
      <c r="F64" s="47"/>
      <c r="G64" s="47"/>
      <c r="H64" s="47"/>
      <c r="I64" s="47"/>
      <c r="J64" s="47"/>
      <c r="K64" s="47"/>
      <c r="L64" s="47"/>
      <c r="M64" s="47"/>
      <c r="N64" s="47"/>
      <c r="O64" s="61"/>
      <c r="P64" s="61"/>
      <c r="Q64" s="61"/>
      <c r="R64" s="61"/>
      <c r="S64" s="61"/>
      <c r="T64" s="61"/>
      <c r="U64" s="61"/>
      <c r="V64" s="46"/>
      <c r="W64" s="131"/>
      <c r="X64" s="131"/>
      <c r="Y64" s="131"/>
      <c r="Z64" s="131"/>
      <c r="AA64" s="131"/>
      <c r="AB64" s="131"/>
      <c r="AC64" s="84"/>
    </row>
    <row r="65" spans="2:29" customFormat="1">
      <c r="D65" s="22"/>
      <c r="F65" s="47"/>
      <c r="G65" s="47"/>
      <c r="H65" s="47"/>
      <c r="I65" s="47"/>
      <c r="J65" s="47"/>
      <c r="K65" s="47"/>
      <c r="L65" s="47"/>
      <c r="M65" s="47"/>
      <c r="N65" s="47"/>
      <c r="O65" s="61"/>
      <c r="P65" s="61"/>
      <c r="Q65" s="61"/>
      <c r="R65" s="61"/>
      <c r="S65" s="61"/>
      <c r="T65" s="61"/>
      <c r="U65" s="61"/>
      <c r="V65" s="46"/>
      <c r="W65" s="131"/>
      <c r="X65" s="131"/>
      <c r="Y65" s="131"/>
      <c r="Z65" s="131"/>
      <c r="AA65" s="131"/>
      <c r="AB65" s="131"/>
      <c r="AC65" s="84"/>
    </row>
    <row r="66" spans="2:29" customFormat="1">
      <c r="D66" s="22"/>
      <c r="F66" s="47"/>
      <c r="G66" s="47"/>
      <c r="H66" s="47"/>
      <c r="I66" s="47"/>
      <c r="J66" s="47"/>
      <c r="K66" s="47"/>
      <c r="L66" s="47"/>
      <c r="M66" s="47"/>
      <c r="N66" s="47"/>
      <c r="O66" s="61"/>
      <c r="P66" s="61"/>
      <c r="Q66" s="61"/>
      <c r="R66" s="61"/>
      <c r="S66" s="61"/>
      <c r="T66" s="61"/>
      <c r="U66" s="61"/>
      <c r="V66" s="46"/>
      <c r="W66" s="131"/>
      <c r="X66" s="131"/>
      <c r="Y66" s="131"/>
      <c r="Z66" s="131"/>
      <c r="AA66" s="131"/>
      <c r="AB66" s="131"/>
      <c r="AC66" s="84"/>
    </row>
    <row r="67" spans="2:29" customFormat="1">
      <c r="D67" s="22"/>
      <c r="F67" s="47"/>
      <c r="G67" s="47"/>
      <c r="H67" s="47"/>
      <c r="I67" s="47"/>
      <c r="J67" s="47"/>
      <c r="K67" s="47"/>
      <c r="L67" s="47"/>
      <c r="M67" s="47"/>
      <c r="N67" s="47"/>
      <c r="O67" s="61"/>
      <c r="P67" s="61"/>
      <c r="Q67" s="61"/>
      <c r="R67" s="61"/>
      <c r="S67" s="61"/>
      <c r="T67" s="61"/>
      <c r="U67" s="61"/>
      <c r="V67" s="46"/>
      <c r="W67" s="131"/>
      <c r="X67" s="131"/>
      <c r="Y67" s="131"/>
      <c r="Z67" s="131"/>
      <c r="AA67" s="131"/>
      <c r="AB67" s="131"/>
      <c r="AC67" s="84"/>
    </row>
    <row r="68" spans="2:29" customFormat="1">
      <c r="D68" s="22"/>
      <c r="O68" s="22"/>
      <c r="P68" s="22"/>
      <c r="Q68" s="22"/>
      <c r="R68" s="22"/>
      <c r="S68" s="22"/>
      <c r="T68" s="22"/>
      <c r="U68" s="22"/>
      <c r="V68" s="47"/>
      <c r="W68" s="33"/>
      <c r="X68" s="33"/>
      <c r="Y68" s="33"/>
      <c r="Z68" s="60"/>
      <c r="AA68" s="33"/>
      <c r="AB68" s="33"/>
    </row>
    <row r="69" spans="2:29" customFormat="1">
      <c r="B69" s="66"/>
      <c r="C69" s="134"/>
      <c r="D69" s="22"/>
      <c r="O69" s="22"/>
      <c r="P69" s="22"/>
      <c r="Q69" s="22"/>
      <c r="R69" s="22"/>
      <c r="V69" s="47"/>
      <c r="W69" s="33"/>
      <c r="X69" s="33"/>
      <c r="Y69" s="33"/>
      <c r="Z69" s="60"/>
      <c r="AA69" s="33"/>
      <c r="AB69" s="33"/>
    </row>
    <row r="70" spans="2:29" customFormat="1">
      <c r="B70" s="66"/>
      <c r="C70" s="135"/>
      <c r="D70" s="22"/>
      <c r="E70" s="22"/>
      <c r="F70" s="22"/>
      <c r="O70" s="22"/>
      <c r="P70" s="22"/>
      <c r="Q70" s="22"/>
      <c r="R70" s="22"/>
      <c r="W70" s="33"/>
      <c r="X70" s="33"/>
      <c r="Y70" s="33"/>
      <c r="Z70" s="33"/>
      <c r="AA70" s="33"/>
      <c r="AB70" s="33"/>
    </row>
    <row r="71" spans="2:29" customFormat="1">
      <c r="B71" s="66"/>
      <c r="C71" s="134"/>
      <c r="D71" s="22"/>
      <c r="E71" s="22"/>
      <c r="F71" s="22"/>
      <c r="O71" s="22"/>
      <c r="P71" s="22"/>
      <c r="Q71" s="22"/>
      <c r="R71" s="22"/>
      <c r="W71" s="33"/>
      <c r="X71" s="33"/>
      <c r="Y71" s="33"/>
      <c r="Z71" s="33"/>
      <c r="AA71" s="33"/>
      <c r="AB71" s="33"/>
    </row>
    <row r="72" spans="2:29" customFormat="1">
      <c r="B72" s="66"/>
      <c r="C72" s="135"/>
      <c r="D72" s="22"/>
      <c r="O72" s="22"/>
      <c r="P72" s="22"/>
      <c r="Q72" s="22"/>
      <c r="R72" s="22"/>
      <c r="W72" s="33"/>
      <c r="X72" s="33"/>
      <c r="Y72" s="33"/>
      <c r="Z72" s="33"/>
      <c r="AA72" s="33"/>
      <c r="AB72" s="33"/>
    </row>
    <row r="74" spans="2:29" customFormat="1">
      <c r="D74" s="22"/>
      <c r="O74" s="22"/>
      <c r="P74" s="22"/>
      <c r="Q74" s="22"/>
      <c r="R74" s="22"/>
      <c r="U74" s="47"/>
      <c r="V74" s="47"/>
      <c r="W74" s="33"/>
      <c r="X74" s="60"/>
      <c r="Y74" s="60"/>
      <c r="Z74" s="33"/>
      <c r="AA74" s="33"/>
      <c r="AB74" s="33"/>
    </row>
    <row r="76" spans="2:29" customFormat="1" ht="15" thickBot="1">
      <c r="D76" s="22"/>
      <c r="O76" s="22"/>
      <c r="P76" s="22"/>
      <c r="Q76" s="22"/>
      <c r="R76" s="22"/>
      <c r="W76" s="33"/>
      <c r="X76" s="33"/>
      <c r="Y76" s="33"/>
      <c r="Z76" s="33"/>
      <c r="AA76" s="33"/>
      <c r="AB76" s="33"/>
    </row>
    <row r="77" spans="2:29" customFormat="1">
      <c r="C77" s="143" t="s">
        <v>85</v>
      </c>
      <c r="D77" s="144">
        <f t="shared" ref="D77:O77" si="17">SUM(D12:D26)-D27</f>
        <v>0</v>
      </c>
      <c r="E77" s="144">
        <f t="shared" si="17"/>
        <v>0</v>
      </c>
      <c r="F77" s="144">
        <f t="shared" si="17"/>
        <v>0</v>
      </c>
      <c r="G77" s="144">
        <f t="shared" si="17"/>
        <v>0</v>
      </c>
      <c r="H77" s="144">
        <f t="shared" si="17"/>
        <v>0</v>
      </c>
      <c r="I77" s="144"/>
      <c r="J77" s="144">
        <f t="shared" si="17"/>
        <v>0</v>
      </c>
      <c r="K77" s="144"/>
      <c r="L77" s="144"/>
      <c r="M77" s="144"/>
      <c r="N77" s="144">
        <f t="shared" si="17"/>
        <v>0</v>
      </c>
      <c r="O77" s="145">
        <f t="shared" si="17"/>
        <v>8.1025063991546631E-8</v>
      </c>
      <c r="P77" s="145"/>
      <c r="Q77" s="145"/>
      <c r="R77" s="145"/>
      <c r="S77" s="144">
        <f>SUM(S12:S26)-S27</f>
        <v>0</v>
      </c>
      <c r="T77" s="144"/>
      <c r="U77" s="144">
        <f>SUM(U12:U26)-U27</f>
        <v>0</v>
      </c>
      <c r="V77" s="146">
        <f>SUM(V12:V26)-V27</f>
        <v>0</v>
      </c>
      <c r="W77" s="33"/>
      <c r="X77" s="33"/>
      <c r="Y77" s="33"/>
      <c r="Z77" s="33"/>
      <c r="AA77" s="33"/>
      <c r="AB77" s="33"/>
    </row>
    <row r="78" spans="2:29" customFormat="1">
      <c r="C78" s="119" t="s">
        <v>85</v>
      </c>
      <c r="D78" s="60">
        <f>SUM(D12:D26,D29:D31)-D33</f>
        <v>0</v>
      </c>
      <c r="E78" s="60">
        <f t="shared" ref="E78:O78" si="18">SUM(E12:E26,E29:E31)-E33</f>
        <v>0</v>
      </c>
      <c r="F78" s="60">
        <f t="shared" si="18"/>
        <v>0</v>
      </c>
      <c r="G78" s="60">
        <f t="shared" si="18"/>
        <v>0</v>
      </c>
      <c r="H78" s="60">
        <f t="shared" si="18"/>
        <v>0</v>
      </c>
      <c r="I78" s="60"/>
      <c r="J78" s="60">
        <f t="shared" si="18"/>
        <v>0</v>
      </c>
      <c r="K78" s="60"/>
      <c r="L78" s="60"/>
      <c r="M78" s="60"/>
      <c r="N78" s="60">
        <f t="shared" si="18"/>
        <v>0</v>
      </c>
      <c r="O78" s="60">
        <f t="shared" si="18"/>
        <v>8.1025063991546631E-8</v>
      </c>
      <c r="P78" s="60"/>
      <c r="Q78" s="60"/>
      <c r="R78" s="60"/>
      <c r="S78" s="60">
        <f>SUM(S12:S26,S29:S31)-S33</f>
        <v>0</v>
      </c>
      <c r="T78" s="60"/>
      <c r="U78" s="60">
        <f>SUM(U12:U26,U29:U31)-U33</f>
        <v>0</v>
      </c>
      <c r="V78" s="147">
        <f>SUM(V12:V26,V29:V31)-V33</f>
        <v>0</v>
      </c>
      <c r="W78" s="33"/>
      <c r="X78" s="33"/>
      <c r="Y78" s="33"/>
      <c r="Z78" s="33"/>
      <c r="AA78" s="33"/>
      <c r="AB78" s="33"/>
    </row>
    <row r="79" spans="2:29" customFormat="1" ht="15" thickBot="1">
      <c r="C79" s="148" t="s">
        <v>159</v>
      </c>
      <c r="D79" s="149"/>
      <c r="E79" s="150"/>
      <c r="F79" s="150"/>
      <c r="G79" s="150"/>
      <c r="H79" s="150"/>
      <c r="I79" s="150"/>
      <c r="J79" s="150"/>
      <c r="K79" s="150"/>
      <c r="L79" s="150"/>
      <c r="M79" s="150"/>
      <c r="N79" s="150"/>
      <c r="O79" s="149"/>
      <c r="P79" s="149"/>
      <c r="Q79" s="149"/>
      <c r="R79" s="149"/>
      <c r="S79" s="150"/>
      <c r="T79" s="150"/>
      <c r="U79" s="150"/>
      <c r="V79" s="151">
        <f>V36/V35</f>
        <v>1.0476406041531583</v>
      </c>
      <c r="W79" s="33"/>
      <c r="X79" s="33"/>
      <c r="Y79" s="33"/>
      <c r="Z79" s="33"/>
      <c r="AA79" s="33"/>
      <c r="AB79" s="33"/>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workbookViewId="0">
      <selection activeCell="B12" sqref="B12"/>
    </sheetView>
  </sheetViews>
  <sheetFormatPr defaultRowHeight="14.4"/>
  <cols>
    <col min="1" max="1" width="46.88671875" customWidth="1"/>
    <col min="2" max="3" width="12.109375" bestFit="1" customWidth="1"/>
    <col min="4" max="13" width="11.109375" bestFit="1" customWidth="1"/>
    <col min="14" max="14" width="10.44140625" bestFit="1" customWidth="1"/>
  </cols>
  <sheetData>
    <row r="1" spans="1:14">
      <c r="A1" s="22"/>
      <c r="B1" s="22"/>
      <c r="C1" s="22"/>
      <c r="D1" s="22"/>
      <c r="E1" s="22"/>
    </row>
    <row r="2" spans="1:14">
      <c r="A2" s="87" t="s">
        <v>137</v>
      </c>
      <c r="B2" s="87"/>
      <c r="C2" s="87"/>
      <c r="D2" s="87"/>
      <c r="E2" s="87"/>
      <c r="F2" s="87"/>
      <c r="G2" s="87"/>
      <c r="H2" s="87"/>
      <c r="I2" s="87"/>
      <c r="J2" s="87"/>
      <c r="K2" s="87"/>
      <c r="L2" s="87"/>
      <c r="M2" s="87"/>
      <c r="N2" s="87"/>
    </row>
    <row r="3" spans="1:14">
      <c r="A3" s="87" t="s">
        <v>138</v>
      </c>
      <c r="B3" s="87"/>
      <c r="C3" s="87"/>
      <c r="D3" s="87"/>
      <c r="E3" s="87"/>
      <c r="F3" s="87"/>
      <c r="G3" s="87"/>
      <c r="H3" s="87"/>
      <c r="I3" s="87"/>
      <c r="J3" s="87"/>
      <c r="K3" s="87"/>
      <c r="L3" s="87"/>
      <c r="M3" s="87"/>
      <c r="N3" s="87"/>
    </row>
    <row r="6" spans="1:14">
      <c r="A6" s="87" t="s">
        <v>34</v>
      </c>
      <c r="B6" s="87" t="s">
        <v>35</v>
      </c>
      <c r="C6" s="88">
        <v>42614</v>
      </c>
      <c r="D6" s="88">
        <v>42583</v>
      </c>
      <c r="E6" s="88">
        <v>42552</v>
      </c>
      <c r="F6" s="88">
        <v>42522</v>
      </c>
      <c r="G6" s="88">
        <v>42491</v>
      </c>
      <c r="H6" s="88">
        <v>42461</v>
      </c>
      <c r="I6" s="88">
        <v>42430</v>
      </c>
      <c r="J6" s="88">
        <v>42401</v>
      </c>
      <c r="K6" s="88">
        <v>42370</v>
      </c>
      <c r="L6" s="88">
        <v>42339</v>
      </c>
      <c r="M6" s="88">
        <v>42309</v>
      </c>
      <c r="N6" s="88">
        <v>42278</v>
      </c>
    </row>
    <row r="7" spans="1:14">
      <c r="A7" s="87" t="s">
        <v>139</v>
      </c>
      <c r="B7" s="89">
        <f>SUM(C7:N7)</f>
        <v>5670995.3100000005</v>
      </c>
      <c r="C7" s="89">
        <v>227732.11</v>
      </c>
      <c r="D7" s="89">
        <v>170399.07</v>
      </c>
      <c r="E7" s="89">
        <v>194733.98</v>
      </c>
      <c r="F7" s="89">
        <v>219098.52</v>
      </c>
      <c r="G7" s="89">
        <v>287998.62</v>
      </c>
      <c r="H7" s="89">
        <v>370276.75</v>
      </c>
      <c r="I7" s="89">
        <v>620592.15</v>
      </c>
      <c r="J7" s="89">
        <v>703780.54</v>
      </c>
      <c r="K7" s="89">
        <v>900874.17</v>
      </c>
      <c r="L7" s="89">
        <v>892038.59</v>
      </c>
      <c r="M7" s="89">
        <v>755442.99</v>
      </c>
      <c r="N7" s="89">
        <v>328027.82</v>
      </c>
    </row>
    <row r="8" spans="1:14">
      <c r="A8" s="87" t="s">
        <v>140</v>
      </c>
      <c r="B8" s="89">
        <f t="shared" ref="B8:B15" si="0">SUM(C8:N8)</f>
        <v>12460807.43</v>
      </c>
      <c r="C8" s="89">
        <v>572392.31999999995</v>
      </c>
      <c r="D8" s="89">
        <v>434586.81</v>
      </c>
      <c r="E8" s="89">
        <v>513329.91999999998</v>
      </c>
      <c r="F8" s="89">
        <v>553028.32999999996</v>
      </c>
      <c r="G8" s="89">
        <v>698570.28</v>
      </c>
      <c r="H8" s="89">
        <v>762801.2</v>
      </c>
      <c r="I8" s="89">
        <v>1575789.15</v>
      </c>
      <c r="J8" s="89">
        <v>1225878.44</v>
      </c>
      <c r="K8" s="89">
        <v>1832867.44</v>
      </c>
      <c r="L8" s="89">
        <v>2085931.47</v>
      </c>
      <c r="M8" s="89">
        <v>1516985.16</v>
      </c>
      <c r="N8" s="89">
        <v>688646.91</v>
      </c>
    </row>
    <row r="9" spans="1:14">
      <c r="A9" s="87" t="s">
        <v>141</v>
      </c>
      <c r="B9" s="89">
        <f t="shared" si="0"/>
        <v>-37742.07</v>
      </c>
      <c r="C9" s="89">
        <v>0</v>
      </c>
      <c r="D9" s="89">
        <v>0</v>
      </c>
      <c r="E9" s="89">
        <v>-12251.34</v>
      </c>
      <c r="F9" s="89">
        <v>-2665.56</v>
      </c>
      <c r="G9" s="89">
        <v>-10466.89</v>
      </c>
      <c r="H9" s="89">
        <v>0</v>
      </c>
      <c r="I9" s="89">
        <v>0</v>
      </c>
      <c r="J9" s="89">
        <v>1665.52</v>
      </c>
      <c r="K9" s="89">
        <v>-14023.8</v>
      </c>
      <c r="L9" s="89">
        <v>0</v>
      </c>
      <c r="M9" s="89">
        <v>0</v>
      </c>
      <c r="N9" s="89">
        <v>0</v>
      </c>
    </row>
    <row r="10" spans="1:14">
      <c r="A10" s="87" t="s">
        <v>142</v>
      </c>
      <c r="B10" s="89">
        <f t="shared" si="0"/>
        <v>6660326</v>
      </c>
      <c r="C10" s="89">
        <v>277887</v>
      </c>
      <c r="D10" s="89">
        <v>206103</v>
      </c>
      <c r="E10" s="89">
        <v>245833</v>
      </c>
      <c r="F10" s="89">
        <v>269300</v>
      </c>
      <c r="G10" s="89">
        <v>341491</v>
      </c>
      <c r="H10" s="89">
        <v>457280</v>
      </c>
      <c r="I10" s="89">
        <v>839614</v>
      </c>
      <c r="J10" s="89">
        <v>865828</v>
      </c>
      <c r="K10" s="89">
        <v>1125958</v>
      </c>
      <c r="L10" s="89">
        <v>1186423</v>
      </c>
      <c r="M10" s="89">
        <v>846359</v>
      </c>
      <c r="N10" s="89">
        <v>-1750</v>
      </c>
    </row>
    <row r="11" spans="1:14">
      <c r="A11" s="87" t="s">
        <v>143</v>
      </c>
      <c r="B11" s="89">
        <f t="shared" si="0"/>
        <v>-31942841</v>
      </c>
      <c r="C11" s="89">
        <v>-1465768</v>
      </c>
      <c r="D11" s="89">
        <v>-1120173</v>
      </c>
      <c r="E11" s="89">
        <v>-1335919</v>
      </c>
      <c r="F11" s="89">
        <v>-1421338</v>
      </c>
      <c r="G11" s="89">
        <v>-1807705</v>
      </c>
      <c r="H11" s="89">
        <v>-2339256</v>
      </c>
      <c r="I11" s="89">
        <v>-4232801</v>
      </c>
      <c r="J11" s="89">
        <v>-4363558</v>
      </c>
      <c r="K11" s="89">
        <v>-5619360</v>
      </c>
      <c r="L11" s="89">
        <v>-5951065</v>
      </c>
      <c r="M11" s="89">
        <v>-3828031</v>
      </c>
      <c r="N11" s="89">
        <v>1542133</v>
      </c>
    </row>
    <row r="12" spans="1:14">
      <c r="A12" s="87" t="s">
        <v>144</v>
      </c>
      <c r="B12" s="89">
        <f t="shared" si="0"/>
        <v>25090.449999999997</v>
      </c>
      <c r="C12" s="89">
        <v>4672.28</v>
      </c>
      <c r="D12" s="89">
        <v>4662.7299999999996</v>
      </c>
      <c r="E12" s="89">
        <v>6202.69</v>
      </c>
      <c r="F12" s="89">
        <v>6415.82</v>
      </c>
      <c r="G12" s="89">
        <v>-9219.7199999999993</v>
      </c>
      <c r="H12" s="89">
        <v>-7674.62</v>
      </c>
      <c r="I12" s="89">
        <v>6953.31</v>
      </c>
      <c r="J12" s="89">
        <v>8307.07</v>
      </c>
      <c r="K12" s="89">
        <v>5164.32</v>
      </c>
      <c r="L12" s="89">
        <v>5060.74</v>
      </c>
      <c r="M12" s="89">
        <v>4310.3599999999997</v>
      </c>
      <c r="N12" s="89">
        <v>-9764.5300000000007</v>
      </c>
    </row>
    <row r="13" spans="1:14">
      <c r="A13" s="87" t="s">
        <v>145</v>
      </c>
      <c r="B13" s="89">
        <f t="shared" si="0"/>
        <v>45481.5</v>
      </c>
      <c r="C13" s="89">
        <v>0</v>
      </c>
      <c r="D13" s="89">
        <v>0</v>
      </c>
      <c r="E13" s="89">
        <v>0</v>
      </c>
      <c r="F13" s="89">
        <v>0</v>
      </c>
      <c r="G13" s="89">
        <v>16146</v>
      </c>
      <c r="H13" s="89">
        <v>14580</v>
      </c>
      <c r="I13" s="89">
        <v>0</v>
      </c>
      <c r="J13" s="89">
        <v>0</v>
      </c>
      <c r="K13" s="89">
        <v>0</v>
      </c>
      <c r="L13" s="89">
        <v>0</v>
      </c>
      <c r="M13" s="89">
        <v>0</v>
      </c>
      <c r="N13" s="89">
        <v>14755.5</v>
      </c>
    </row>
    <row r="14" spans="1:14">
      <c r="A14" s="87" t="s">
        <v>146</v>
      </c>
      <c r="B14" s="89">
        <f t="shared" si="0"/>
        <v>22640.55</v>
      </c>
      <c r="C14" s="89">
        <v>2447.67</v>
      </c>
      <c r="D14" s="89">
        <v>2718.45</v>
      </c>
      <c r="E14" s="89">
        <v>1359.47</v>
      </c>
      <c r="F14" s="89">
        <v>1142.1300000000001</v>
      </c>
      <c r="G14" s="89">
        <v>708.34</v>
      </c>
      <c r="H14" s="89">
        <v>701.82</v>
      </c>
      <c r="I14" s="89">
        <v>700.32</v>
      </c>
      <c r="J14" s="89">
        <v>1566.88</v>
      </c>
      <c r="K14" s="89">
        <v>2514.67</v>
      </c>
      <c r="L14" s="89">
        <v>2597.33</v>
      </c>
      <c r="M14" s="89">
        <v>3357.93</v>
      </c>
      <c r="N14" s="89">
        <v>2825.54</v>
      </c>
    </row>
    <row r="15" spans="1:14">
      <c r="A15" s="87" t="s">
        <v>147</v>
      </c>
      <c r="B15" s="89">
        <f t="shared" si="0"/>
        <v>38775247.880000003</v>
      </c>
      <c r="C15" s="89">
        <v>1707421.48</v>
      </c>
      <c r="D15" s="89">
        <v>1615288.04</v>
      </c>
      <c r="E15" s="89">
        <v>1725828.89</v>
      </c>
      <c r="F15" s="89">
        <v>1989874.88</v>
      </c>
      <c r="G15" s="89">
        <v>2245661.46</v>
      </c>
      <c r="H15" s="89">
        <v>3258476.24</v>
      </c>
      <c r="I15" s="89">
        <v>4228988.04</v>
      </c>
      <c r="J15" s="89">
        <v>4915479.7699999996</v>
      </c>
      <c r="K15" s="89">
        <v>5874816.5300000003</v>
      </c>
      <c r="L15" s="89">
        <v>5204072</v>
      </c>
      <c r="M15" s="89">
        <v>3621521.3</v>
      </c>
      <c r="N15" s="89">
        <v>2387819.25</v>
      </c>
    </row>
  </sheetData>
  <pageMargins left="0.45" right="0.45" top="0.75" bottom="0.75" header="0.3" footer="0.3"/>
  <pageSetup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
  <sheetViews>
    <sheetView workbookViewId="0">
      <selection activeCell="A3" sqref="A3:XFD4"/>
    </sheetView>
  </sheetViews>
  <sheetFormatPr defaultRowHeight="14.4"/>
  <cols>
    <col min="1" max="1" width="2.6640625" customWidth="1"/>
    <col min="2" max="2" width="45.33203125" bestFit="1" customWidth="1"/>
    <col min="3" max="3" width="11" bestFit="1" customWidth="1"/>
    <col min="4" max="15" width="10" bestFit="1" customWidth="1"/>
    <col min="16" max="16" width="14.33203125" bestFit="1" customWidth="1"/>
    <col min="17" max="17" width="12.5546875" bestFit="1" customWidth="1"/>
    <col min="18" max="20" width="14.33203125" bestFit="1" customWidth="1"/>
    <col min="21" max="21" width="12.5546875" bestFit="1" customWidth="1"/>
    <col min="22" max="22" width="14.33203125" customWidth="1"/>
    <col min="23" max="23" width="12.5546875" customWidth="1"/>
    <col min="24" max="24" width="14.33203125" customWidth="1"/>
    <col min="25" max="25" width="12.5546875" customWidth="1"/>
    <col min="26" max="27" width="16.5546875" bestFit="1" customWidth="1"/>
    <col min="28" max="28" width="21.109375" bestFit="1" customWidth="1"/>
  </cols>
  <sheetData>
    <row r="1" spans="2:15">
      <c r="B1" t="s">
        <v>137</v>
      </c>
    </row>
    <row r="2" spans="2:15">
      <c r="B2" t="s">
        <v>155</v>
      </c>
    </row>
    <row r="4" spans="2:15">
      <c r="C4" s="46"/>
      <c r="D4" s="46"/>
      <c r="E4" s="46"/>
      <c r="F4" s="46"/>
      <c r="G4" s="46"/>
      <c r="H4" s="46"/>
      <c r="I4" s="46"/>
      <c r="J4" s="46"/>
      <c r="K4" s="46"/>
      <c r="L4" s="46"/>
      <c r="M4" s="46"/>
      <c r="N4" s="46"/>
      <c r="O4" s="46"/>
    </row>
    <row r="5" spans="2:15">
      <c r="B5" t="s">
        <v>148</v>
      </c>
      <c r="C5" s="46">
        <f>SUM(D5:O5)</f>
        <v>11983983.629999999</v>
      </c>
      <c r="D5" s="46">
        <v>151575</v>
      </c>
      <c r="E5" s="46">
        <v>-72817</v>
      </c>
      <c r="F5" s="46">
        <v>31214</v>
      </c>
      <c r="G5" s="46">
        <v>121233</v>
      </c>
      <c r="H5" s="46">
        <v>324368</v>
      </c>
      <c r="I5" s="46">
        <v>690927</v>
      </c>
      <c r="J5" s="46">
        <v>1592116</v>
      </c>
      <c r="K5" s="46">
        <v>1762376</v>
      </c>
      <c r="L5" s="46">
        <v>2375953</v>
      </c>
      <c r="M5" s="46">
        <v>2454233.63</v>
      </c>
      <c r="N5" s="46">
        <v>1973353</v>
      </c>
      <c r="O5" s="46">
        <v>579452</v>
      </c>
    </row>
    <row r="6" spans="2:15">
      <c r="B6" t="s">
        <v>149</v>
      </c>
      <c r="C6" s="46">
        <f>SUM(D6:O6)</f>
        <v>7535481</v>
      </c>
      <c r="D6" s="46">
        <v>741111</v>
      </c>
      <c r="E6" s="46">
        <v>741113</v>
      </c>
      <c r="F6" s="46">
        <v>741112</v>
      </c>
      <c r="G6" s="46">
        <v>741111</v>
      </c>
      <c r="H6" s="46">
        <v>741112</v>
      </c>
      <c r="I6" s="46">
        <v>547132</v>
      </c>
      <c r="J6" s="46">
        <v>547131</v>
      </c>
      <c r="K6" s="46">
        <v>547132</v>
      </c>
      <c r="L6" s="46">
        <v>547132</v>
      </c>
      <c r="M6" s="46">
        <v>547132</v>
      </c>
      <c r="N6" s="46">
        <v>547131</v>
      </c>
      <c r="O6" s="46">
        <v>547132</v>
      </c>
    </row>
    <row r="7" spans="2:15" ht="15" thickBot="1">
      <c r="B7" t="s">
        <v>150</v>
      </c>
      <c r="C7" s="86">
        <f>SUM(C5:C6)</f>
        <v>19519464.629999999</v>
      </c>
      <c r="D7" s="86">
        <f t="shared" ref="D7:O7" si="0">SUM(D5:D6)</f>
        <v>892686</v>
      </c>
      <c r="E7" s="86">
        <f t="shared" si="0"/>
        <v>668296</v>
      </c>
      <c r="F7" s="86">
        <f t="shared" si="0"/>
        <v>772326</v>
      </c>
      <c r="G7" s="86">
        <f t="shared" si="0"/>
        <v>862344</v>
      </c>
      <c r="H7" s="86">
        <f t="shared" si="0"/>
        <v>1065480</v>
      </c>
      <c r="I7" s="86">
        <f t="shared" si="0"/>
        <v>1238059</v>
      </c>
      <c r="J7" s="86">
        <f t="shared" si="0"/>
        <v>2139247</v>
      </c>
      <c r="K7" s="86">
        <f t="shared" si="0"/>
        <v>2309508</v>
      </c>
      <c r="L7" s="86">
        <f t="shared" si="0"/>
        <v>2923085</v>
      </c>
      <c r="M7" s="86">
        <f t="shared" si="0"/>
        <v>3001365.63</v>
      </c>
      <c r="N7" s="86">
        <f t="shared" si="0"/>
        <v>2520484</v>
      </c>
      <c r="O7" s="86">
        <f t="shared" si="0"/>
        <v>1126584</v>
      </c>
    </row>
    <row r="8" spans="2:15" ht="15" thickTop="1"/>
  </sheetData>
  <pageMargins left="0.7" right="0.7" top="0.75" bottom="0.75" header="0.3" footer="0.3"/>
  <pageSetup scale="6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FB1C0B5F8656C439C5C7064E9DFDAD6" ma:contentTypeVersion="76" ma:contentTypeDescription="" ma:contentTypeScope="" ma:versionID="0c92366b775e7c93c8132563858433e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2018-03-30T07:00:00+00:00</OpenedDate>
    <SignificantOrder xmlns="dc463f71-b30c-4ab2-9473-d307f9d35888">false</SignificantOrder>
    <Date1 xmlns="dc463f71-b30c-4ab2-9473-d307f9d35888">2018-04-05T07:00:00+00:00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180282</DocketNumber>
    <DelegatedOrder xmlns="dc463f71-b30c-4ab2-9473-d307f9d35888">false</DelegatedOrder>
  </documentManagement>
</p:properties>
</file>

<file path=customXml/itemProps1.xml><?xml version="1.0" encoding="utf-8"?>
<ds:datastoreItem xmlns:ds="http://schemas.openxmlformats.org/officeDocument/2006/customXml" ds:itemID="{44EED48D-47C2-4A12-BF22-1A18AAA64B23}"/>
</file>

<file path=customXml/itemProps2.xml><?xml version="1.0" encoding="utf-8"?>
<ds:datastoreItem xmlns:ds="http://schemas.openxmlformats.org/officeDocument/2006/customXml" ds:itemID="{A9D1070B-E53F-418B-B727-221597C0E4A6}"/>
</file>

<file path=customXml/itemProps3.xml><?xml version="1.0" encoding="utf-8"?>
<ds:datastoreItem xmlns:ds="http://schemas.openxmlformats.org/officeDocument/2006/customXml" ds:itemID="{5C929069-AC9A-40D0-8570-683B61BBE73E}"/>
</file>

<file path=customXml/itemProps4.xml><?xml version="1.0" encoding="utf-8"?>
<ds:datastoreItem xmlns:ds="http://schemas.openxmlformats.org/officeDocument/2006/customXml" ds:itemID="{27E700C4-0626-458E-A500-3B5E31D06F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Lead G</vt:lpstr>
      <vt:lpstr>Revenue 11 15 16</vt:lpstr>
      <vt:lpstr>Amort &amp; Expense</vt:lpstr>
      <vt:lpstr>Sch 140 Prop Tax</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Popich</dc:creator>
  <cp:lastModifiedBy>kbarnard</cp:lastModifiedBy>
  <cp:lastPrinted>2016-11-17T19:03:43Z</cp:lastPrinted>
  <dcterms:created xsi:type="dcterms:W3CDTF">2015-01-09T17:44:55Z</dcterms:created>
  <dcterms:modified xsi:type="dcterms:W3CDTF">2018-04-05T15:13:05Z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0x0101006E56B4D1795A2E4DB2F0B01679ED314A001FB1C0B5F8656C439C5C7064E9DFDAD6</vt:lpwstr>
  </property>
  <property fmtid="{D5CDD505-2E9C-101B-9397-08002B2CF9AE}" pid="3" name="_docset_NoMedatataSyncRequired">
    <vt:lpwstr>False</vt:lpwstr>
  </property>
  <property fmtid="{D5CDD505-2E9C-101B-9397-08002B2CF9AE}" pid="4" name="IsEFSEC">
    <vt:bool>false</vt:bool>
  </property>
</Properties>
</file>