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8" yWindow="96" windowWidth="18276" windowHeight="10872" tabRatio="782"/>
  </bookViews>
  <sheets>
    <sheet name="Lead G" sheetId="1" r:id="rId1"/>
    <sheet name="Revenue 11 15 16" sheetId="16" r:id="rId2"/>
    <sheet name="Amort &amp; Expense" sheetId="9" r:id="rId3"/>
    <sheet name="Sch 140 Prop Tax" sheetId="11" r:id="rId4"/>
  </sheets>
  <externalReferences>
    <externalReference r:id="rId5"/>
    <externalReference r:id="rId6"/>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Key1" hidden="1">#REF!</definedName>
    <definedName name="_Key2" hidden="1">#REF!</definedName>
    <definedName name="_Order1" hidden="1">255</definedName>
    <definedName name="_Order2" hidden="1">255</definedName>
    <definedName name="_Sort" hidden="1">#REF!</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45621" calcMode="manual" iterate="1" calcCompleted="0" calcOnSave="0"/>
</workbook>
</file>

<file path=xl/calcChain.xml><?xml version="1.0" encoding="utf-8"?>
<calcChain xmlns="http://schemas.openxmlformats.org/spreadsheetml/2006/main">
  <c r="C23" i="1" l="1"/>
  <c r="C24" i="1"/>
  <c r="C22" i="1"/>
  <c r="E18" i="1" l="1"/>
  <c r="E17" i="1"/>
  <c r="E16" i="1"/>
  <c r="E15" i="1"/>
  <c r="E14" i="1"/>
  <c r="E13" i="1"/>
  <c r="E12" i="1"/>
  <c r="E11" i="1"/>
  <c r="E10" i="1"/>
  <c r="AD34" i="16" l="1"/>
  <c r="T32" i="16"/>
  <c r="S32" i="16"/>
  <c r="R32" i="16"/>
  <c r="Q32" i="16"/>
  <c r="P32" i="16"/>
  <c r="N32" i="16"/>
  <c r="M32" i="16"/>
  <c r="I32" i="16"/>
  <c r="G32" i="16"/>
  <c r="F32" i="16"/>
  <c r="D32" i="16"/>
  <c r="V31" i="16"/>
  <c r="AC31" i="16" s="1"/>
  <c r="U31" i="16"/>
  <c r="AH31" i="16" s="1"/>
  <c r="D31" i="16"/>
  <c r="B31" i="16"/>
  <c r="B32" i="16" s="1"/>
  <c r="B33" i="16" s="1"/>
  <c r="B35" i="16" s="1"/>
  <c r="B36" i="16" s="1"/>
  <c r="U30" i="16"/>
  <c r="L30" i="16"/>
  <c r="L32" i="16" s="1"/>
  <c r="V32" i="16"/>
  <c r="O32" i="16"/>
  <c r="K32" i="16"/>
  <c r="J32" i="16"/>
  <c r="H32" i="16"/>
  <c r="E32" i="16"/>
  <c r="AD28" i="16"/>
  <c r="D27" i="16"/>
  <c r="D77" i="16" s="1"/>
  <c r="U26" i="16"/>
  <c r="U25" i="16"/>
  <c r="U24" i="16"/>
  <c r="AC23" i="16"/>
  <c r="AB23" i="16"/>
  <c r="U23" i="16"/>
  <c r="AH23" i="16" s="1"/>
  <c r="AC22" i="16"/>
  <c r="AB22" i="16"/>
  <c r="U22" i="16"/>
  <c r="AH22" i="16" s="1"/>
  <c r="AB20" i="16"/>
  <c r="U20" i="16"/>
  <c r="U19" i="16"/>
  <c r="O19" i="16"/>
  <c r="F27" i="16"/>
  <c r="AB17" i="16"/>
  <c r="U17" i="16"/>
  <c r="J27" i="16"/>
  <c r="AB14" i="16"/>
  <c r="X13" i="16"/>
  <c r="X14" i="16" s="1"/>
  <c r="X15" i="16" s="1"/>
  <c r="X16" i="16" s="1"/>
  <c r="X17" i="16" s="1"/>
  <c r="X18" i="16" s="1"/>
  <c r="X19" i="16" s="1"/>
  <c r="X20" i="16" s="1"/>
  <c r="X21" i="16" s="1"/>
  <c r="X22" i="16" s="1"/>
  <c r="X23" i="16" s="1"/>
  <c r="X24" i="16" s="1"/>
  <c r="X25" i="16" s="1"/>
  <c r="X26" i="16" s="1"/>
  <c r="X27" i="16" s="1"/>
  <c r="X29" i="16" s="1"/>
  <c r="X31" i="16" s="1"/>
  <c r="X32" i="16" s="1"/>
  <c r="X33" i="16" s="1"/>
  <c r="I27" i="16"/>
  <c r="I33" i="16" s="1"/>
  <c r="B13" i="16"/>
  <c r="B14" i="16" s="1"/>
  <c r="B15" i="16" s="1"/>
  <c r="B16" i="16" s="1"/>
  <c r="B17" i="16" s="1"/>
  <c r="B18" i="16" s="1"/>
  <c r="B19" i="16" s="1"/>
  <c r="B20" i="16" s="1"/>
  <c r="B21" i="16" s="1"/>
  <c r="B22" i="16" s="1"/>
  <c r="B23" i="16" s="1"/>
  <c r="B24" i="16" s="1"/>
  <c r="B25" i="16" s="1"/>
  <c r="B26" i="16" s="1"/>
  <c r="B27" i="16" s="1"/>
  <c r="B29" i="16" s="1"/>
  <c r="AA27" i="16"/>
  <c r="V35" i="16" s="1"/>
  <c r="P27" i="16"/>
  <c r="P33" i="16" s="1"/>
  <c r="N27" i="16"/>
  <c r="M27" i="16"/>
  <c r="M33" i="16" s="1"/>
  <c r="H27" i="16"/>
  <c r="G27" i="16"/>
  <c r="E27" i="16"/>
  <c r="G77" i="16" l="1"/>
  <c r="G33" i="16"/>
  <c r="G78" i="16" s="1"/>
  <c r="U35" i="16"/>
  <c r="U16" i="16"/>
  <c r="AC16" i="16"/>
  <c r="H77" i="16"/>
  <c r="H33" i="16"/>
  <c r="H78" i="16" s="1"/>
  <c r="T27" i="16"/>
  <c r="T33" i="16" s="1"/>
  <c r="L27" i="16"/>
  <c r="L33" i="16" s="1"/>
  <c r="Q27" i="16"/>
  <c r="Q33" i="16" s="1"/>
  <c r="Z27" i="16"/>
  <c r="V36" i="16" s="1"/>
  <c r="V79" i="16" s="1"/>
  <c r="U14" i="16"/>
  <c r="AC14" i="16" s="1"/>
  <c r="J33" i="16"/>
  <c r="J78" i="16" s="1"/>
  <c r="J77" i="16"/>
  <c r="AB16" i="16"/>
  <c r="F77" i="16"/>
  <c r="F33" i="16"/>
  <c r="F78" i="16" s="1"/>
  <c r="AG26" i="16"/>
  <c r="AD26" i="16"/>
  <c r="AH26" i="16"/>
  <c r="N77" i="16"/>
  <c r="N33" i="16"/>
  <c r="N78" i="16" s="1"/>
  <c r="U13" i="16"/>
  <c r="V27" i="16"/>
  <c r="AC13" i="16"/>
  <c r="AB13" i="16"/>
  <c r="AC18" i="16"/>
  <c r="AG25" i="16"/>
  <c r="AD25" i="16"/>
  <c r="AH25" i="16"/>
  <c r="E77" i="16"/>
  <c r="E33" i="16"/>
  <c r="E78" i="16" s="1"/>
  <c r="K27" i="16"/>
  <c r="K33" i="16" s="1"/>
  <c r="R27" i="16"/>
  <c r="R33" i="16" s="1"/>
  <c r="S27" i="16"/>
  <c r="AD17" i="16"/>
  <c r="AC17" i="16"/>
  <c r="AH17" i="16"/>
  <c r="AG17" i="16"/>
  <c r="AH19" i="16"/>
  <c r="AG19" i="16"/>
  <c r="AD20" i="16"/>
  <c r="AC20" i="16"/>
  <c r="AH20" i="16"/>
  <c r="AG20" i="16"/>
  <c r="AG24" i="16"/>
  <c r="AH24" i="16"/>
  <c r="AD24" i="16"/>
  <c r="AB24" i="16"/>
  <c r="AD31" i="16"/>
  <c r="U15" i="16"/>
  <c r="AC15" i="16" s="1"/>
  <c r="U18" i="16"/>
  <c r="U21" i="16"/>
  <c r="AD22" i="16"/>
  <c r="AD23" i="16"/>
  <c r="AC24" i="16"/>
  <c r="AC25" i="16"/>
  <c r="AC26" i="16"/>
  <c r="U29" i="16"/>
  <c r="AG31" i="16"/>
  <c r="D33" i="16"/>
  <c r="D78" i="16" s="1"/>
  <c r="AB26" i="16"/>
  <c r="U12" i="16"/>
  <c r="AB12" i="16"/>
  <c r="AB15" i="16"/>
  <c r="AB18" i="16"/>
  <c r="AB21" i="16"/>
  <c r="AG22" i="16"/>
  <c r="AG23" i="16"/>
  <c r="AB25" i="16"/>
  <c r="S77" i="16" l="1"/>
  <c r="S33" i="16"/>
  <c r="S78" i="16" s="1"/>
  <c r="AB27" i="16"/>
  <c r="AH21" i="16"/>
  <c r="AG21" i="16"/>
  <c r="AD21" i="16"/>
  <c r="AG13" i="16"/>
  <c r="AD13" i="16"/>
  <c r="AH13" i="16"/>
  <c r="AH35" i="16"/>
  <c r="AG35" i="16"/>
  <c r="AD35" i="16"/>
  <c r="U27" i="16"/>
  <c r="AH12" i="16"/>
  <c r="AG12" i="16"/>
  <c r="AD12" i="16"/>
  <c r="AH29" i="16"/>
  <c r="AC29" i="16"/>
  <c r="AG29" i="16"/>
  <c r="U32" i="16"/>
  <c r="AD29" i="16"/>
  <c r="AH18" i="16"/>
  <c r="AG18" i="16"/>
  <c r="AC12" i="16"/>
  <c r="AC35" i="16"/>
  <c r="O77" i="16"/>
  <c r="O33" i="16"/>
  <c r="O78" i="16" s="1"/>
  <c r="AH15" i="16"/>
  <c r="AG15" i="16"/>
  <c r="AD15" i="16"/>
  <c r="AG14" i="16"/>
  <c r="AD14" i="16"/>
  <c r="AH14" i="16"/>
  <c r="V77" i="16"/>
  <c r="V33" i="16"/>
  <c r="AC21" i="16"/>
  <c r="AG16" i="16"/>
  <c r="AD16" i="16"/>
  <c r="AH16" i="16"/>
  <c r="AG27" i="16" l="1"/>
  <c r="U77" i="16"/>
  <c r="U33" i="16"/>
  <c r="AD27" i="16"/>
  <c r="AH27" i="16"/>
  <c r="AC27" i="16"/>
  <c r="AH32" i="16"/>
  <c r="AG32" i="16"/>
  <c r="AD32" i="16"/>
  <c r="AC32" i="16"/>
  <c r="V78" i="16"/>
  <c r="AC33" i="16"/>
  <c r="AG33" i="16" l="1"/>
  <c r="AH33" i="16"/>
  <c r="AD33" i="16"/>
  <c r="U78" i="16"/>
  <c r="E30" i="1" l="1"/>
  <c r="O7" i="11" l="1"/>
  <c r="N7" i="11"/>
  <c r="M7" i="11"/>
  <c r="L7" i="11"/>
  <c r="K7" i="11"/>
  <c r="J7" i="11"/>
  <c r="I7" i="11"/>
  <c r="H7" i="11"/>
  <c r="G7" i="11"/>
  <c r="F7" i="11"/>
  <c r="E7" i="11"/>
  <c r="D7" i="11"/>
  <c r="C6" i="11"/>
  <c r="C5" i="11"/>
  <c r="C7" i="11" l="1"/>
  <c r="E31" i="1" l="1"/>
  <c r="B8" i="9"/>
  <c r="E29" i="1" s="1"/>
  <c r="B9" i="9"/>
  <c r="B10" i="9"/>
  <c r="B11" i="9"/>
  <c r="B12" i="9"/>
  <c r="B13" i="9"/>
  <c r="E32" i="1" s="1"/>
  <c r="B14" i="9"/>
  <c r="E33" i="1" s="1"/>
  <c r="B15" i="9"/>
  <c r="E34" i="1" s="1"/>
  <c r="B7" i="9"/>
  <c r="E28" i="1" s="1"/>
  <c r="F18" i="1" l="1"/>
  <c r="F14" i="1"/>
  <c r="F17" i="1" l="1"/>
  <c r="F12" i="1" l="1"/>
  <c r="F10" i="1"/>
  <c r="F13" i="1"/>
  <c r="F11" i="1"/>
  <c r="F30" i="1" l="1"/>
  <c r="F19" i="1"/>
  <c r="F31" i="1"/>
  <c r="F32" i="1" l="1"/>
  <c r="F34" i="1"/>
  <c r="F28" i="1" l="1"/>
  <c r="F2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F35" i="1" l="1"/>
  <c r="F23" i="1"/>
  <c r="E35" i="1" l="1"/>
  <c r="E19" i="1"/>
  <c r="E23" i="1" l="1"/>
  <c r="F22" i="1" l="1"/>
  <c r="E22" i="1"/>
  <c r="F24" i="1" l="1"/>
  <c r="F25" i="1" s="1"/>
  <c r="F37" i="1" s="1"/>
  <c r="F38" i="1" s="1"/>
  <c r="F39" i="1" s="1"/>
  <c r="E24" i="1"/>
  <c r="E25" i="1" l="1"/>
  <c r="E37" i="1" s="1"/>
  <c r="E38" i="1"/>
  <c r="E39" i="1" s="1"/>
</calcChain>
</file>

<file path=xl/comments1.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sharedStrings.xml><?xml version="1.0" encoding="utf-8"?>
<sst xmlns="http://schemas.openxmlformats.org/spreadsheetml/2006/main" count="210" uniqueCount="164">
  <si>
    <t>PUGET SOUND ENERGY</t>
  </si>
  <si>
    <t>PASS THROUGH REVENUE AND EXPENSE - GAS</t>
  </si>
  <si>
    <t>LINE</t>
  </si>
  <si>
    <t>NO.</t>
  </si>
  <si>
    <t>DESCRIPTION</t>
  </si>
  <si>
    <t>ADJUSTMENT</t>
  </si>
  <si>
    <t>REMOVE REVENUES ASSOCIATED WITH RIDERS:</t>
  </si>
  <si>
    <t>REMOVE LOW INCOME RIDER - SCHEDULE 129</t>
  </si>
  <si>
    <t>REMOVE CONSERVATION TRACKER - SCHEDULE 120</t>
  </si>
  <si>
    <t>REMOVE PROPERTY TAX TRACKER - SCHEDULE 140</t>
  </si>
  <si>
    <t>REMOVE REVENUE ASSOC WITH PGA AMORTIZATION - SCHEDULE 106</t>
  </si>
  <si>
    <t>REMOVE CARBON OFFSET - SCHEDULE 137</t>
  </si>
  <si>
    <t>REMOVE OTHER ASSOC WITH CARBON OFFSET - SCHEDULE 137</t>
  </si>
  <si>
    <t>REMOVE MUNICIPAL TAXES ASSOC WITH SALES TO CUSTOMERS</t>
  </si>
  <si>
    <t>REMOVE MUNICIPAL TAXES ASSOC WITH OTHER OPRTG REV</t>
  </si>
  <si>
    <t>TOTAL (INCREASE) DECREASE REVENUES</t>
  </si>
  <si>
    <t>DECREASE REVENUE SENSITIVE ITEMS FOR DECREASE IN REVENUES:</t>
  </si>
  <si>
    <t>UNCOLLECTIBLES @</t>
  </si>
  <si>
    <t>ANNUAL FILING FEE</t>
  </si>
  <si>
    <t xml:space="preserve">STATE UTILITY TAX </t>
  </si>
  <si>
    <t xml:space="preserve">TOTAL </t>
  </si>
  <si>
    <t>REMOVE EXPENSES ASSOCIATED WITH RIDERS</t>
  </si>
  <si>
    <t>REMOVE LOW INCOME AMORTIZATION - SCHEDULE 129</t>
  </si>
  <si>
    <t>REMOVE CONSERVATION AMORTIZATION - SCHEDULE 120</t>
  </si>
  <si>
    <t>REMOVE PROPERTY TAX AMORTIZATION EXP - SCHEDULE 140</t>
  </si>
  <si>
    <t>REMOVE PGA DEFERRAL AMORTIZATION EXP - SCHEDULE 106</t>
  </si>
  <si>
    <t>TOTAL INCREASE (DECREASE) EXPENSE</t>
  </si>
  <si>
    <t>INCREASE (DECREASE) OPERATING INCOME BEFORE FIT</t>
  </si>
  <si>
    <t>INCREASE (DECREASE) NOI</t>
  </si>
  <si>
    <t>Puget Sound Energy</t>
  </si>
  <si>
    <t>Rate Class</t>
  </si>
  <si>
    <t>Amortization</t>
  </si>
  <si>
    <t>Rentals</t>
  </si>
  <si>
    <t>Total</t>
  </si>
  <si>
    <t>Orders</t>
  </si>
  <si>
    <t>12 Months</t>
  </si>
  <si>
    <t>ORIGINAL</t>
  </si>
  <si>
    <t>After Marina's Proforma</t>
  </si>
  <si>
    <t>Revenue Adj</t>
  </si>
  <si>
    <t>Reconciliation of Revenue at Actual Rates by Rate Schedule</t>
  </si>
  <si>
    <t>Reconciliation of Test Year Revenue</t>
  </si>
  <si>
    <t>Restated Gas Costs (Schedule 101) &amp; Margin</t>
  </si>
  <si>
    <t>CRM</t>
  </si>
  <si>
    <t>Restated</t>
  </si>
  <si>
    <t>Remove</t>
  </si>
  <si>
    <t>Income</t>
  </si>
  <si>
    <t>Deferral</t>
  </si>
  <si>
    <t>Other</t>
  </si>
  <si>
    <t>Schedule 41</t>
  </si>
  <si>
    <t>Weather</t>
  </si>
  <si>
    <t>Normalized</t>
  </si>
  <si>
    <t>Statement</t>
  </si>
  <si>
    <t>Municipal</t>
  </si>
  <si>
    <t>Conservation</t>
  </si>
  <si>
    <t>Low Income</t>
  </si>
  <si>
    <t>Merger Credit</t>
  </si>
  <si>
    <t>Carbon Offset</t>
  </si>
  <si>
    <t xml:space="preserve">Property Tax </t>
  </si>
  <si>
    <t>ERF</t>
  </si>
  <si>
    <t>Decoupling/Rate Plan</t>
  </si>
  <si>
    <t>Restating</t>
  </si>
  <si>
    <t>PGA</t>
  </si>
  <si>
    <t xml:space="preserve">Migration </t>
  </si>
  <si>
    <t>Normalization</t>
  </si>
  <si>
    <t>Revenue at</t>
  </si>
  <si>
    <t>Sch. 101</t>
  </si>
  <si>
    <t>Pro forma</t>
  </si>
  <si>
    <t>Line</t>
  </si>
  <si>
    <t>Revenue</t>
  </si>
  <si>
    <t>Taxes</t>
  </si>
  <si>
    <t>Sch. 120</t>
  </si>
  <si>
    <t>Sch. 129</t>
  </si>
  <si>
    <t>Sch. 132</t>
  </si>
  <si>
    <t>Sch. 137</t>
  </si>
  <si>
    <t>Sch. 140</t>
  </si>
  <si>
    <t>Sch. 141</t>
  </si>
  <si>
    <t>Sch. 142</t>
  </si>
  <si>
    <t>Sch. 149</t>
  </si>
  <si>
    <t>Sch. 106</t>
  </si>
  <si>
    <t>Adjustments</t>
  </si>
  <si>
    <t>Adjustment</t>
  </si>
  <si>
    <t>Actual Rates</t>
  </si>
  <si>
    <t>Gas Revenue</t>
  </si>
  <si>
    <t>Gas Cost</t>
  </si>
  <si>
    <t>Margin</t>
  </si>
  <si>
    <t>Check</t>
  </si>
  <si>
    <t>A</t>
  </si>
  <si>
    <t>B</t>
  </si>
  <si>
    <t>C</t>
  </si>
  <si>
    <t>E</t>
  </si>
  <si>
    <t>F</t>
  </si>
  <si>
    <t>G</t>
  </si>
  <si>
    <t>H</t>
  </si>
  <si>
    <t>I</t>
  </si>
  <si>
    <t>J</t>
  </si>
  <si>
    <t>K</t>
  </si>
  <si>
    <t>L</t>
  </si>
  <si>
    <t>M</t>
  </si>
  <si>
    <t>N</t>
  </si>
  <si>
    <t>O</t>
  </si>
  <si>
    <t xml:space="preserve">P </t>
  </si>
  <si>
    <t>Q</t>
  </si>
  <si>
    <t>R</t>
  </si>
  <si>
    <t>S</t>
  </si>
  <si>
    <t>U</t>
  </si>
  <si>
    <t>V</t>
  </si>
  <si>
    <t>W</t>
  </si>
  <si>
    <t>X</t>
  </si>
  <si>
    <t>Residential (16)</t>
  </si>
  <si>
    <t>Residential (23)</t>
  </si>
  <si>
    <t>Residential (53)</t>
  </si>
  <si>
    <t>Commercial &amp; industrial (31)</t>
  </si>
  <si>
    <t>Large volume (41)</t>
  </si>
  <si>
    <t>Transportation - large volume (41T)</t>
  </si>
  <si>
    <t>Transportation - general services (31T)</t>
  </si>
  <si>
    <t>Interruptible (85)</t>
  </si>
  <si>
    <t>Transportation - interruptible (85T)</t>
  </si>
  <si>
    <t>Limited interruptible (86)</t>
  </si>
  <si>
    <t>Transportation - limited interruptible (86T)</t>
  </si>
  <si>
    <t>Non exclusive interruptible (87)</t>
  </si>
  <si>
    <t>Transportation - non exclusive interrupt (87T)</t>
  </si>
  <si>
    <t>Contracts</t>
  </si>
  <si>
    <t>Total revenue from sales/transport</t>
  </si>
  <si>
    <t>Decoupling Deferral&amp;Amortization Revenue</t>
  </si>
  <si>
    <t>Other operating revenue</t>
  </si>
  <si>
    <t>Total other operating revenue</t>
  </si>
  <si>
    <t>Total operating revenue</t>
  </si>
  <si>
    <t>Gas cost (Schedule 101)</t>
  </si>
  <si>
    <t>Gas revenue (Schedule 101)</t>
  </si>
  <si>
    <t>REMOVE PROPERTY TAX TRACKER - SCHEDULE 140, OTHER REVENUES</t>
  </si>
  <si>
    <t xml:space="preserve"> </t>
  </si>
  <si>
    <t>RAF (1)</t>
  </si>
  <si>
    <t>Adjustement</t>
  </si>
  <si>
    <t>REMOVE CARBON OFFSET AMORTIZATION EXP - SCHEDULE 137 (FERC 805)</t>
  </si>
  <si>
    <t>REMOVE CARBON OFFSET AMORTIZATION EXP - SCHEDULE 137 (FERC 908)</t>
  </si>
  <si>
    <t>GENERAL RATE CASE</t>
  </si>
  <si>
    <t xml:space="preserve"> FOR THE TWELVE MONTHS ENDED SEPTEMBER 30, 2016</t>
  </si>
  <si>
    <t xml:space="preserve">  ZO12                      Orders: Actual 12 Month Ended</t>
  </si>
  <si>
    <t xml:space="preserve">  Date:                     10/18/2016</t>
  </si>
  <si>
    <t>90800350  4465 - Low Income Program  - Gas</t>
  </si>
  <si>
    <t>90800407  4400-Cust Asst Exp-Consr Trckr Amort-Gas</t>
  </si>
  <si>
    <t>80510004  PGA Deferral - PGA Amort -Purch Gas Cos</t>
  </si>
  <si>
    <t>80510006  PGA Deferral - PGA Amort (Demand)</t>
  </si>
  <si>
    <t>80510007  PGA Deferral - PGA Amort (Commodity)</t>
  </si>
  <si>
    <t>49500012  3545-Other Gas Reven-Carbon Offset Progm</t>
  </si>
  <si>
    <t>80500012  3545-Other Gas Purch-Carbon Offset Progm</t>
  </si>
  <si>
    <t>90800312  3545-Cust Assist-Carbon Offset Sch-137-G</t>
  </si>
  <si>
    <t>40810303  Municipal Taxes</t>
  </si>
  <si>
    <t>40810304  Property Taxes-Washington-Gas</t>
  </si>
  <si>
    <t>40810307  Prop Tax Sch140 Tracker Amort Defer -Gas</t>
  </si>
  <si>
    <t>Total Gas</t>
  </si>
  <si>
    <t>2017 General Rate Case - Gas</t>
  </si>
  <si>
    <t>Test Year Ended September 30, 2016</t>
  </si>
  <si>
    <t xml:space="preserve">T </t>
  </si>
  <si>
    <t>Y</t>
  </si>
  <si>
    <t xml:space="preserve">  Date:                     10/17/2016</t>
  </si>
  <si>
    <t>Compressed Natural Gas Service (54)</t>
  </si>
  <si>
    <t>(1) Adjustment from actual to proposed revenue adjustment factor (RAF).</t>
  </si>
  <si>
    <t xml:space="preserve">   </t>
  </si>
  <si>
    <t>Check RAF</t>
  </si>
  <si>
    <t>Page 6.03</t>
  </si>
  <si>
    <t>Pull From Here</t>
  </si>
  <si>
    <t>From JAP 4C</t>
  </si>
  <si>
    <t>INCREASE (DECREASE) FIT  (LINE 26 * 21%)</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</si>
</sst>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_(&quot;$&quot;* #,##0_);_(&quot;$&quot;* \(#,##0\);_(&quot;$&quot;* &quot;-&quot;??_);_(@_)"/>
    <numFmt numFmtId="167" formatCode="0.000000%"/>
    <numFmt numFmtId="168" formatCode="0.000%"/>
    <numFmt numFmtId="169" formatCode="#,##0.000;\(#,##0.000\)"/>
    <numFmt numFmtId="170" formatCode="_(&quot;$&quot;* #,##0.0000_);_(&quot;$&quot;* \(#,##0.0000\);_(&quot;$&quot;* &quot;-&quot;????_);_(@_)"/>
    <numFmt numFmtId="171" formatCode="_(* #,##0_);_(* \(#,##0\);_(* &quot;-&quot;??_);_(@_)"/>
    <numFmt numFmtId="172" formatCode="_(&quot;$&quot;* #,##0.000000_);_(&quot;$&quot;* \(#,##0.000000\);_(&quot;$&quot;* &quot;-&quot;_);_(@_)"/>
    <numFmt numFmtId="173" formatCode="_(* #,##0.000000_);_(* \(#,##0.000000\);_(* &quot;-&quot;_);_(@_)"/>
    <numFmt numFmtId="174" formatCode="_-* #,##0.00\ _D_M_-;\-* #,##0.00\ _D_M_-;_-* &quot;-&quot;??\ _D_M_-;_-@_-"/>
    <numFmt numFmtId="175" formatCode="_(* #,##0.00000_);_(* \(#,##0.00000\);_(* &quot;-&quot;??_);_(@_)"/>
    <numFmt numFmtId="176" formatCode="0.0000000"/>
    <numFmt numFmtId="177" formatCode="0000"/>
    <numFmt numFmtId="178" formatCode="000000"/>
    <numFmt numFmtId="179" formatCode="d\.mmm\.yy"/>
    <numFmt numFmtId="180" formatCode="#."/>
    <numFmt numFmtId="181" formatCode="_-* #,##0.00\ &quot;DM&quot;_-;\-* #,##0.00\ &quot;DM&quot;_-;_-* &quot;-&quot;??\ &quot;DM&quot;_-;_-@_-"/>
    <numFmt numFmtId="182" formatCode="_(* ###0_);_(* \(###0\);_(* &quot;-&quot;_);_(@_)"/>
    <numFmt numFmtId="183" formatCode="mmmm\ d\,\ yyyy"/>
    <numFmt numFmtId="184" formatCode="00000"/>
    <numFmt numFmtId="185" formatCode="[Blue]#,##0_);[Magenta]\(#,##0\)"/>
    <numFmt numFmtId="186" formatCode="_([$€-2]* #,##0.00_);_([$€-2]* \(#,##0.00\);_([$€-2]* &quot;-&quot;??_)"/>
    <numFmt numFmtId="187" formatCode="_(&quot;$&quot;* #,##0.0_);_(&quot;$&quot;* \(#,##0.0\);_(&quot;$&quot;* &quot;-&quot;??_);_(@_)"/>
    <numFmt numFmtId="188" formatCode="#,##0.00000000000;[Red]\-#,##0.00000000000"/>
    <numFmt numFmtId="189" formatCode="&quot;$&quot;#,##0;\-&quot;$&quot;#,##0"/>
    <numFmt numFmtId="190" formatCode="_(&quot;$&quot;* #,##0.000000_);_(&quot;$&quot;* \(#,##0.000000\);_(&quot;$&quot;* &quot;-&quot;??????_);_(@_)"/>
    <numFmt numFmtId="191" formatCode="0.00_)"/>
    <numFmt numFmtId="192" formatCode="#,##0.00\ ;\(#,##0.00\)"/>
    <numFmt numFmtId="193" formatCode="0000000"/>
    <numFmt numFmtId="194" formatCode="0.0000%"/>
    <numFmt numFmtId="195" formatCode="0.0%"/>
    <numFmt numFmtId="196" formatCode="_(* #,##0.0_);_(* \(#,##0.0\);_(* &quot;-&quot;_);_(@_)"/>
    <numFmt numFmtId="197" formatCode="###,000"/>
    <numFmt numFmtId="198" formatCode="_(&quot;$&quot;* #,##0.000_);_(&quot;$&quot;* \(#,##0.000\);_(&quot;$&quot;* &quot;-&quot;??_);_(@_)"/>
    <numFmt numFmtId="199" formatCode="[$-409]d\-mmm\-yy;@"/>
    <numFmt numFmtId="200" formatCode="&quot;$&quot;#,##0.00"/>
    <numFmt numFmtId="201" formatCode="_(* #,##0.000_);_(* \(#,##0.000\);_(* &quot;-&quot;??_);_(@_)"/>
    <numFmt numFmtId="202" formatCode="_(* #,##0.0000_);_(* \(#,##0.0000\);_(* &quot;-&quot;??_);_(@_)"/>
    <numFmt numFmtId="203" formatCode="_(* #,##0.0000_);_(* \(#,##0.0000\);_(* &quot;-&quot;_);_(@_)"/>
  </numFmts>
  <fonts count="146">
    <font>
      <sz val="11"/>
      <color theme="1"/>
      <name val="Calibri"/>
      <family val="2"/>
      <scheme val="minor"/>
    </font>
    <font>
      <sz val="11"/>
      <color theme="1"/>
      <name val="Times New Roman"/>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imes New Roman"/>
      <family val="1"/>
    </font>
    <font>
      <sz val="10"/>
      <name val="Times New Roman"/>
      <family val="1"/>
    </font>
    <font>
      <u/>
      <sz val="10"/>
      <name val="Times New Roman"/>
      <family val="1"/>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name val="Courier"/>
      <family val="3"/>
    </font>
    <font>
      <b/>
      <sz val="11"/>
      <name val="Arial"/>
      <family val="2"/>
    </font>
    <font>
      <sz val="8"/>
      <name val="Arial"/>
      <family val="2"/>
    </font>
    <font>
      <sz val="10"/>
      <color indexed="12"/>
      <name val="Arial"/>
      <family val="2"/>
    </font>
    <font>
      <sz val="10"/>
      <color indexed="21"/>
      <name val="Arial"/>
      <family val="2"/>
    </font>
    <font>
      <sz val="12"/>
      <name val="Times New Roman"/>
      <family val="1"/>
    </font>
    <font>
      <sz val="8"/>
      <name val="Antique Olive"/>
      <family val="2"/>
    </font>
    <font>
      <sz val="8"/>
      <name val="Geneva"/>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sz val="11"/>
      <name val="univers (E1)"/>
    </font>
    <font>
      <sz val="10"/>
      <name val="MS Sans Serif"/>
      <family val="2"/>
    </font>
    <font>
      <sz val="10"/>
      <color theme="1"/>
      <name val="Calibri"/>
      <family val="2"/>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8"/>
      <color theme="1"/>
      <name val="Arial"/>
      <family val="2"/>
    </font>
    <font>
      <sz val="10"/>
      <color indexed="22"/>
      <name val="Arial"/>
      <family val="2"/>
    </font>
    <font>
      <sz val="8"/>
      <color indexed="12"/>
      <name val="Arial"/>
      <family val="2"/>
    </font>
    <font>
      <i/>
      <sz val="11"/>
      <color indexed="23"/>
      <name val="Calibri"/>
      <family val="2"/>
    </font>
    <font>
      <b/>
      <sz val="12"/>
      <name val="Arial"/>
      <family val="2"/>
    </font>
    <font>
      <b/>
      <sz val="15"/>
      <color indexed="56"/>
      <name val="Calibri"/>
      <family val="2"/>
    </font>
    <font>
      <sz val="18"/>
      <name val="Arial"/>
      <family val="2"/>
    </font>
    <font>
      <b/>
      <sz val="18"/>
      <name val="Arial"/>
      <family val="2"/>
    </font>
    <font>
      <b/>
      <sz val="13"/>
      <color indexed="56"/>
      <name val="Calibri"/>
      <family val="2"/>
    </font>
    <font>
      <b/>
      <sz val="11"/>
      <color indexed="56"/>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sz val="8"/>
      <name val="Helv"/>
    </font>
    <font>
      <b/>
      <i/>
      <sz val="16"/>
      <name val="Helv"/>
    </font>
    <font>
      <sz val="10"/>
      <name val="Geneva"/>
    </font>
    <font>
      <sz val="11"/>
      <color indexed="8"/>
      <name val="Calibri"/>
      <family val="2"/>
      <scheme val="minor"/>
    </font>
    <font>
      <sz val="8"/>
      <name val="MS Sans Serif"/>
      <family val="2"/>
    </font>
    <font>
      <sz val="10"/>
      <color theme="1"/>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b/>
      <sz val="9"/>
      <color indexed="81"/>
      <name val="Tahoma"/>
      <family val="2"/>
    </font>
    <font>
      <sz val="9"/>
      <color indexed="81"/>
      <name val="Tahoma"/>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rgb="FF008080"/>
      <name val="Arial"/>
      <family val="2"/>
    </font>
    <font>
      <b/>
      <sz val="10"/>
      <color indexed="39"/>
      <name val="Arial"/>
      <family val="2"/>
    </font>
    <font>
      <b/>
      <sz val="10"/>
      <color indexed="8"/>
      <name val="Arial"/>
      <family val="2"/>
    </font>
    <font>
      <sz val="10"/>
      <color indexed="39"/>
      <name val="Arial"/>
      <family val="2"/>
    </font>
    <font>
      <sz val="19"/>
      <color indexed="48"/>
      <name val="Arial"/>
      <family val="2"/>
    </font>
    <font>
      <sz val="10"/>
      <color indexed="10"/>
      <name val="Arial"/>
      <family val="2"/>
    </font>
    <font>
      <b/>
      <sz val="8"/>
      <color indexed="81"/>
      <name val="Tahoma"/>
      <family val="2"/>
    </font>
    <font>
      <sz val="8"/>
      <color indexed="81"/>
      <name val="Tahoma"/>
      <family val="2"/>
    </font>
    <font>
      <b/>
      <sz val="10"/>
      <color rgb="FFFF0000"/>
      <name val="Times New Roman"/>
      <family val="1"/>
    </font>
    <font>
      <sz val="11"/>
      <name val="Calibri"/>
      <family val="2"/>
      <scheme val="minor"/>
    </font>
  </fonts>
  <fills count="12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6"/>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gColor indexed="8"/>
      </patternFill>
    </fill>
    <fill>
      <patternFill patternType="gray125">
        <fgColor indexed="8"/>
      </patternFill>
    </fill>
    <fill>
      <patternFill patternType="solid">
        <fgColor rgb="FFFF9900"/>
        <bgColor indexed="64"/>
      </patternFill>
    </fill>
    <fill>
      <patternFill patternType="solid">
        <fgColor rgb="FFFFFF0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62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164" fontId="19" fillId="0" borderId="0">
      <alignment horizontal="left" wrapText="1"/>
    </xf>
    <xf numFmtId="0" fontId="19" fillId="0" borderId="0"/>
    <xf numFmtId="0" fontId="30" fillId="45" borderId="0" applyNumberFormat="0" applyBorder="0" applyAlignment="0" applyProtection="0"/>
    <xf numFmtId="0" fontId="30" fillId="40" borderId="0" applyNumberFormat="0" applyBorder="0" applyAlignment="0" applyProtection="0"/>
    <xf numFmtId="0" fontId="31" fillId="36" borderId="0" applyNumberFormat="0" applyBorder="0" applyAlignment="0" applyProtection="0"/>
    <xf numFmtId="0" fontId="30" fillId="41"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1" fillId="44" borderId="0" applyNumberFormat="0" applyBorder="0" applyAlignment="0" applyProtection="0"/>
    <xf numFmtId="0" fontId="30" fillId="37" borderId="0" applyNumberFormat="0" applyBorder="0" applyAlignment="0" applyProtection="0"/>
    <xf numFmtId="0" fontId="30" fillId="46" borderId="0" applyNumberFormat="0" applyBorder="0" applyAlignment="0" applyProtection="0"/>
    <xf numFmtId="0" fontId="23" fillId="33" borderId="0"/>
    <xf numFmtId="0" fontId="30" fillId="38"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35" borderId="0" applyNumberFormat="0" applyBorder="0" applyAlignment="0" applyProtection="0"/>
    <xf numFmtId="0" fontId="31" fillId="51" borderId="0" applyNumberFormat="0" applyBorder="0" applyAlignment="0" applyProtection="0"/>
    <xf numFmtId="0" fontId="35" fillId="57" borderId="0" applyNumberFormat="0" applyBorder="0" applyAlignment="0" applyProtection="0"/>
    <xf numFmtId="0" fontId="31" fillId="49" borderId="0" applyNumberFormat="0" applyBorder="0" applyAlignment="0" applyProtection="0"/>
    <xf numFmtId="0" fontId="37" fillId="0" borderId="20" applyNumberFormat="0" applyFill="0" applyAlignment="0" applyProtection="0"/>
    <xf numFmtId="0" fontId="35" fillId="56" borderId="0" applyNumberFormat="0" applyBorder="0" applyAlignment="0" applyProtection="0"/>
    <xf numFmtId="0" fontId="39" fillId="52" borderId="17" applyNumberFormat="0" applyAlignment="0" applyProtection="0"/>
    <xf numFmtId="0" fontId="33" fillId="54" borderId="17" applyNumberFormat="0" applyAlignment="0" applyProtection="0"/>
    <xf numFmtId="0" fontId="23" fillId="51" borderId="17" applyNumberFormat="0" applyFont="0" applyAlignment="0" applyProtection="0"/>
    <xf numFmtId="0" fontId="38" fillId="0" borderId="0" applyNumberFormat="0" applyFill="0" applyBorder="0" applyAlignment="0" applyProtection="0"/>
    <xf numFmtId="0" fontId="31" fillId="48" borderId="0" applyNumberFormat="0" applyBorder="0" applyAlignment="0" applyProtection="0"/>
    <xf numFmtId="0" fontId="36" fillId="0" borderId="19" applyNumberFormat="0" applyFill="0" applyAlignment="0" applyProtection="0"/>
    <xf numFmtId="0" fontId="30" fillId="50" borderId="0" applyNumberFormat="0" applyBorder="0" applyAlignment="0" applyProtection="0"/>
    <xf numFmtId="4" fontId="23" fillId="58" borderId="17" applyNumberFormat="0" applyProtection="0">
      <alignment vertical="center"/>
    </xf>
    <xf numFmtId="0" fontId="32" fillId="51" borderId="0" applyNumberFormat="0" applyBorder="0" applyAlignment="0" applyProtection="0"/>
    <xf numFmtId="0" fontId="40" fillId="52" borderId="0" applyNumberFormat="0" applyBorder="0" applyAlignment="0" applyProtection="0"/>
    <xf numFmtId="0" fontId="35" fillId="55" borderId="0" applyNumberFormat="0" applyBorder="0" applyAlignment="0" applyProtection="0"/>
    <xf numFmtId="0" fontId="31" fillId="52" borderId="0" applyNumberFormat="0" applyBorder="0" applyAlignment="0" applyProtection="0"/>
    <xf numFmtId="0" fontId="31" fillId="44" borderId="0" applyNumberFormat="0" applyBorder="0" applyAlignment="0" applyProtection="0"/>
    <xf numFmtId="0" fontId="30" fillId="37" borderId="0" applyNumberFormat="0" applyBorder="0" applyAlignment="0" applyProtection="0"/>
    <xf numFmtId="0" fontId="38" fillId="0" borderId="21" applyNumberFormat="0" applyFill="0" applyAlignment="0" applyProtection="0"/>
    <xf numFmtId="0" fontId="30" fillId="34" borderId="0" applyNumberFormat="0" applyBorder="0" applyAlignment="0" applyProtection="0"/>
    <xf numFmtId="0" fontId="40" fillId="0" borderId="22" applyNumberFormat="0" applyFill="0" applyAlignment="0" applyProtection="0"/>
    <xf numFmtId="0" fontId="34" fillId="46" borderId="18" applyNumberFormat="0" applyAlignment="0" applyProtection="0"/>
    <xf numFmtId="0" fontId="41" fillId="54" borderId="23" applyNumberFormat="0" applyAlignment="0" applyProtection="0"/>
    <xf numFmtId="0" fontId="30" fillId="53" borderId="0" applyNumberFormat="0" applyBorder="0" applyAlignment="0" applyProtection="0"/>
    <xf numFmtId="4" fontId="44" fillId="59" borderId="17" applyNumberFormat="0" applyProtection="0">
      <alignment vertical="center"/>
    </xf>
    <xf numFmtId="4" fontId="23" fillId="59" borderId="17" applyNumberFormat="0" applyProtection="0">
      <alignment horizontal="left" vertical="center" indent="1"/>
    </xf>
    <xf numFmtId="0" fontId="27" fillId="58" borderId="24" applyNumberFormat="0" applyProtection="0">
      <alignment horizontal="left" vertical="top" indent="1"/>
    </xf>
    <xf numFmtId="4" fontId="23" fillId="60" borderId="17" applyNumberFormat="0" applyProtection="0">
      <alignment horizontal="left" vertical="center" indent="1"/>
    </xf>
    <xf numFmtId="4" fontId="23" fillId="61" borderId="17" applyNumberFormat="0" applyProtection="0">
      <alignment horizontal="right" vertical="center"/>
    </xf>
    <xf numFmtId="4" fontId="23" fillId="62" borderId="17" applyNumberFormat="0" applyProtection="0">
      <alignment horizontal="right" vertical="center"/>
    </xf>
    <xf numFmtId="4" fontId="23" fillId="63" borderId="25" applyNumberFormat="0" applyProtection="0">
      <alignment horizontal="right" vertical="center"/>
    </xf>
    <xf numFmtId="4" fontId="23" fillId="64" borderId="17" applyNumberFormat="0" applyProtection="0">
      <alignment horizontal="right" vertical="center"/>
    </xf>
    <xf numFmtId="4" fontId="23" fillId="65" borderId="17" applyNumberFormat="0" applyProtection="0">
      <alignment horizontal="right" vertical="center"/>
    </xf>
    <xf numFmtId="4" fontId="23" fillId="66" borderId="17" applyNumberFormat="0" applyProtection="0">
      <alignment horizontal="right" vertical="center"/>
    </xf>
    <xf numFmtId="4" fontId="23" fillId="67" borderId="17" applyNumberFormat="0" applyProtection="0">
      <alignment horizontal="right" vertical="center"/>
    </xf>
    <xf numFmtId="4" fontId="23" fillId="68" borderId="17" applyNumberFormat="0" applyProtection="0">
      <alignment horizontal="right" vertical="center"/>
    </xf>
    <xf numFmtId="4" fontId="23" fillId="69" borderId="17" applyNumberFormat="0" applyProtection="0">
      <alignment horizontal="right" vertical="center"/>
    </xf>
    <xf numFmtId="4" fontId="23" fillId="70" borderId="25" applyNumberFormat="0" applyProtection="0">
      <alignment horizontal="left" vertical="center" indent="1"/>
    </xf>
    <xf numFmtId="4" fontId="19" fillId="71" borderId="25" applyNumberFormat="0" applyProtection="0">
      <alignment horizontal="left" vertical="center" indent="1"/>
    </xf>
    <xf numFmtId="4" fontId="19" fillId="71" borderId="25" applyNumberFormat="0" applyProtection="0">
      <alignment horizontal="left" vertical="center" indent="1"/>
    </xf>
    <xf numFmtId="4" fontId="23" fillId="72" borderId="17" applyNumberFormat="0" applyProtection="0">
      <alignment horizontal="right" vertical="center"/>
    </xf>
    <xf numFmtId="4" fontId="23" fillId="73" borderId="25" applyNumberFormat="0" applyProtection="0">
      <alignment horizontal="left" vertical="center" indent="1"/>
    </xf>
    <xf numFmtId="4" fontId="23" fillId="72" borderId="25" applyNumberFormat="0" applyProtection="0">
      <alignment horizontal="left" vertical="center" indent="1"/>
    </xf>
    <xf numFmtId="0" fontId="23" fillId="74" borderId="17" applyNumberFormat="0" applyProtection="0">
      <alignment horizontal="left" vertical="center" indent="1"/>
    </xf>
    <xf numFmtId="0" fontId="23" fillId="71" borderId="24" applyNumberFormat="0" applyProtection="0">
      <alignment horizontal="left" vertical="top" indent="1"/>
    </xf>
    <xf numFmtId="0" fontId="23" fillId="75" borderId="17" applyNumberFormat="0" applyProtection="0">
      <alignment horizontal="left" vertical="center" indent="1"/>
    </xf>
    <xf numFmtId="0" fontId="23" fillId="72" borderId="24" applyNumberFormat="0" applyProtection="0">
      <alignment horizontal="left" vertical="top" indent="1"/>
    </xf>
    <xf numFmtId="0" fontId="23" fillId="76" borderId="17" applyNumberFormat="0" applyProtection="0">
      <alignment horizontal="left" vertical="center" indent="1"/>
    </xf>
    <xf numFmtId="0" fontId="23" fillId="76" borderId="24" applyNumberFormat="0" applyProtection="0">
      <alignment horizontal="left" vertical="top" indent="1"/>
    </xf>
    <xf numFmtId="0" fontId="23" fillId="73" borderId="17" applyNumberFormat="0" applyProtection="0">
      <alignment horizontal="left" vertical="center" indent="1"/>
    </xf>
    <xf numFmtId="0" fontId="23" fillId="73" borderId="24" applyNumberFormat="0" applyProtection="0">
      <alignment horizontal="left" vertical="top" indent="1"/>
    </xf>
    <xf numFmtId="0" fontId="23" fillId="77" borderId="26" applyNumberFormat="0">
      <protection locked="0"/>
    </xf>
    <xf numFmtId="0" fontId="25" fillId="71" borderId="27" applyBorder="0"/>
    <xf numFmtId="4" fontId="26" fillId="78" borderId="24" applyNumberFormat="0" applyProtection="0">
      <alignment vertical="center"/>
    </xf>
    <xf numFmtId="4" fontId="44" fillId="79" borderId="16" applyNumberFormat="0" applyProtection="0">
      <alignment vertical="center"/>
    </xf>
    <xf numFmtId="4" fontId="26" fillId="74" borderId="24" applyNumberFormat="0" applyProtection="0">
      <alignment horizontal="left" vertical="center" indent="1"/>
    </xf>
    <xf numFmtId="0" fontId="26" fillId="78" borderId="24" applyNumberFormat="0" applyProtection="0">
      <alignment horizontal="left" vertical="top" indent="1"/>
    </xf>
    <xf numFmtId="4" fontId="23" fillId="0" borderId="17" applyNumberFormat="0" applyProtection="0">
      <alignment horizontal="right" vertical="center"/>
    </xf>
    <xf numFmtId="4" fontId="44" fillId="80" borderId="17" applyNumberFormat="0" applyProtection="0">
      <alignment horizontal="right" vertical="center"/>
    </xf>
    <xf numFmtId="4" fontId="23" fillId="60" borderId="17" applyNumberFormat="0" applyProtection="0">
      <alignment horizontal="left" vertical="center" indent="1"/>
    </xf>
    <xf numFmtId="0" fontId="26" fillId="72" borderId="24" applyNumberFormat="0" applyProtection="0">
      <alignment horizontal="left" vertical="top" indent="1"/>
    </xf>
    <xf numFmtId="4" fontId="28" fillId="81" borderId="25" applyNumberFormat="0" applyProtection="0">
      <alignment horizontal="left" vertical="center" indent="1"/>
    </xf>
    <xf numFmtId="0" fontId="23" fillId="82" borderId="16"/>
    <xf numFmtId="4" fontId="29" fillId="77" borderId="17" applyNumberFormat="0" applyProtection="0">
      <alignment horizontal="right" vertical="center"/>
    </xf>
    <xf numFmtId="0" fontId="42" fillId="0" borderId="0" applyNumberFormat="0" applyFill="0" applyBorder="0" applyAlignment="0" applyProtection="0"/>
    <xf numFmtId="0" fontId="35" fillId="0" borderId="28" applyNumberFormat="0" applyFill="0" applyAlignment="0" applyProtection="0"/>
    <xf numFmtId="0" fontId="43" fillId="0" borderId="0" applyNumberFormat="0" applyFill="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170" fontId="19" fillId="0" borderId="0">
      <alignment horizontal="left" wrapText="1"/>
    </xf>
    <xf numFmtId="0" fontId="30" fillId="38"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50"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47" fillId="33" borderId="0"/>
    <xf numFmtId="0" fontId="30" fillId="34"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0" fontId="30" fillId="46"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2" borderId="0" applyNumberFormat="0" applyBorder="0" applyAlignment="0" applyProtection="0"/>
    <xf numFmtId="0" fontId="30" fillId="34" borderId="0" applyNumberFormat="0" applyBorder="0" applyAlignment="0" applyProtection="0"/>
    <xf numFmtId="0" fontId="30" fillId="46" borderId="0" applyNumberFormat="0" applyBorder="0" applyAlignment="0" applyProtection="0"/>
    <xf numFmtId="0" fontId="30" fillId="38" borderId="0" applyNumberFormat="0" applyBorder="0" applyAlignment="0" applyProtection="0"/>
    <xf numFmtId="0" fontId="30" fillId="50" borderId="0" applyNumberFormat="0" applyBorder="0" applyAlignment="0" applyProtection="0"/>
    <xf numFmtId="0" fontId="30" fillId="37" borderId="0" applyNumberFormat="0" applyBorder="0" applyAlignment="0" applyProtection="0"/>
    <xf numFmtId="0" fontId="30" fillId="50"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19" fillId="0" borderId="0"/>
    <xf numFmtId="0" fontId="2" fillId="0" borderId="0"/>
    <xf numFmtId="174" fontId="19" fillId="0" borderId="0" applyFont="0" applyFill="0" applyBorder="0" applyAlignment="0" applyProtection="0"/>
    <xf numFmtId="0" fontId="19" fillId="0" borderId="0"/>
    <xf numFmtId="0" fontId="19" fillId="0" borderId="0"/>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76"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alignment horizontal="left" wrapText="1"/>
    </xf>
    <xf numFmtId="0" fontId="19" fillId="0" borderId="0"/>
    <xf numFmtId="0" fontId="19"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50" fillId="0" borderId="0"/>
    <xf numFmtId="0" fontId="50"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0" fontId="50" fillId="0" borderId="0"/>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alignment horizontal="left" wrapText="1"/>
    </xf>
    <xf numFmtId="175"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6"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50" fillId="0" borderId="0"/>
    <xf numFmtId="0" fontId="50"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175" fontId="19" fillId="0" borderId="0">
      <alignment horizontal="left" wrapText="1"/>
    </xf>
    <xf numFmtId="0" fontId="50" fillId="0" borderId="0"/>
    <xf numFmtId="177" fontId="51" fillId="0" borderId="0">
      <alignment horizontal="left"/>
    </xf>
    <xf numFmtId="178" fontId="52" fillId="0" borderId="0">
      <alignment horizontal="left"/>
    </xf>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8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8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7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1" fillId="6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1" fillId="6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1" fillId="8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1" fillId="8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1"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1" fillId="8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1" fillId="88"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1" fillId="88"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1" fillId="8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1" fillId="8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7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7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1" fillId="8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1" fillId="8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1"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1"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1" fillId="8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1" fillId="8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1" fillId="7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1" fillId="7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1" fillId="6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1" fillId="6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8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6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6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6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8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84"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0" fillId="91"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0" fillId="6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6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0" fillId="6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6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6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0" fillId="9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30" fillId="6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0" fillId="66"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6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6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53" fillId="61"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52" fillId="0" borderId="0" applyFont="0" applyFill="0" applyBorder="0" applyAlignment="0" applyProtection="0">
      <alignment horizontal="right"/>
    </xf>
    <xf numFmtId="179" fontId="54" fillId="0" borderId="0" applyFill="0" applyBorder="0" applyAlignment="0"/>
    <xf numFmtId="179" fontId="54" fillId="0" borderId="0" applyFill="0" applyBorder="0" applyAlignment="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55" fillId="74" borderId="37" applyNumberFormat="0" applyAlignment="0" applyProtection="0"/>
    <xf numFmtId="0" fontId="12" fillId="6" borderId="4" applyNumberFormat="0" applyAlignment="0" applyProtection="0"/>
    <xf numFmtId="0" fontId="56" fillId="77" borderId="4" applyNumberFormat="0" applyAlignment="0" applyProtection="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56" fillId="77" borderId="4" applyNumberFormat="0" applyAlignment="0" applyProtection="0"/>
    <xf numFmtId="0" fontId="31" fillId="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41" fontId="19" fillId="80" borderId="0"/>
    <xf numFmtId="41" fontId="19" fillId="80" borderId="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41" fontId="19" fillId="80" borderId="0"/>
    <xf numFmtId="41" fontId="19" fillId="80" borderId="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34" fillId="93" borderId="18"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0" fontId="14" fillId="7" borderId="7" applyNumberFormat="0" applyAlignment="0" applyProtection="0"/>
    <xf numFmtId="41" fontId="19" fillId="94" borderId="0"/>
    <xf numFmtId="41" fontId="19" fillId="94"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 fontId="5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60" fillId="0" borderId="0" applyFill="0" applyBorder="0" applyAlignment="0" applyProtection="0"/>
    <xf numFmtId="0" fontId="61" fillId="0" borderId="0"/>
    <xf numFmtId="0" fontId="61" fillId="0" borderId="0"/>
    <xf numFmtId="0" fontId="62" fillId="0" borderId="0"/>
    <xf numFmtId="0" fontId="31" fillId="0" borderId="0"/>
    <xf numFmtId="0" fontId="63" fillId="0" borderId="0"/>
    <xf numFmtId="0" fontId="64" fillId="0" borderId="0"/>
    <xf numFmtId="3" fontId="65"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6"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5"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0" fontId="31" fillId="0" borderId="0"/>
    <xf numFmtId="0" fontId="31" fillId="0" borderId="0"/>
    <xf numFmtId="3" fontId="65" fillId="0" borderId="0" applyFont="0" applyFill="0" applyBorder="0" applyAlignment="0" applyProtection="0"/>
    <xf numFmtId="0" fontId="31" fillId="0" borderId="0"/>
    <xf numFmtId="3" fontId="65" fillId="0" borderId="0" applyFont="0" applyFill="0" applyBorder="0" applyAlignment="0" applyProtection="0"/>
    <xf numFmtId="180" fontId="67" fillId="0" borderId="0">
      <protection locked="0"/>
    </xf>
    <xf numFmtId="0" fontId="63" fillId="0" borderId="0"/>
    <xf numFmtId="0" fontId="64" fillId="0" borderId="0"/>
    <xf numFmtId="0" fontId="31" fillId="0" borderId="0"/>
    <xf numFmtId="0" fontId="68" fillId="0" borderId="0" applyNumberFormat="0" applyAlignment="0">
      <alignment horizontal="left"/>
    </xf>
    <xf numFmtId="0" fontId="68" fillId="0" borderId="0" applyNumberFormat="0" applyAlignment="0">
      <alignment horizontal="left"/>
    </xf>
    <xf numFmtId="0" fontId="45" fillId="0" borderId="0" applyNumberFormat="0" applyAlignment="0"/>
    <xf numFmtId="0" fontId="45" fillId="0" borderId="0" applyNumberFormat="0" applyAlignment="0"/>
    <xf numFmtId="0" fontId="61" fillId="0" borderId="0"/>
    <xf numFmtId="0" fontId="63" fillId="0" borderId="0"/>
    <xf numFmtId="0" fontId="64" fillId="0" borderId="0"/>
    <xf numFmtId="0" fontId="31" fillId="0" borderId="0"/>
    <xf numFmtId="0" fontId="61" fillId="0" borderId="0"/>
    <xf numFmtId="0" fontId="63" fillId="0" borderId="0"/>
    <xf numFmtId="0" fontId="64"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8" fontId="5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26" fillId="0" borderId="0" applyFont="0" applyFill="0" applyBorder="0" applyAlignment="0" applyProtection="0"/>
    <xf numFmtId="8" fontId="61" fillId="0" borderId="0" applyFont="0" applyFill="0" applyBorder="0" applyAlignment="0" applyProtection="0"/>
    <xf numFmtId="44" fontId="5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31" fillId="0" borderId="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5" fontId="60" fillId="0" borderId="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0" fontId="31" fillId="0" borderId="0"/>
    <xf numFmtId="183" fontId="60" fillId="0" borderId="0" applyFill="0" applyBorder="0" applyAlignment="0" applyProtection="0"/>
    <xf numFmtId="0" fontId="66" fillId="0" borderId="0" applyFont="0" applyFill="0" applyBorder="0" applyAlignment="0" applyProtection="0"/>
    <xf numFmtId="0" fontId="31" fillId="0" borderId="0"/>
    <xf numFmtId="0" fontId="66"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31" fillId="0" borderId="0"/>
    <xf numFmtId="0" fontId="70" fillId="0" borderId="0" applyFont="0" applyFill="0" applyBorder="0" applyAlignment="0" applyProtection="0"/>
    <xf numFmtId="184" fontId="19" fillId="0" borderId="0"/>
    <xf numFmtId="164" fontId="19" fillId="0" borderId="0"/>
    <xf numFmtId="164" fontId="19" fillId="0" borderId="0"/>
    <xf numFmtId="0" fontId="31" fillId="0" borderId="0"/>
    <xf numFmtId="164" fontId="19" fillId="0" borderId="0"/>
    <xf numFmtId="164" fontId="19" fillId="0" borderId="0"/>
    <xf numFmtId="164" fontId="19" fillId="0" borderId="0"/>
    <xf numFmtId="164" fontId="19" fillId="0" borderId="0"/>
    <xf numFmtId="185" fontId="71" fillId="0" borderId="0"/>
    <xf numFmtId="184" fontId="19" fillId="0" borderId="0"/>
    <xf numFmtId="164" fontId="19" fillId="0" borderId="0"/>
    <xf numFmtId="184" fontId="19" fillId="0" borderId="0"/>
    <xf numFmtId="0" fontId="31" fillId="0" borderId="0"/>
    <xf numFmtId="164" fontId="19" fillId="0" borderId="0"/>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186" fontId="19" fillId="0" borderId="0" applyFont="0" applyFill="0" applyBorder="0" applyAlignment="0" applyProtection="0">
      <alignment horizontal="left" wrapText="1"/>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 fontId="60" fillId="0" borderId="0" applyFill="0" applyBorder="0" applyAlignment="0" applyProtection="0"/>
    <xf numFmtId="2" fontId="65" fillId="0" borderId="0" applyFont="0" applyFill="0" applyBorder="0" applyAlignment="0" applyProtection="0"/>
    <xf numFmtId="0" fontId="31" fillId="0" borderId="0"/>
    <xf numFmtId="0" fontId="61"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40" fillId="8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8"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38" fontId="23" fillId="94" borderId="0" applyNumberFormat="0" applyBorder="0" applyAlignment="0" applyProtection="0"/>
    <xf numFmtId="187" fontId="46" fillId="0" borderId="0" applyNumberFormat="0" applyFill="0" applyBorder="0" applyProtection="0">
      <alignment horizontal="right"/>
    </xf>
    <xf numFmtId="0" fontId="73" fillId="0" borderId="38" applyNumberFormat="0" applyAlignment="0" applyProtection="0">
      <alignment horizontal="left"/>
    </xf>
    <xf numFmtId="0" fontId="73" fillId="0" borderId="38" applyNumberFormat="0" applyAlignment="0" applyProtection="0">
      <alignment horizontal="left"/>
    </xf>
    <xf numFmtId="0" fontId="73" fillId="0" borderId="13">
      <alignment horizontal="left"/>
    </xf>
    <xf numFmtId="0" fontId="73" fillId="0" borderId="13">
      <alignment horizontal="left"/>
    </xf>
    <xf numFmtId="14" fontId="24" fillId="95" borderId="39">
      <alignment horizontal="center" vertical="center" wrapText="1"/>
    </xf>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4" fillId="0" borderId="40" applyNumberFormat="0" applyFill="0" applyAlignment="0" applyProtection="0"/>
    <xf numFmtId="0" fontId="4" fillId="0" borderId="1" applyNumberFormat="0" applyFill="0" applyAlignment="0" applyProtection="0"/>
    <xf numFmtId="0" fontId="36" fillId="0" borderId="41" applyNumberFormat="0" applyFill="0" applyAlignment="0" applyProtection="0"/>
    <xf numFmtId="0" fontId="31" fillId="0" borderId="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36" fillId="0" borderId="41" applyNumberFormat="0" applyFill="0" applyAlignment="0" applyProtection="0"/>
    <xf numFmtId="0" fontId="31" fillId="0" borderId="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5" fillId="0" borderId="0" applyNumberFormat="0" applyFill="0" applyBorder="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76" fillId="0" borderId="0" applyNumberFormat="0" applyFill="0" applyBorder="0" applyAlignment="0" applyProtection="0"/>
    <xf numFmtId="0" fontId="4"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77" fillId="0" borderId="42" applyNumberFormat="0" applyFill="0" applyAlignment="0" applyProtection="0"/>
    <xf numFmtId="0" fontId="5" fillId="0" borderId="2" applyNumberFormat="0" applyFill="0" applyAlignment="0" applyProtection="0"/>
    <xf numFmtId="0" fontId="37" fillId="0" borderId="43" applyNumberFormat="0" applyFill="0" applyAlignment="0" applyProtection="0"/>
    <xf numFmtId="0" fontId="31" fillId="0" borderId="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37" fillId="0" borderId="43" applyNumberFormat="0" applyFill="0" applyAlignment="0" applyProtection="0"/>
    <xf numFmtId="0" fontId="31" fillId="0" borderId="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23" fillId="0" borderId="0" applyNumberFormat="0" applyFill="0" applyBorder="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73" fillId="0" borderId="0" applyNumberFormat="0" applyFill="0" applyBorder="0" applyAlignment="0" applyProtection="0"/>
    <xf numFmtId="0" fontId="5" fillId="0" borderId="2"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78" fillId="0" borderId="44"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38" fillId="0" borderId="45"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38" fontId="25" fillId="0" borderId="0"/>
    <xf numFmtId="40" fontId="25" fillId="0" borderId="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10" fontId="23" fillId="80" borderId="16" applyNumberFormat="0" applyBorder="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8"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8"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10" fillId="5" borderId="4" applyNumberFormat="0" applyAlignment="0" applyProtection="0"/>
    <xf numFmtId="0" fontId="79" fillId="87" borderId="37" applyNumberFormat="0" applyAlignment="0" applyProtection="0"/>
    <xf numFmtId="0" fontId="79" fillId="87" borderId="37" applyNumberFormat="0" applyAlignment="0" applyProtection="0"/>
    <xf numFmtId="0" fontId="79" fillId="87" borderId="37" applyNumberFormat="0" applyAlignment="0" applyProtection="0"/>
    <xf numFmtId="41" fontId="48" fillId="59" borderId="46">
      <alignment horizontal="left"/>
      <protection locked="0"/>
    </xf>
    <xf numFmtId="10" fontId="48" fillId="59" borderId="46">
      <alignment horizontal="right"/>
      <protection locked="0"/>
    </xf>
    <xf numFmtId="41" fontId="48" fillId="59" borderId="46">
      <alignment horizontal="left"/>
      <protection locked="0"/>
    </xf>
    <xf numFmtId="0" fontId="23" fillId="94" borderId="0"/>
    <xf numFmtId="0" fontId="23" fillId="94" borderId="0"/>
    <xf numFmtId="0" fontId="23" fillId="94" borderId="0"/>
    <xf numFmtId="3" fontId="80" fillId="0" borderId="0" applyFill="0" applyBorder="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81" fillId="0" borderId="47"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82" fillId="0" borderId="48"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49"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44" fontId="24" fillId="0" borderId="50" applyNumberFormat="0" applyFont="0" applyAlignment="0">
      <alignment horizontal="center"/>
    </xf>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3" fillId="58"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4"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37" fontId="85" fillId="0" borderId="0"/>
    <xf numFmtId="37" fontId="85" fillId="0" borderId="0"/>
    <xf numFmtId="188" fontId="19" fillId="0" borderId="0"/>
    <xf numFmtId="189" fontId="19" fillId="0" borderId="0"/>
    <xf numFmtId="189" fontId="19" fillId="0" borderId="0"/>
    <xf numFmtId="0" fontId="2" fillId="0" borderId="0"/>
    <xf numFmtId="189" fontId="19" fillId="0" borderId="0"/>
    <xf numFmtId="189" fontId="19" fillId="0" borderId="0"/>
    <xf numFmtId="189" fontId="19" fillId="0" borderId="0"/>
    <xf numFmtId="189" fontId="19" fillId="0" borderId="0"/>
    <xf numFmtId="190" fontId="86" fillId="0" borderId="0"/>
    <xf numFmtId="190" fontId="86" fillId="0" borderId="0"/>
    <xf numFmtId="191" fontId="87" fillId="0" borderId="0"/>
    <xf numFmtId="191" fontId="87" fillId="0" borderId="0"/>
    <xf numFmtId="192" fontId="19" fillId="0" borderId="0"/>
    <xf numFmtId="0" fontId="2" fillId="0" borderId="0"/>
    <xf numFmtId="193" fontId="8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2" fillId="0" borderId="0"/>
    <xf numFmtId="0" fontId="2" fillId="0" borderId="0"/>
    <xf numFmtId="0" fontId="2" fillId="0" borderId="0"/>
    <xf numFmtId="0" fontId="89"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189" fontId="86"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189" fontId="86"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189" fontId="86" fillId="0" borderId="0">
      <alignment horizontal="left" wrapText="1"/>
    </xf>
    <xf numFmtId="0" fontId="19" fillId="0" borderId="0"/>
    <xf numFmtId="164" fontId="19" fillId="0" borderId="0">
      <alignment horizontal="left" wrapText="1"/>
    </xf>
    <xf numFmtId="189" fontId="86" fillId="0" borderId="0">
      <alignment horizontal="left" wrapText="1"/>
    </xf>
    <xf numFmtId="164" fontId="19" fillId="0" borderId="0">
      <alignment horizontal="left" wrapText="1"/>
    </xf>
    <xf numFmtId="189" fontId="86" fillId="0" borderId="0">
      <alignment horizontal="left" wrapText="1"/>
    </xf>
    <xf numFmtId="189" fontId="86" fillId="0" borderId="0">
      <alignment horizontal="left" wrapText="1"/>
    </xf>
    <xf numFmtId="164" fontId="19" fillId="0" borderId="0">
      <alignment horizontal="left" wrapText="1"/>
    </xf>
    <xf numFmtId="0" fontId="2" fillId="0" borderId="0"/>
    <xf numFmtId="0" fontId="59" fillId="0" borderId="0"/>
    <xf numFmtId="0" fontId="19" fillId="0" borderId="0"/>
    <xf numFmtId="0" fontId="31" fillId="0" borderId="0"/>
    <xf numFmtId="0" fontId="31" fillId="0" borderId="0"/>
    <xf numFmtId="0" fontId="19" fillId="0" borderId="0"/>
    <xf numFmtId="0" fontId="58" fillId="0" borderId="0"/>
    <xf numFmtId="0" fontId="19" fillId="0" borderId="0"/>
    <xf numFmtId="0" fontId="58" fillId="0" borderId="0"/>
    <xf numFmtId="0" fontId="19" fillId="0" borderId="0"/>
    <xf numFmtId="0" fontId="58" fillId="0" borderId="0"/>
    <xf numFmtId="0" fontId="31" fillId="0" borderId="0"/>
    <xf numFmtId="0" fontId="58"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0" fontId="19" fillId="0" borderId="0"/>
    <xf numFmtId="194" fontId="19" fillId="0" borderId="0">
      <alignment horizontal="left" wrapText="1"/>
    </xf>
    <xf numFmtId="194" fontId="19" fillId="0" borderId="0">
      <alignment horizontal="left" wrapText="1"/>
    </xf>
    <xf numFmtId="194" fontId="19" fillId="0" borderId="0">
      <alignment horizontal="left" wrapText="1"/>
    </xf>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3" fillId="33"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164" fontId="86"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19" fillId="0" borderId="0"/>
    <xf numFmtId="164" fontId="19" fillId="0" borderId="0">
      <alignment horizontal="left" wrapText="1"/>
    </xf>
    <xf numFmtId="0" fontId="19" fillId="0" borderId="0"/>
    <xf numFmtId="164" fontId="19" fillId="0" borderId="0">
      <alignment horizontal="left" wrapText="1"/>
    </xf>
    <xf numFmtId="0" fontId="69" fillId="0" borderId="0"/>
    <xf numFmtId="164" fontId="19" fillId="0" borderId="0">
      <alignment horizontal="left" wrapText="1"/>
    </xf>
    <xf numFmtId="164" fontId="19"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39" fontId="90" fillId="0" borderId="0" applyNumberFormat="0" applyFill="0" applyBorder="0" applyAlignment="0" applyProtection="0"/>
    <xf numFmtId="164" fontId="19" fillId="0" borderId="0">
      <alignment horizontal="left" wrapText="1"/>
    </xf>
    <xf numFmtId="39" fontId="90" fillId="0" borderId="0" applyNumberFormat="0" applyFill="0" applyBorder="0" applyAlignment="0" applyProtection="0"/>
    <xf numFmtId="164" fontId="19" fillId="0" borderId="0">
      <alignment horizontal="left" wrapText="1"/>
    </xf>
    <xf numFmtId="0" fontId="58" fillId="0" borderId="0"/>
    <xf numFmtId="0" fontId="58" fillId="0" borderId="0"/>
    <xf numFmtId="0" fontId="58" fillId="0" borderId="0"/>
    <xf numFmtId="0" fontId="58" fillId="0" borderId="0"/>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0" fontId="19"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2" fillId="0" borderId="0"/>
    <xf numFmtId="0" fontId="2" fillId="0" borderId="0"/>
    <xf numFmtId="0" fontId="2" fillId="0" borderId="0"/>
    <xf numFmtId="0" fontId="2" fillId="0" borderId="0"/>
    <xf numFmtId="164" fontId="86" fillId="0" borderId="0">
      <alignment horizontal="left" wrapText="1"/>
    </xf>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0" fontId="58"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31" fillId="0" borderId="0"/>
    <xf numFmtId="0" fontId="19"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31" fillId="0" borderId="0"/>
    <xf numFmtId="0" fontId="19" fillId="0" borderId="0"/>
    <xf numFmtId="0" fontId="19" fillId="0" borderId="0"/>
    <xf numFmtId="0" fontId="2" fillId="0" borderId="0"/>
    <xf numFmtId="0" fontId="2" fillId="0" borderId="0"/>
    <xf numFmtId="0" fontId="2" fillId="0" borderId="0"/>
    <xf numFmtId="0" fontId="2" fillId="0"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0" fontId="2" fillId="0" borderId="0"/>
    <xf numFmtId="0" fontId="19" fillId="0" borderId="0"/>
    <xf numFmtId="0" fontId="2" fillId="0" borderId="0"/>
    <xf numFmtId="0" fontId="2" fillId="0" borderId="0"/>
    <xf numFmtId="0" fontId="2" fillId="0" borderId="0"/>
    <xf numFmtId="0" fontId="31" fillId="78" borderId="51" applyNumberFormat="0" applyFont="0" applyAlignment="0" applyProtection="0"/>
    <xf numFmtId="0" fontId="31" fillId="8" borderId="8" applyNumberFormat="0" applyFont="0" applyAlignment="0" applyProtection="0"/>
    <xf numFmtId="0" fontId="31" fillId="78" borderId="51" applyNumberFormat="0" applyFont="0" applyAlignment="0" applyProtection="0"/>
    <xf numFmtId="0" fontId="31" fillId="8" borderId="8" applyNumberFormat="0" applyFont="0" applyAlignment="0" applyProtection="0"/>
    <xf numFmtId="0" fontId="19" fillId="78" borderId="51" applyNumberFormat="0" applyFont="0" applyAlignment="0" applyProtection="0"/>
    <xf numFmtId="0" fontId="31" fillId="8" borderId="8" applyNumberFormat="0" applyFont="0" applyAlignment="0" applyProtection="0"/>
    <xf numFmtId="0" fontId="19"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19"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51"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91"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41" fillId="74" borderId="23"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77"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11" fillId="6" borderId="5" applyNumberFormat="0" applyAlignment="0" applyProtection="0"/>
    <xf numFmtId="0" fontId="61" fillId="0" borderId="0"/>
    <xf numFmtId="0" fontId="61" fillId="0" borderId="0"/>
    <xf numFmtId="0" fontId="62" fillId="0" borderId="0"/>
    <xf numFmtId="0" fontId="2" fillId="0" borderId="0"/>
    <xf numFmtId="0" fontId="63" fillId="0" borderId="0"/>
    <xf numFmtId="0" fontId="64" fillId="0" borderId="0"/>
    <xf numFmtId="0" fontId="2" fillId="0" borderId="0"/>
    <xf numFmtId="19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9" fontId="69" fillId="0" borderId="0" applyFont="0" applyFill="0" applyBorder="0" applyAlignment="0" applyProtection="0"/>
    <xf numFmtId="9" fontId="26" fillId="0" borderId="0" applyFont="0" applyFill="0" applyBorder="0" applyAlignment="0" applyProtection="0"/>
    <xf numFmtId="10" fontId="19" fillId="0" borderId="46"/>
    <xf numFmtId="9" fontId="26" fillId="0" borderId="0" applyFont="0" applyFill="0" applyBorder="0" applyAlignment="0" applyProtection="0"/>
    <xf numFmtId="10" fontId="19" fillId="0" borderId="46"/>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9" fillId="0" borderId="46"/>
    <xf numFmtId="9" fontId="31"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0" fontId="2" fillId="0" borderId="0"/>
    <xf numFmtId="10" fontId="19" fillId="0" borderId="46"/>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19" fillId="0" borderId="46"/>
    <xf numFmtId="9" fontId="57"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58"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10" fontId="19" fillId="0" borderId="46"/>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8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1" fontId="19" fillId="96" borderId="46"/>
    <xf numFmtId="41" fontId="19" fillId="96" borderId="46"/>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92" fillId="0" borderId="39">
      <alignment horizontal="center"/>
    </xf>
    <xf numFmtId="0" fontId="92" fillId="0" borderId="39">
      <alignment horizontal="center"/>
    </xf>
    <xf numFmtId="3" fontId="58" fillId="0" borderId="0" applyFont="0" applyFill="0" applyBorder="0" applyAlignment="0" applyProtection="0"/>
    <xf numFmtId="3" fontId="58" fillId="0" borderId="0" applyFont="0" applyFill="0" applyBorder="0" applyAlignment="0" applyProtection="0"/>
    <xf numFmtId="0" fontId="58" fillId="97" borderId="0" applyNumberFormat="0" applyFont="0" applyBorder="0" applyAlignment="0" applyProtection="0"/>
    <xf numFmtId="0" fontId="58" fillId="97" borderId="0" applyNumberFormat="0" applyFont="0" applyBorder="0" applyAlignment="0" applyProtection="0"/>
    <xf numFmtId="0" fontId="63" fillId="0" borderId="0"/>
    <xf numFmtId="0" fontId="64" fillId="0" borderId="0"/>
    <xf numFmtId="3" fontId="93" fillId="0" borderId="0" applyFill="0" applyBorder="0" applyAlignment="0" applyProtection="0"/>
    <xf numFmtId="0" fontId="94" fillId="0" borderId="0"/>
    <xf numFmtId="0" fontId="95" fillId="0" borderId="0"/>
    <xf numFmtId="3" fontId="93" fillId="0" borderId="0" applyFill="0" applyBorder="0" applyAlignment="0" applyProtection="0"/>
    <xf numFmtId="42" fontId="19" fillId="80" borderId="0"/>
    <xf numFmtId="0" fontId="62" fillId="98" borderId="0"/>
    <xf numFmtId="0" fontId="96" fillId="98" borderId="52"/>
    <xf numFmtId="0" fontId="97" fillId="99" borderId="53"/>
    <xf numFmtId="0" fontId="98" fillId="98" borderId="54"/>
    <xf numFmtId="42" fontId="19" fillId="80" borderId="0"/>
    <xf numFmtId="42" fontId="19" fillId="80" borderId="15">
      <alignment vertical="center"/>
    </xf>
    <xf numFmtId="42" fontId="19" fillId="80" borderId="15">
      <alignment vertical="center"/>
    </xf>
    <xf numFmtId="0" fontId="2" fillId="0" borderId="0"/>
    <xf numFmtId="0" fontId="24" fillId="80" borderId="12" applyNumberFormat="0">
      <alignment horizontal="center" vertical="center" wrapText="1"/>
    </xf>
    <xf numFmtId="0" fontId="24" fillId="80" borderId="12" applyNumberFormat="0">
      <alignment horizontal="center" vertical="center" wrapText="1"/>
    </xf>
    <xf numFmtId="0" fontId="24" fillId="80" borderId="12" applyNumberFormat="0">
      <alignment horizontal="center" vertical="center" wrapText="1"/>
    </xf>
    <xf numFmtId="10" fontId="19" fillId="80" borderId="0"/>
    <xf numFmtId="10" fontId="19" fillId="80" borderId="0"/>
    <xf numFmtId="10" fontId="19" fillId="80" borderId="0"/>
    <xf numFmtId="10" fontId="19" fillId="80" borderId="0"/>
    <xf numFmtId="10" fontId="19" fillId="80" borderId="0"/>
    <xf numFmtId="10" fontId="19" fillId="80" borderId="0"/>
    <xf numFmtId="10" fontId="19" fillId="80" borderId="0"/>
    <xf numFmtId="1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170" fontId="19" fillId="80" borderId="0"/>
    <xf numFmtId="42" fontId="19" fillId="80" borderId="0"/>
    <xf numFmtId="171" fontId="25" fillId="0" borderId="0" applyBorder="0" applyAlignment="0"/>
    <xf numFmtId="171" fontId="25" fillId="0" borderId="0" applyBorder="0" applyAlignment="0"/>
    <xf numFmtId="42" fontId="19" fillId="80" borderId="14">
      <alignment horizontal="left"/>
    </xf>
    <xf numFmtId="42" fontId="19" fillId="80" borderId="14">
      <alignment horizontal="left"/>
    </xf>
    <xf numFmtId="0" fontId="2" fillId="0" borderId="0"/>
    <xf numFmtId="170" fontId="99" fillId="80" borderId="14">
      <alignment horizontal="left"/>
    </xf>
    <xf numFmtId="171" fontId="25" fillId="0" borderId="0" applyBorder="0" applyAlignment="0"/>
    <xf numFmtId="14" fontId="86" fillId="0" borderId="0" applyNumberFormat="0" applyFill="0" applyBorder="0" applyAlignment="0" applyProtection="0">
      <alignment horizontal="lef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196" fontId="19" fillId="0" borderId="0" applyFont="0" applyFill="0" applyAlignment="0">
      <alignment horizontal="right"/>
    </xf>
    <xf numFmtId="4" fontId="23" fillId="58" borderId="17" applyNumberFormat="0" applyProtection="0">
      <alignment vertical="center"/>
    </xf>
    <xf numFmtId="4" fontId="23" fillId="59" borderId="17"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4" fontId="23" fillId="60" borderId="17" applyNumberFormat="0" applyProtection="0">
      <alignment horizontal="left" vertical="center" indent="1"/>
    </xf>
    <xf numFmtId="0" fontId="19" fillId="100" borderId="23" applyNumberFormat="0" applyProtection="0">
      <alignment horizontal="left" vertical="center" indent="1"/>
    </xf>
    <xf numFmtId="4" fontId="100" fillId="73" borderId="0" applyNumberFormat="0" applyProtection="0">
      <alignment horizontal="left" vertical="center" indent="1"/>
    </xf>
    <xf numFmtId="4" fontId="100" fillId="73" borderId="0" applyNumberFormat="0" applyProtection="0">
      <alignment horizontal="left" vertical="center" indent="1"/>
    </xf>
    <xf numFmtId="4" fontId="100" fillId="72" borderId="0" applyNumberFormat="0" applyProtection="0">
      <alignment horizontal="left" vertical="center" indent="1"/>
    </xf>
    <xf numFmtId="4" fontId="100" fillId="72" borderId="0" applyNumberFormat="0" applyProtection="0">
      <alignment horizontal="left" vertical="center" indent="1"/>
    </xf>
    <xf numFmtId="0" fontId="19" fillId="101" borderId="23" applyNumberFormat="0" applyProtection="0">
      <alignment horizontal="left" vertical="center" indent="1"/>
    </xf>
    <xf numFmtId="0" fontId="19" fillId="71" borderId="24" applyNumberFormat="0" applyProtection="0">
      <alignment horizontal="left" vertical="center" indent="1"/>
    </xf>
    <xf numFmtId="0" fontId="19" fillId="71" borderId="24" applyNumberFormat="0" applyProtection="0">
      <alignment horizontal="left" vertical="center" indent="1"/>
    </xf>
    <xf numFmtId="0" fontId="19" fillId="71" borderId="24"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1" borderId="23" applyNumberFormat="0" applyProtection="0">
      <alignment horizontal="left" vertical="center" indent="1"/>
    </xf>
    <xf numFmtId="0" fontId="19" fillId="102" borderId="23" applyNumberFormat="0" applyProtection="0">
      <alignment horizontal="left" vertical="center" indent="1"/>
    </xf>
    <xf numFmtId="0" fontId="19" fillId="72" borderId="24" applyNumberFormat="0" applyProtection="0">
      <alignment horizontal="left" vertical="center" indent="1"/>
    </xf>
    <xf numFmtId="0" fontId="19" fillId="72" borderId="24" applyNumberFormat="0" applyProtection="0">
      <alignment horizontal="left" vertical="center" indent="1"/>
    </xf>
    <xf numFmtId="0" fontId="19" fillId="72" borderId="24" applyNumberFormat="0" applyProtection="0">
      <alignment horizontal="left" vertical="center" indent="1"/>
    </xf>
    <xf numFmtId="0" fontId="19" fillId="102" borderId="23" applyNumberFormat="0" applyProtection="0">
      <alignment horizontal="left" vertical="center" indent="1"/>
    </xf>
    <xf numFmtId="0" fontId="19" fillId="72" borderId="24" applyNumberFormat="0" applyProtection="0">
      <alignment horizontal="left" vertical="top" indent="1"/>
    </xf>
    <xf numFmtId="0" fontId="19" fillId="72" borderId="24" applyNumberFormat="0" applyProtection="0">
      <alignment horizontal="left" vertical="top" indent="1"/>
    </xf>
    <xf numFmtId="0" fontId="19" fillId="72" borderId="24" applyNumberFormat="0" applyProtection="0">
      <alignment horizontal="left" vertical="top" indent="1"/>
    </xf>
    <xf numFmtId="0" fontId="19" fillId="94" borderId="23" applyNumberFormat="0" applyProtection="0">
      <alignment horizontal="left" vertical="center" indent="1"/>
    </xf>
    <xf numFmtId="0" fontId="19" fillId="76" borderId="24" applyNumberFormat="0" applyProtection="0">
      <alignment horizontal="left" vertical="center" indent="1"/>
    </xf>
    <xf numFmtId="0" fontId="19" fillId="76" borderId="24" applyNumberFormat="0" applyProtection="0">
      <alignment horizontal="left" vertical="center" indent="1"/>
    </xf>
    <xf numFmtId="0" fontId="19" fillId="76" borderId="24" applyNumberFormat="0" applyProtection="0">
      <alignment horizontal="left" vertical="center" indent="1"/>
    </xf>
    <xf numFmtId="0" fontId="19" fillId="94" borderId="23" applyNumberFormat="0" applyProtection="0">
      <alignment horizontal="left" vertical="center" indent="1"/>
    </xf>
    <xf numFmtId="0" fontId="19" fillId="76" borderId="24" applyNumberFormat="0" applyProtection="0">
      <alignment horizontal="left" vertical="top" indent="1"/>
    </xf>
    <xf numFmtId="0" fontId="19" fillId="76" borderId="24" applyNumberFormat="0" applyProtection="0">
      <alignment horizontal="left" vertical="top" indent="1"/>
    </xf>
    <xf numFmtId="0" fontId="19" fillId="76" borderId="24" applyNumberFormat="0" applyProtection="0">
      <alignment horizontal="left" vertical="top" indent="1"/>
    </xf>
    <xf numFmtId="0" fontId="19" fillId="100" borderId="23" applyNumberFormat="0" applyProtection="0">
      <alignment horizontal="left" vertical="center" indent="1"/>
    </xf>
    <xf numFmtId="0" fontId="19" fillId="73" borderId="24" applyNumberFormat="0" applyProtection="0">
      <alignment horizontal="left" vertical="center" indent="1"/>
    </xf>
    <xf numFmtId="0" fontId="19" fillId="73" borderId="24" applyNumberFormat="0" applyProtection="0">
      <alignment horizontal="left" vertical="center" indent="1"/>
    </xf>
    <xf numFmtId="0" fontId="19" fillId="73" borderId="24" applyNumberFormat="0" applyProtection="0">
      <alignment horizontal="left" vertical="center" indent="1"/>
    </xf>
    <xf numFmtId="0" fontId="19" fillId="100" borderId="23" applyNumberFormat="0" applyProtection="0">
      <alignment horizontal="left" vertical="center" indent="1"/>
    </xf>
    <xf numFmtId="0" fontId="19" fillId="73" borderId="24" applyNumberFormat="0" applyProtection="0">
      <alignment horizontal="left" vertical="top" indent="1"/>
    </xf>
    <xf numFmtId="0" fontId="19" fillId="73" borderId="24" applyNumberFormat="0" applyProtection="0">
      <alignment horizontal="left" vertical="top" indent="1"/>
    </xf>
    <xf numFmtId="0" fontId="19" fillId="73" borderId="24" applyNumberFormat="0" applyProtection="0">
      <alignment horizontal="left" vertical="top" indent="1"/>
    </xf>
    <xf numFmtId="0" fontId="19" fillId="77" borderId="16" applyNumberFormat="0">
      <protection locked="0"/>
    </xf>
    <xf numFmtId="0" fontId="19" fillId="77" borderId="16" applyNumberFormat="0">
      <protection locked="0"/>
    </xf>
    <xf numFmtId="0" fontId="19" fillId="77" borderId="16" applyNumberFormat="0">
      <protection locked="0"/>
    </xf>
    <xf numFmtId="0" fontId="19" fillId="77" borderId="16" applyNumberFormat="0">
      <protection locked="0"/>
    </xf>
    <xf numFmtId="4" fontId="23" fillId="0" borderId="17" applyNumberFormat="0" applyProtection="0">
      <alignment horizontal="right" vertical="center"/>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4" fontId="23" fillId="60" borderId="17"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9" fillId="100" borderId="23" applyNumberFormat="0" applyProtection="0">
      <alignment horizontal="left" vertical="center" indent="1"/>
    </xf>
    <xf numFmtId="0" fontId="101" fillId="0" borderId="55" applyNumberFormat="0" applyFont="0" applyFill="0" applyAlignment="0" applyProtection="0"/>
    <xf numFmtId="197" fontId="102" fillId="0" borderId="56" applyNumberFormat="0" applyProtection="0">
      <alignment horizontal="right" vertical="center"/>
    </xf>
    <xf numFmtId="197" fontId="103" fillId="0" borderId="57" applyNumberFormat="0" applyProtection="0">
      <alignment horizontal="right" vertical="center"/>
    </xf>
    <xf numFmtId="0" fontId="103" fillId="103" borderId="55" applyNumberFormat="0" applyAlignment="0" applyProtection="0">
      <alignment horizontal="left" vertical="center" indent="1"/>
    </xf>
    <xf numFmtId="0" fontId="104" fillId="104" borderId="57" applyNumberFormat="0" applyAlignment="0" applyProtection="0">
      <alignment horizontal="left" vertical="center" indent="1"/>
    </xf>
    <xf numFmtId="0" fontId="104" fillId="104" borderId="57" applyNumberFormat="0" applyAlignment="0" applyProtection="0">
      <alignment horizontal="left" vertical="center" indent="1"/>
    </xf>
    <xf numFmtId="0" fontId="105" fillId="0" borderId="58" applyNumberFormat="0" applyFill="0" applyBorder="0" applyAlignment="0" applyProtection="0"/>
    <xf numFmtId="0" fontId="106" fillId="0" borderId="58" applyBorder="0" applyAlignment="0" applyProtection="0"/>
    <xf numFmtId="197" fontId="107" fillId="105" borderId="59" applyNumberFormat="0" applyBorder="0" applyAlignment="0" applyProtection="0">
      <alignment horizontal="right" vertical="center" indent="1"/>
    </xf>
    <xf numFmtId="197" fontId="108" fillId="106" borderId="59" applyNumberFormat="0" applyBorder="0" applyAlignment="0" applyProtection="0">
      <alignment horizontal="right" vertical="center" indent="1"/>
    </xf>
    <xf numFmtId="197" fontId="108" fillId="107" borderId="59" applyNumberFormat="0" applyBorder="0" applyAlignment="0" applyProtection="0">
      <alignment horizontal="right" vertical="center" indent="1"/>
    </xf>
    <xf numFmtId="197" fontId="109" fillId="108" borderId="59" applyNumberFormat="0" applyBorder="0" applyAlignment="0" applyProtection="0">
      <alignment horizontal="right" vertical="center" indent="1"/>
    </xf>
    <xf numFmtId="197" fontId="109" fillId="109" borderId="59" applyNumberFormat="0" applyBorder="0" applyAlignment="0" applyProtection="0">
      <alignment horizontal="right" vertical="center" indent="1"/>
    </xf>
    <xf numFmtId="197" fontId="109" fillId="110" borderId="59" applyNumberFormat="0" applyBorder="0" applyAlignment="0" applyProtection="0">
      <alignment horizontal="right" vertical="center" indent="1"/>
    </xf>
    <xf numFmtId="197" fontId="110" fillId="111" borderId="59" applyNumberFormat="0" applyBorder="0" applyAlignment="0" applyProtection="0">
      <alignment horizontal="right" vertical="center" indent="1"/>
    </xf>
    <xf numFmtId="197" fontId="110" fillId="112" borderId="59" applyNumberFormat="0" applyBorder="0" applyAlignment="0" applyProtection="0">
      <alignment horizontal="right" vertical="center" indent="1"/>
    </xf>
    <xf numFmtId="197" fontId="110" fillId="113" borderId="59" applyNumberFormat="0" applyBorder="0" applyAlignment="0" applyProtection="0">
      <alignment horizontal="right" vertical="center" indent="1"/>
    </xf>
    <xf numFmtId="0" fontId="104" fillId="114" borderId="55" applyNumberFormat="0" applyAlignment="0" applyProtection="0">
      <alignment horizontal="left" vertical="center" indent="1"/>
    </xf>
    <xf numFmtId="0" fontId="104" fillId="115" borderId="55" applyNumberFormat="0" applyAlignment="0" applyProtection="0">
      <alignment horizontal="left" vertical="center" indent="1"/>
    </xf>
    <xf numFmtId="0" fontId="104" fillId="116" borderId="55" applyNumberFormat="0" applyAlignment="0" applyProtection="0">
      <alignment horizontal="left" vertical="center" indent="1"/>
    </xf>
    <xf numFmtId="0" fontId="104" fillId="117" borderId="55" applyNumberFormat="0" applyAlignment="0" applyProtection="0">
      <alignment horizontal="left" vertical="center" indent="1"/>
    </xf>
    <xf numFmtId="0" fontId="104" fillId="118" borderId="57" applyNumberFormat="0" applyAlignment="0" applyProtection="0">
      <alignment horizontal="left" vertical="center" indent="1"/>
    </xf>
    <xf numFmtId="197" fontId="102" fillId="117" borderId="56" applyNumberFormat="0" applyBorder="0" applyProtection="0">
      <alignment horizontal="right" vertical="center"/>
    </xf>
    <xf numFmtId="197" fontId="103" fillId="117" borderId="57" applyNumberFormat="0" applyBorder="0" applyProtection="0">
      <alignment horizontal="right" vertical="center"/>
    </xf>
    <xf numFmtId="197" fontId="102" fillId="119" borderId="55" applyNumberFormat="0" applyAlignment="0" applyProtection="0">
      <alignment horizontal="left" vertical="center" indent="1"/>
    </xf>
    <xf numFmtId="0" fontId="103" fillId="103" borderId="57" applyNumberFormat="0" applyAlignment="0" applyProtection="0">
      <alignment horizontal="left" vertical="center" indent="1"/>
    </xf>
    <xf numFmtId="0" fontId="104" fillId="118" borderId="57" applyNumberFormat="0" applyAlignment="0" applyProtection="0">
      <alignment horizontal="left" vertical="center" indent="1"/>
    </xf>
    <xf numFmtId="197" fontId="103" fillId="118" borderId="57" applyNumberFormat="0" applyProtection="0">
      <alignment horizontal="right" vertical="center"/>
    </xf>
    <xf numFmtId="39" fontId="19" fillId="120" borderId="0"/>
    <xf numFmtId="39" fontId="19" fillId="120" borderId="0"/>
    <xf numFmtId="39" fontId="19" fillId="120" borderId="0"/>
    <xf numFmtId="39" fontId="19" fillId="120" borderId="0"/>
    <xf numFmtId="39" fontId="19" fillId="120" borderId="0"/>
    <xf numFmtId="39" fontId="19" fillId="120" borderId="0"/>
    <xf numFmtId="39" fontId="19" fillId="120" borderId="0"/>
    <xf numFmtId="39" fontId="19" fillId="120" borderId="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3" fillId="0" borderId="60"/>
    <xf numFmtId="38" fontId="25" fillId="0" borderId="14"/>
    <xf numFmtId="39" fontId="86" fillId="121" borderId="0"/>
    <xf numFmtId="164" fontId="19" fillId="0" borderId="0">
      <alignment horizontal="left" wrapText="1"/>
    </xf>
    <xf numFmtId="164" fontId="19" fillId="0" borderId="0">
      <alignment horizontal="left" wrapText="1"/>
    </xf>
    <xf numFmtId="164" fontId="19" fillId="0" borderId="0">
      <alignment horizontal="left" wrapText="1"/>
    </xf>
    <xf numFmtId="164"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70" fontId="19" fillId="0" borderId="0">
      <alignment horizontal="left" wrapText="1"/>
    </xf>
    <xf numFmtId="195" fontId="19" fillId="0" borderId="0">
      <alignment horizontal="left" wrapText="1"/>
    </xf>
    <xf numFmtId="164" fontId="19" fillId="0" borderId="0">
      <alignment horizontal="left" wrapText="1"/>
    </xf>
    <xf numFmtId="164" fontId="19" fillId="0" borderId="0">
      <alignment horizontal="left" wrapText="1"/>
    </xf>
    <xf numFmtId="198" fontId="19" fillId="0" borderId="0">
      <alignment horizontal="left" wrapText="1"/>
    </xf>
    <xf numFmtId="198" fontId="19" fillId="0" borderId="0">
      <alignment horizontal="left" wrapText="1"/>
    </xf>
    <xf numFmtId="168" fontId="19" fillId="0" borderId="0">
      <alignment horizontal="left" wrapText="1"/>
    </xf>
    <xf numFmtId="168" fontId="19" fillId="0" borderId="0">
      <alignment horizontal="left" wrapText="1"/>
    </xf>
    <xf numFmtId="199" fontId="19" fillId="0" borderId="0">
      <alignment horizontal="left" wrapText="1"/>
    </xf>
    <xf numFmtId="40" fontId="111" fillId="0" borderId="0" applyBorder="0">
      <alignment horizontal="right"/>
    </xf>
    <xf numFmtId="41" fontId="112" fillId="80" borderId="0">
      <alignment horizontal="left"/>
    </xf>
    <xf numFmtId="0" fontId="113" fillId="0" borderId="0"/>
    <xf numFmtId="0" fontId="19" fillId="0" borderId="0" applyNumberFormat="0" applyBorder="0" applyAlignment="0"/>
    <xf numFmtId="0" fontId="114" fillId="0" borderId="0" applyFill="0" applyBorder="0" applyProtection="0">
      <alignment horizontal="lef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96" fillId="98" borderId="0"/>
    <xf numFmtId="200" fontId="116" fillId="80" borderId="0">
      <alignment horizontal="left" vertical="center"/>
    </xf>
    <xf numFmtId="200" fontId="117" fillId="0" borderId="0">
      <alignment horizontal="left" vertical="center"/>
    </xf>
    <xf numFmtId="0" fontId="2" fillId="0" borderId="0"/>
    <xf numFmtId="0" fontId="24" fillId="80" borderId="0">
      <alignment horizontal="left" wrapText="1"/>
    </xf>
    <xf numFmtId="0" fontId="24" fillId="80" borderId="0">
      <alignment horizontal="left" wrapText="1"/>
    </xf>
    <xf numFmtId="0" fontId="118" fillId="0" borderId="0">
      <alignment horizontal="left" vertical="center"/>
    </xf>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35" fillId="0" borderId="61" applyNumberFormat="0" applyFill="0" applyAlignment="0" applyProtection="0"/>
    <xf numFmtId="0" fontId="17" fillId="0" borderId="9" applyNumberFormat="0" applyFill="0" applyAlignment="0" applyProtection="0"/>
    <xf numFmtId="0" fontId="17" fillId="0" borderId="62" applyNumberFormat="0" applyFill="0" applyAlignment="0" applyProtection="0"/>
    <xf numFmtId="0" fontId="2" fillId="0" borderId="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62" applyNumberFormat="0" applyFill="0" applyAlignment="0" applyProtection="0"/>
    <xf numFmtId="0" fontId="2" fillId="0" borderId="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41" fontId="24" fillId="80" borderId="0">
      <alignment horizontal="left"/>
    </xf>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9" fillId="0" borderId="63" applyNumberFormat="0" applyFont="0" applyFill="0" applyAlignment="0" applyProtection="0"/>
    <xf numFmtId="0" fontId="19" fillId="0" borderId="63" applyNumberFormat="0" applyFon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63" fillId="0" borderId="64"/>
    <xf numFmtId="0" fontId="64" fillId="0" borderId="64"/>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121" fillId="0" borderId="1" applyNumberFormat="0" applyFill="0" applyAlignment="0" applyProtection="0"/>
    <xf numFmtId="0" fontId="122" fillId="0" borderId="2" applyNumberFormat="0" applyFill="0" applyAlignment="0" applyProtection="0"/>
    <xf numFmtId="0" fontId="123" fillId="0" borderId="3" applyNumberFormat="0" applyFill="0" applyAlignment="0" applyProtection="0"/>
    <xf numFmtId="0" fontId="123" fillId="0" borderId="0" applyNumberFormat="0" applyFill="0" applyBorder="0" applyAlignment="0" applyProtection="0"/>
    <xf numFmtId="0" fontId="124" fillId="2" borderId="0" applyNumberFormat="0" applyBorder="0" applyAlignment="0" applyProtection="0"/>
    <xf numFmtId="0" fontId="125" fillId="3" borderId="0" applyNumberFormat="0" applyBorder="0" applyAlignment="0" applyProtection="0"/>
    <xf numFmtId="0" fontId="126" fillId="4" borderId="0" applyNumberFormat="0" applyBorder="0" applyAlignment="0" applyProtection="0"/>
    <xf numFmtId="0" fontId="127" fillId="5" borderId="4" applyNumberFormat="0" applyAlignment="0" applyProtection="0"/>
    <xf numFmtId="0" fontId="128" fillId="6" borderId="5" applyNumberFormat="0" applyAlignment="0" applyProtection="0"/>
    <xf numFmtId="0" fontId="129" fillId="6" borderId="4" applyNumberFormat="0" applyAlignment="0" applyProtection="0"/>
    <xf numFmtId="0" fontId="130" fillId="0" borderId="6" applyNumberFormat="0" applyFill="0" applyAlignment="0" applyProtection="0"/>
    <xf numFmtId="0" fontId="131" fillId="7" borderId="7" applyNumberFormat="0" applyAlignment="0" applyProtection="0"/>
    <xf numFmtId="0" fontId="132" fillId="0" borderId="0" applyNumberFormat="0" applyFill="0" applyBorder="0" applyAlignment="0" applyProtection="0"/>
    <xf numFmtId="0" fontId="1" fillId="8" borderId="8" applyNumberFormat="0" applyFont="0" applyAlignment="0" applyProtection="0"/>
    <xf numFmtId="0" fontId="133" fillId="0" borderId="0" applyNumberFormat="0" applyFill="0" applyBorder="0" applyAlignment="0" applyProtection="0"/>
    <xf numFmtId="0" fontId="134" fillId="0" borderId="9" applyNumberFormat="0" applyFill="0" applyAlignment="0" applyProtection="0"/>
    <xf numFmtId="0" fontId="1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5" fillId="12" borderId="0" applyNumberFormat="0" applyBorder="0" applyAlignment="0" applyProtection="0"/>
    <xf numFmtId="0" fontId="1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5" fillId="24" borderId="0" applyNumberFormat="0" applyBorder="0" applyAlignment="0" applyProtection="0"/>
    <xf numFmtId="0" fontId="1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5" fillId="28" borderId="0" applyNumberFormat="0" applyBorder="0" applyAlignment="0" applyProtection="0"/>
    <xf numFmtId="0" fontId="1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35" fillId="32" borderId="0" applyNumberFormat="0" applyBorder="0" applyAlignment="0" applyProtection="0"/>
    <xf numFmtId="0" fontId="127" fillId="5" borderId="4" applyNumberFormat="0" applyAlignment="0" applyProtection="0"/>
    <xf numFmtId="0" fontId="127" fillId="5" borderId="4" applyNumberFormat="0" applyAlignment="0" applyProtection="0"/>
    <xf numFmtId="0" fontId="127" fillId="5" borderId="4" applyNumberFormat="0" applyAlignment="0" applyProtection="0"/>
    <xf numFmtId="0" fontId="1" fillId="0" borderId="0"/>
    <xf numFmtId="0" fontId="1" fillId="0" borderId="0"/>
    <xf numFmtId="0" fontId="135" fillId="9" borderId="0" applyNumberFormat="0" applyBorder="0" applyAlignment="0" applyProtection="0"/>
    <xf numFmtId="0" fontId="135" fillId="9" borderId="0" applyNumberFormat="0" applyBorder="0" applyAlignment="0" applyProtection="0"/>
    <xf numFmtId="0" fontId="135" fillId="13"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17" borderId="0" applyNumberFormat="0" applyBorder="0" applyAlignment="0" applyProtection="0"/>
    <xf numFmtId="0" fontId="135" fillId="9"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135" fillId="13"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135" fillId="13"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31" fillId="83" borderId="0" applyNumberFormat="0" applyBorder="0" applyAlignment="0" applyProtection="0"/>
    <xf numFmtId="0" fontId="31" fillId="61" borderId="0" applyNumberFormat="0" applyBorder="0" applyAlignment="0" applyProtection="0"/>
    <xf numFmtId="0" fontId="31" fillId="85" borderId="0" applyNumberFormat="0" applyBorder="0" applyAlignment="0" applyProtection="0"/>
    <xf numFmtId="0" fontId="31" fillId="86" borderId="0" applyNumberFormat="0" applyBorder="0" applyAlignment="0" applyProtection="0"/>
    <xf numFmtId="0" fontId="31" fillId="88" borderId="0" applyNumberFormat="0" applyBorder="0" applyAlignment="0" applyProtection="0"/>
    <xf numFmtId="0" fontId="31" fillId="87" borderId="0" applyNumberFormat="0" applyBorder="0" applyAlignment="0" applyProtection="0"/>
    <xf numFmtId="0" fontId="31" fillId="76" borderId="0" applyNumberFormat="0" applyBorder="0" applyAlignment="0" applyProtection="0"/>
    <xf numFmtId="0" fontId="31" fillId="84" borderId="0" applyNumberFormat="0" applyBorder="0" applyAlignment="0" applyProtection="0"/>
    <xf numFmtId="0" fontId="31" fillId="69" borderId="0" applyNumberFormat="0" applyBorder="0" applyAlignment="0" applyProtection="0"/>
    <xf numFmtId="0" fontId="31" fillId="86" borderId="0" applyNumberFormat="0" applyBorder="0" applyAlignment="0" applyProtection="0"/>
    <xf numFmtId="0" fontId="31" fillId="76" borderId="0" applyNumberFormat="0" applyBorder="0" applyAlignment="0" applyProtection="0"/>
    <xf numFmtId="0" fontId="31" fillId="64" borderId="0" applyNumberFormat="0" applyBorder="0" applyAlignment="0" applyProtection="0"/>
    <xf numFmtId="44" fontId="2" fillId="0" borderId="0" applyFont="0" applyFill="0" applyBorder="0" applyAlignment="0" applyProtection="0"/>
    <xf numFmtId="170" fontId="19" fillId="0" borderId="0">
      <alignment horizontal="left" wrapText="1"/>
    </xf>
    <xf numFmtId="0" fontId="31" fillId="8" borderId="8"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0" fontId="31" fillId="78" borderId="51" applyNumberFormat="0" applyFont="0" applyAlignment="0" applyProtection="0"/>
    <xf numFmtId="4" fontId="137" fillId="59" borderId="24" applyNumberFormat="0" applyProtection="0">
      <alignment vertical="center"/>
    </xf>
    <xf numFmtId="0" fontId="138" fillId="59" borderId="24" applyNumberFormat="0" applyProtection="0">
      <alignment horizontal="left" vertical="top" indent="1"/>
    </xf>
    <xf numFmtId="4" fontId="100" fillId="61" borderId="24" applyNumberFormat="0" applyProtection="0">
      <alignment horizontal="right" vertical="center"/>
    </xf>
    <xf numFmtId="4" fontId="100" fillId="84" borderId="24" applyNumberFormat="0" applyProtection="0">
      <alignment horizontal="right" vertical="center"/>
    </xf>
    <xf numFmtId="4" fontId="100" fillId="63" borderId="24" applyNumberFormat="0" applyProtection="0">
      <alignment horizontal="right" vertical="center"/>
    </xf>
    <xf numFmtId="4" fontId="100" fillId="64" borderId="24" applyNumberFormat="0" applyProtection="0">
      <alignment horizontal="right" vertical="center"/>
    </xf>
    <xf numFmtId="4" fontId="100" fillId="65" borderId="24" applyNumberFormat="0" applyProtection="0">
      <alignment horizontal="right" vertical="center"/>
    </xf>
    <xf numFmtId="4" fontId="100" fillId="66" borderId="24" applyNumberFormat="0" applyProtection="0">
      <alignment horizontal="right" vertical="center"/>
    </xf>
    <xf numFmtId="4" fontId="100" fillId="67" borderId="24" applyNumberFormat="0" applyProtection="0">
      <alignment horizontal="right" vertical="center"/>
    </xf>
    <xf numFmtId="4" fontId="100" fillId="68" borderId="24" applyNumberFormat="0" applyProtection="0">
      <alignment horizontal="right" vertical="center"/>
    </xf>
    <xf numFmtId="4" fontId="100" fillId="69" borderId="24" applyNumberFormat="0" applyProtection="0">
      <alignment horizontal="right" vertical="center"/>
    </xf>
    <xf numFmtId="4" fontId="138" fillId="70" borderId="65" applyNumberFormat="0" applyProtection="0">
      <alignment horizontal="left" vertical="center" indent="1"/>
    </xf>
    <xf numFmtId="4" fontId="100" fillId="73" borderId="0" applyNumberFormat="0" applyProtection="0">
      <alignment horizontal="left" vertical="center" indent="1"/>
    </xf>
    <xf numFmtId="4" fontId="100" fillId="79" borderId="24" applyNumberFormat="0" applyProtection="0">
      <alignment vertical="center"/>
    </xf>
    <xf numFmtId="4" fontId="139" fillId="79" borderId="24" applyNumberFormat="0" applyProtection="0">
      <alignment vertical="center"/>
    </xf>
    <xf numFmtId="4" fontId="100" fillId="79" borderId="24" applyNumberFormat="0" applyProtection="0">
      <alignment horizontal="left" vertical="center" indent="1"/>
    </xf>
    <xf numFmtId="0" fontId="100" fillId="79" borderId="24" applyNumberFormat="0" applyProtection="0">
      <alignment horizontal="left" vertical="top" indent="1"/>
    </xf>
    <xf numFmtId="4" fontId="139" fillId="73" borderId="24" applyNumberFormat="0" applyProtection="0">
      <alignment horizontal="right" vertical="center"/>
    </xf>
    <xf numFmtId="4" fontId="140" fillId="81" borderId="0" applyNumberFormat="0" applyProtection="0">
      <alignment horizontal="left" vertical="center" indent="1"/>
    </xf>
    <xf numFmtId="4" fontId="141" fillId="73" borderId="24" applyNumberFormat="0" applyProtection="0">
      <alignment horizontal="right" vertical="center"/>
    </xf>
  </cellStyleXfs>
  <cellXfs count="160">
    <xf numFmtId="0" fontId="0" fillId="0" borderId="0" xfId="0"/>
    <xf numFmtId="164" fontId="20" fillId="0" borderId="0" xfId="44" applyFont="1" applyFill="1" applyAlignment="1" applyProtection="1">
      <alignment horizontal="left"/>
      <protection locked="0"/>
    </xf>
    <xf numFmtId="2" fontId="20" fillId="0" borderId="11" xfId="44" applyNumberFormat="1" applyFont="1" applyFill="1" applyBorder="1" applyAlignment="1" applyProtection="1">
      <alignment horizontal="center"/>
      <protection locked="0"/>
    </xf>
    <xf numFmtId="164" fontId="20" fillId="0" borderId="0" xfId="44" applyFont="1" applyFill="1" applyAlignment="1" applyProtection="1">
      <protection locked="0"/>
    </xf>
    <xf numFmtId="0" fontId="0" fillId="0" borderId="0" xfId="0" applyAlignment="1">
      <alignment horizontal="left"/>
    </xf>
    <xf numFmtId="164" fontId="20" fillId="0" borderId="0" xfId="44" applyFont="1" applyFill="1" applyAlignment="1" applyProtection="1">
      <alignment horizontal="centerContinuous"/>
      <protection locked="0"/>
    </xf>
    <xf numFmtId="18" fontId="20" fillId="0" borderId="0" xfId="44" applyNumberFormat="1" applyFont="1" applyFill="1">
      <alignment horizontal="left" wrapText="1"/>
    </xf>
    <xf numFmtId="164" fontId="20" fillId="0" borderId="0" xfId="44" applyFont="1" applyFill="1" applyAlignment="1">
      <alignment horizontal="center"/>
    </xf>
    <xf numFmtId="164" fontId="20" fillId="0" borderId="0" xfId="44" applyFont="1" applyFill="1">
      <alignment horizontal="left" wrapText="1"/>
    </xf>
    <xf numFmtId="164" fontId="20" fillId="0" borderId="0" xfId="44" applyFont="1" applyFill="1" applyAlignment="1" applyProtection="1">
      <alignment horizontal="center"/>
      <protection locked="0"/>
    </xf>
    <xf numFmtId="164" fontId="20" fillId="0" borderId="0" xfId="44" applyFont="1" applyFill="1" applyBorder="1" applyAlignment="1" applyProtection="1">
      <alignment horizontal="center"/>
      <protection locked="0"/>
    </xf>
    <xf numFmtId="164" fontId="20" fillId="0" borderId="12" xfId="44" applyFont="1" applyFill="1" applyBorder="1" applyAlignment="1">
      <alignment horizontal="center"/>
    </xf>
    <xf numFmtId="164" fontId="20" fillId="0" borderId="12" xfId="44" applyFont="1" applyFill="1" applyBorder="1" applyAlignment="1">
      <alignment horizontal="left"/>
    </xf>
    <xf numFmtId="164" fontId="20" fillId="0" borderId="12" xfId="44" applyFont="1" applyFill="1" applyBorder="1">
      <alignment horizontal="left" wrapText="1"/>
    </xf>
    <xf numFmtId="164" fontId="20" fillId="0" borderId="12" xfId="44" applyFont="1" applyFill="1" applyBorder="1" applyAlignment="1" applyProtection="1">
      <alignment horizontal="center"/>
      <protection locked="0"/>
    </xf>
    <xf numFmtId="1" fontId="21" fillId="0" borderId="0" xfId="44" applyNumberFormat="1" applyFont="1" applyFill="1" applyAlignment="1">
      <alignment horizontal="center"/>
    </xf>
    <xf numFmtId="164" fontId="22" fillId="0" borderId="0" xfId="44" applyFont="1" applyFill="1" applyAlignment="1">
      <alignment horizontal="left"/>
    </xf>
    <xf numFmtId="9" fontId="21" fillId="0" borderId="0" xfId="44" applyNumberFormat="1" applyFont="1" applyFill="1" applyBorder="1" applyAlignment="1" applyProtection="1">
      <alignment horizontal="left"/>
      <protection locked="0"/>
    </xf>
    <xf numFmtId="164" fontId="21" fillId="0" borderId="0" xfId="44" applyFont="1" applyFill="1" applyAlignment="1">
      <alignment horizontal="left"/>
    </xf>
    <xf numFmtId="164" fontId="22" fillId="0" borderId="0" xfId="44" applyFont="1" applyFill="1" applyBorder="1" applyAlignment="1" applyProtection="1">
      <alignment horizontal="left"/>
      <protection locked="0"/>
    </xf>
    <xf numFmtId="42" fontId="21" fillId="0" borderId="0" xfId="44" applyNumberFormat="1" applyFont="1" applyFill="1" applyAlignment="1"/>
    <xf numFmtId="164" fontId="21" fillId="0" borderId="0" xfId="44" applyFont="1" applyFill="1">
      <alignment horizontal="left" wrapText="1"/>
    </xf>
    <xf numFmtId="0" fontId="0" fillId="0" borderId="0" xfId="0" applyFill="1"/>
    <xf numFmtId="164" fontId="21" fillId="0" borderId="0" xfId="44" applyFont="1" applyFill="1" applyBorder="1" applyAlignment="1"/>
    <xf numFmtId="165" fontId="21" fillId="0" borderId="0" xfId="44" applyNumberFormat="1" applyFont="1" applyFill="1" applyBorder="1" applyAlignment="1" applyProtection="1">
      <protection locked="0"/>
    </xf>
    <xf numFmtId="41" fontId="21" fillId="0" borderId="0" xfId="44" applyNumberFormat="1" applyFont="1" applyFill="1" applyBorder="1" applyAlignment="1"/>
    <xf numFmtId="164" fontId="22" fillId="0" borderId="0" xfId="44" applyFont="1" applyBorder="1" applyAlignment="1">
      <alignment horizontal="left"/>
    </xf>
    <xf numFmtId="164" fontId="21" fillId="0" borderId="0" xfId="44" applyFont="1" applyFill="1" applyBorder="1">
      <alignment horizontal="left" wrapText="1"/>
    </xf>
    <xf numFmtId="166" fontId="21" fillId="0" borderId="0" xfId="2" applyNumberFormat="1" applyFont="1" applyFill="1" applyAlignment="1">
      <alignment horizontal="right" wrapText="1"/>
    </xf>
    <xf numFmtId="164" fontId="21" fillId="0" borderId="0" xfId="44" quotePrefix="1" applyFont="1" applyFill="1" applyAlignment="1">
      <alignment horizontal="left"/>
    </xf>
    <xf numFmtId="37" fontId="21" fillId="0" borderId="0" xfId="44" applyNumberFormat="1" applyFont="1" applyFill="1" applyAlignment="1">
      <alignment horizontal="right" wrapText="1"/>
    </xf>
    <xf numFmtId="164" fontId="21" fillId="0" borderId="12" xfId="44" quotePrefix="1" applyFont="1" applyFill="1" applyBorder="1" applyAlignment="1">
      <alignment horizontal="left"/>
    </xf>
    <xf numFmtId="0" fontId="0" fillId="0" borderId="12" xfId="0" applyFill="1" applyBorder="1"/>
    <xf numFmtId="0" fontId="0" fillId="0" borderId="0" xfId="0" applyBorder="1"/>
    <xf numFmtId="164" fontId="21" fillId="0" borderId="0" xfId="44" quotePrefix="1" applyFont="1" applyFill="1" applyBorder="1" applyAlignment="1">
      <alignment horizontal="left"/>
    </xf>
    <xf numFmtId="167" fontId="21" fillId="0" borderId="0" xfId="44" applyNumberFormat="1" applyFont="1" applyFill="1" applyBorder="1" applyAlignment="1">
      <alignment horizontal="right" wrapText="1"/>
    </xf>
    <xf numFmtId="166" fontId="21" fillId="0" borderId="14" xfId="2" applyNumberFormat="1" applyFont="1" applyFill="1" applyBorder="1" applyAlignment="1">
      <alignment horizontal="right" wrapText="1"/>
    </xf>
    <xf numFmtId="165" fontId="22" fillId="0" borderId="0" xfId="44" applyNumberFormat="1" applyFont="1" applyFill="1" applyBorder="1" applyAlignment="1" applyProtection="1">
      <protection locked="0"/>
    </xf>
    <xf numFmtId="164" fontId="21" fillId="0" borderId="0" xfId="44" applyNumberFormat="1" applyFont="1" applyFill="1" applyAlignment="1">
      <alignment horizontal="left"/>
    </xf>
    <xf numFmtId="166" fontId="21" fillId="0" borderId="13" xfId="2" applyNumberFormat="1" applyFont="1" applyFill="1" applyBorder="1" applyAlignment="1">
      <alignment horizontal="right" wrapText="1"/>
    </xf>
    <xf numFmtId="4" fontId="0" fillId="0" borderId="0" xfId="0" applyNumberFormat="1"/>
    <xf numFmtId="166" fontId="21" fillId="0" borderId="0" xfId="2" applyNumberFormat="1" applyFont="1" applyFill="1" applyBorder="1" applyAlignment="1" applyProtection="1">
      <protection locked="0"/>
    </xf>
    <xf numFmtId="41" fontId="21" fillId="0" borderId="0" xfId="1" applyNumberFormat="1" applyFont="1"/>
    <xf numFmtId="169" fontId="21" fillId="0" borderId="0" xfId="44" applyNumberFormat="1" applyFont="1" applyFill="1" applyBorder="1" applyAlignment="1" applyProtection="1">
      <protection locked="0"/>
    </xf>
    <xf numFmtId="166" fontId="0" fillId="0" borderId="0" xfId="0" applyNumberFormat="1"/>
    <xf numFmtId="0" fontId="0" fillId="0" borderId="12" xfId="0" applyBorder="1" applyAlignment="1">
      <alignment horizontal="center"/>
    </xf>
    <xf numFmtId="41" fontId="0" fillId="0" borderId="0" xfId="0" applyNumberFormat="1"/>
    <xf numFmtId="42" fontId="0" fillId="0" borderId="0" xfId="0" applyNumberFormat="1"/>
    <xf numFmtId="42" fontId="48" fillId="0" borderId="0" xfId="0" applyNumberFormat="1" applyFont="1" applyFill="1" applyBorder="1" applyAlignment="1">
      <alignment horizontal="center"/>
    </xf>
    <xf numFmtId="42" fontId="49" fillId="0" borderId="0" xfId="0" applyNumberFormat="1" applyFont="1" applyFill="1" applyBorder="1" applyAlignment="1">
      <alignment horizontal="center"/>
    </xf>
    <xf numFmtId="42" fontId="0" fillId="0" borderId="0" xfId="0" applyNumberFormat="1" applyFont="1" applyFill="1" applyBorder="1" applyAlignment="1">
      <alignment horizontal="center"/>
    </xf>
    <xf numFmtId="42" fontId="49" fillId="0" borderId="0" xfId="0" applyNumberFormat="1" applyFont="1" applyBorder="1" applyAlignment="1">
      <alignment horizontal="center"/>
    </xf>
    <xf numFmtId="0" fontId="0" fillId="0" borderId="0" xfId="0" applyBorder="1" applyAlignment="1">
      <alignment horizontal="right"/>
    </xf>
    <xf numFmtId="42" fontId="0" fillId="0" borderId="0" xfId="0" applyNumberFormat="1" applyFont="1" applyBorder="1" applyAlignment="1">
      <alignment horizontal="center"/>
    </xf>
    <xf numFmtId="41" fontId="48" fillId="0" borderId="0" xfId="0" applyNumberFormat="1" applyFont="1" applyFill="1" applyBorder="1" applyAlignment="1">
      <alignment horizontal="center"/>
    </xf>
    <xf numFmtId="41" fontId="49" fillId="0" borderId="0" xfId="0" applyNumberFormat="1" applyFont="1" applyFill="1"/>
    <xf numFmtId="41" fontId="49" fillId="0" borderId="0" xfId="0" applyNumberFormat="1" applyFont="1" applyFill="1" applyBorder="1" applyAlignment="1">
      <alignment horizontal="center"/>
    </xf>
    <xf numFmtId="41" fontId="0" fillId="0" borderId="0" xfId="0" applyNumberFormat="1" applyFont="1" applyFill="1" applyBorder="1" applyAlignment="1">
      <alignment horizontal="center"/>
    </xf>
    <xf numFmtId="41" fontId="49" fillId="0" borderId="0" xfId="0" applyNumberFormat="1" applyFont="1" applyBorder="1" applyAlignment="1">
      <alignment horizontal="center"/>
    </xf>
    <xf numFmtId="0" fontId="0" fillId="0" borderId="0" xfId="0" applyFill="1" applyBorder="1" applyAlignment="1">
      <alignment horizontal="left"/>
    </xf>
    <xf numFmtId="42" fontId="0" fillId="0" borderId="0" xfId="0" applyNumberFormat="1" applyBorder="1"/>
    <xf numFmtId="42" fontId="0" fillId="0" borderId="0" xfId="0" applyNumberFormat="1" applyFill="1"/>
    <xf numFmtId="41" fontId="0" fillId="0" borderId="0" xfId="0" applyNumberFormat="1" applyFill="1"/>
    <xf numFmtId="42" fontId="0" fillId="0" borderId="0" xfId="0" applyNumberFormat="1" applyFill="1" applyBorder="1"/>
    <xf numFmtId="42" fontId="19" fillId="0" borderId="0" xfId="0" applyNumberFormat="1" applyFont="1" applyFill="1" applyBorder="1"/>
    <xf numFmtId="42" fontId="49" fillId="0" borderId="0" xfId="0" applyNumberFormat="1" applyFont="1" applyFill="1" applyBorder="1"/>
    <xf numFmtId="0" fontId="0" fillId="0" borderId="0" xfId="0" quotePrefix="1" applyAlignment="1">
      <alignment vertical="top"/>
    </xf>
    <xf numFmtId="0" fontId="0" fillId="0" borderId="0" xfId="0" applyAlignment="1">
      <alignment vertical="top"/>
    </xf>
    <xf numFmtId="0" fontId="0" fillId="0" borderId="0" xfId="0"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left"/>
    </xf>
    <xf numFmtId="0" fontId="24" fillId="0" borderId="0" xfId="0" applyFont="1" applyAlignment="1">
      <alignment horizontal="left" wrapText="1"/>
    </xf>
    <xf numFmtId="0" fontId="0" fillId="0" borderId="0" xfId="0" applyFill="1" applyBorder="1" applyAlignment="1">
      <alignment horizontal="center"/>
    </xf>
    <xf numFmtId="0" fontId="19" fillId="0" borderId="0" xfId="0" applyFont="1" applyBorder="1" applyAlignment="1">
      <alignment horizontal="center"/>
    </xf>
    <xf numFmtId="0" fontId="0" fillId="0" borderId="12" xfId="0" applyFill="1" applyBorder="1" applyAlignment="1">
      <alignment horizontal="center"/>
    </xf>
    <xf numFmtId="0" fontId="19" fillId="0" borderId="12" xfId="0" applyFont="1" applyBorder="1" applyAlignment="1">
      <alignment horizontal="center"/>
    </xf>
    <xf numFmtId="42" fontId="19" fillId="0" borderId="12" xfId="0" applyNumberFormat="1" applyFont="1" applyBorder="1" applyAlignment="1">
      <alignment horizontal="center"/>
    </xf>
    <xf numFmtId="0" fontId="0" fillId="122" borderId="0" xfId="0" applyFill="1"/>
    <xf numFmtId="166" fontId="0" fillId="122" borderId="0" xfId="0" applyNumberFormat="1" applyFill="1"/>
    <xf numFmtId="166" fontId="21" fillId="122" borderId="15" xfId="2" applyNumberFormat="1" applyFont="1" applyFill="1" applyBorder="1"/>
    <xf numFmtId="201" fontId="0" fillId="0" borderId="0" xfId="0" applyNumberFormat="1" applyFill="1"/>
    <xf numFmtId="202" fontId="0" fillId="0" borderId="0" xfId="0" applyNumberFormat="1" applyFill="1"/>
    <xf numFmtId="164" fontId="0" fillId="0" borderId="0" xfId="0" applyNumberFormat="1"/>
    <xf numFmtId="37" fontId="0" fillId="0" borderId="0" xfId="0" applyNumberFormat="1"/>
    <xf numFmtId="171" fontId="0" fillId="0" borderId="0" xfId="0" applyNumberFormat="1"/>
    <xf numFmtId="41" fontId="0" fillId="0" borderId="15" xfId="0" applyNumberFormat="1" applyBorder="1"/>
    <xf numFmtId="0" fontId="1" fillId="0" borderId="0" xfId="6565"/>
    <xf numFmtId="17" fontId="1" fillId="0" borderId="0" xfId="6565" applyNumberFormat="1"/>
    <xf numFmtId="41" fontId="1" fillId="0" borderId="0" xfId="6565" applyNumberFormat="1"/>
    <xf numFmtId="164" fontId="21" fillId="0" borderId="0" xfId="44" applyNumberFormat="1" applyFont="1" applyFill="1" applyBorder="1">
      <alignment horizontal="left" wrapText="1"/>
    </xf>
    <xf numFmtId="164" fontId="21" fillId="0" borderId="12" xfId="44" applyNumberFormat="1" applyFont="1" applyFill="1" applyBorder="1">
      <alignment horizontal="left" wrapText="1"/>
    </xf>
    <xf numFmtId="171" fontId="2" fillId="0" borderId="0" xfId="212" applyNumberFormat="1" applyFill="1"/>
    <xf numFmtId="166" fontId="0" fillId="0" borderId="0" xfId="0" applyNumberFormat="1" applyFill="1"/>
    <xf numFmtId="41" fontId="21" fillId="0" borderId="0" xfId="44" applyNumberFormat="1" applyFont="1" applyFill="1" applyAlignment="1"/>
    <xf numFmtId="171" fontId="21" fillId="0" borderId="0" xfId="44" applyNumberFormat="1" applyFont="1" applyFill="1" applyBorder="1" applyAlignment="1"/>
    <xf numFmtId="0" fontId="0" fillId="0" borderId="0" xfId="0" applyAlignment="1">
      <alignment horizontal="centerContinuous"/>
    </xf>
    <xf numFmtId="0" fontId="48" fillId="0" borderId="0" xfId="0" applyFont="1" applyAlignment="1">
      <alignment horizontal="centerContinuous"/>
    </xf>
    <xf numFmtId="0" fontId="19" fillId="0" borderId="0" xfId="0" applyFont="1"/>
    <xf numFmtId="0" fontId="0" fillId="0" borderId="0" xfId="0" applyFill="1" applyAlignment="1">
      <alignment horizontal="centerContinuous"/>
    </xf>
    <xf numFmtId="0" fontId="0" fillId="0" borderId="0" xfId="0" applyBorder="1" applyAlignment="1">
      <alignment horizontal="centerContinuous"/>
    </xf>
    <xf numFmtId="0" fontId="24" fillId="0" borderId="0" xfId="0" applyFont="1" applyBorder="1" applyAlignment="1">
      <alignment horizontal="left"/>
    </xf>
    <xf numFmtId="0" fontId="0" fillId="0" borderId="0" xfId="0" applyFill="1" applyAlignment="1"/>
    <xf numFmtId="0" fontId="0" fillId="0" borderId="0" xfId="0" applyAlignment="1"/>
    <xf numFmtId="0" fontId="24" fillId="0" borderId="0" xfId="0" applyFont="1" applyAlignment="1">
      <alignment horizontal="left"/>
    </xf>
    <xf numFmtId="0" fontId="19" fillId="0" borderId="0" xfId="0" applyFont="1" applyBorder="1"/>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0" xfId="0" applyFont="1" applyFill="1" applyBorder="1" applyAlignment="1">
      <alignment horizontal="center"/>
    </xf>
    <xf numFmtId="0" fontId="0" fillId="0" borderId="32" xfId="0" applyFill="1" applyBorder="1" applyAlignment="1">
      <alignment horizontal="center"/>
    </xf>
    <xf numFmtId="0" fontId="0" fillId="0" borderId="33" xfId="0" applyBorder="1" applyAlignment="1"/>
    <xf numFmtId="37" fontId="0" fillId="0" borderId="32" xfId="0" applyNumberFormat="1" applyBorder="1"/>
    <xf numFmtId="37" fontId="0" fillId="0" borderId="0" xfId="0" applyNumberFormat="1" applyBorder="1"/>
    <xf numFmtId="37" fontId="0" fillId="0" borderId="33" xfId="0" applyNumberFormat="1" applyBorder="1"/>
    <xf numFmtId="42" fontId="0" fillId="0" borderId="66" xfId="0" applyNumberFormat="1" applyFill="1" applyBorder="1"/>
    <xf numFmtId="42" fontId="0" fillId="0" borderId="66" xfId="0" applyNumberFormat="1" applyFont="1" applyFill="1" applyBorder="1"/>
    <xf numFmtId="42" fontId="0" fillId="0" borderId="66" xfId="0" applyNumberFormat="1" applyBorder="1"/>
    <xf numFmtId="42" fontId="19" fillId="0" borderId="66" xfId="0" applyNumberFormat="1" applyFont="1" applyFill="1" applyBorder="1"/>
    <xf numFmtId="0" fontId="0" fillId="0" borderId="32" xfId="0" applyBorder="1"/>
    <xf numFmtId="0" fontId="0" fillId="0" borderId="33" xfId="0" applyBorder="1"/>
    <xf numFmtId="41" fontId="136" fillId="0" borderId="0" xfId="0" applyNumberFormat="1" applyFont="1"/>
    <xf numFmtId="42" fontId="0" fillId="0" borderId="33" xfId="0" applyNumberFormat="1" applyFill="1" applyBorder="1"/>
    <xf numFmtId="41" fontId="48" fillId="0" borderId="0" xfId="0" applyNumberFormat="1" applyFont="1" applyFill="1"/>
    <xf numFmtId="41" fontId="19" fillId="0" borderId="0" xfId="0" applyNumberFormat="1" applyFont="1"/>
    <xf numFmtId="0" fontId="0" fillId="0" borderId="33" xfId="0" applyFill="1" applyBorder="1"/>
    <xf numFmtId="37" fontId="0" fillId="0" borderId="34" xfId="0" applyNumberFormat="1" applyBorder="1"/>
    <xf numFmtId="37" fontId="0" fillId="0" borderId="35" xfId="0" applyNumberFormat="1" applyBorder="1"/>
    <xf numFmtId="0" fontId="0" fillId="0" borderId="36" xfId="0" applyFill="1" applyBorder="1"/>
    <xf numFmtId="0" fontId="19" fillId="0" borderId="0" xfId="0" applyFont="1" applyFill="1"/>
    <xf numFmtId="172" fontId="0" fillId="0" borderId="0" xfId="0" applyNumberFormat="1" applyBorder="1"/>
    <xf numFmtId="41" fontId="0" fillId="0" borderId="0" xfId="0" applyNumberFormat="1" applyBorder="1"/>
    <xf numFmtId="44" fontId="0" fillId="0" borderId="0" xfId="0" applyNumberFormat="1" applyFill="1"/>
    <xf numFmtId="203" fontId="0" fillId="0" borderId="0" xfId="0" applyNumberFormat="1"/>
    <xf numFmtId="0" fontId="0" fillId="0" borderId="0" xfId="0" applyFill="1" applyAlignment="1">
      <alignment vertical="top"/>
    </xf>
    <xf numFmtId="0" fontId="0" fillId="0" borderId="0" xfId="0" applyFill="1" applyAlignment="1">
      <alignment vertical="top" wrapText="1"/>
    </xf>
    <xf numFmtId="42" fontId="0" fillId="0" borderId="67" xfId="0" applyNumberFormat="1" applyBorder="1"/>
    <xf numFmtId="42" fontId="0" fillId="0" borderId="68" xfId="0" applyNumberFormat="1" applyBorder="1"/>
    <xf numFmtId="42" fontId="0" fillId="0" borderId="69" xfId="0" applyNumberFormat="1" applyBorder="1"/>
    <xf numFmtId="42" fontId="0" fillId="0" borderId="70" xfId="0" applyNumberFormat="1" applyBorder="1"/>
    <xf numFmtId="0" fontId="0" fillId="0" borderId="70" xfId="0" applyBorder="1"/>
    <xf numFmtId="42" fontId="0" fillId="0" borderId="71" xfId="0" applyNumberFormat="1" applyBorder="1"/>
    <xf numFmtId="42" fontId="0" fillId="0" borderId="72" xfId="0" applyNumberFormat="1" applyBorder="1"/>
    <xf numFmtId="0" fontId="0" fillId="0" borderId="29" xfId="0" applyBorder="1"/>
    <xf numFmtId="42" fontId="0" fillId="0" borderId="30" xfId="0" applyNumberFormat="1" applyBorder="1"/>
    <xf numFmtId="42" fontId="0" fillId="0" borderId="30" xfId="0" applyNumberFormat="1" applyFill="1" applyBorder="1"/>
    <xf numFmtId="42" fontId="0" fillId="0" borderId="31" xfId="0" applyNumberFormat="1" applyBorder="1"/>
    <xf numFmtId="42" fontId="0" fillId="0" borderId="33" xfId="0" applyNumberFormat="1" applyBorder="1"/>
    <xf numFmtId="0" fontId="0" fillId="0" borderId="34" xfId="0" applyBorder="1"/>
    <xf numFmtId="0" fontId="0" fillId="0" borderId="35" xfId="0" applyFill="1" applyBorder="1"/>
    <xf numFmtId="0" fontId="0" fillId="0" borderId="35" xfId="0" applyBorder="1"/>
    <xf numFmtId="173" fontId="0" fillId="0" borderId="36" xfId="0" applyNumberFormat="1" applyBorder="1"/>
    <xf numFmtId="0" fontId="144" fillId="123" borderId="0" xfId="0" applyNumberFormat="1" applyFont="1" applyFill="1" applyAlignment="1">
      <alignment horizontal="center"/>
    </xf>
    <xf numFmtId="173" fontId="15" fillId="0" borderId="0" xfId="0" applyNumberFormat="1" applyFont="1"/>
    <xf numFmtId="0" fontId="145" fillId="0" borderId="0" xfId="0" applyFont="1"/>
    <xf numFmtId="41" fontId="145" fillId="0" borderId="0" xfId="0" applyNumberFormat="1" applyFont="1"/>
    <xf numFmtId="166" fontId="145" fillId="0" borderId="0" xfId="0" applyNumberFormat="1" applyFont="1"/>
    <xf numFmtId="164" fontId="20" fillId="0" borderId="0" xfId="44" applyFont="1" applyFill="1" applyAlignment="1" applyProtection="1">
      <alignment horizontal="center"/>
      <protection locked="0"/>
    </xf>
    <xf numFmtId="164" fontId="20" fillId="0" borderId="10" xfId="44" applyFont="1" applyFill="1" applyBorder="1" applyAlignment="1" applyProtection="1">
      <alignment horizontal="center"/>
      <protection locked="0"/>
    </xf>
    <xf numFmtId="164" fontId="20" fillId="0" borderId="0" xfId="44" applyFont="1" applyFill="1" applyAlignment="1" applyProtection="1">
      <alignment horizontal="center" wrapText="1"/>
      <protection locked="0"/>
    </xf>
  </cellXfs>
  <cellStyles count="6624">
    <cellStyle name="_x0013_" xfId="214"/>
    <cellStyle name="_x0013_ 2" xfId="215"/>
    <cellStyle name="_(C) 2007 CB Weather Adjust" xfId="216"/>
    <cellStyle name="_(C) 2007 CB Weather Adjust (2)" xfId="217"/>
    <cellStyle name="_09GRC Gas Transport For Review" xfId="218"/>
    <cellStyle name="_09GRC Gas Transport For Review 2" xfId="219"/>
    <cellStyle name="_09GRC Gas Transport For Review_Book4" xfId="220"/>
    <cellStyle name="_09GRC Gas Transport For Review_Book4 2" xfId="221"/>
    <cellStyle name="_x0013__16.07E Wild Horse Wind Expansionwrkingfile" xfId="222"/>
    <cellStyle name="_x0013__16.07E Wild Horse Wind Expansionwrkingfile 2" xfId="223"/>
    <cellStyle name="_x0013__16.07E Wild Horse Wind Expansionwrkingfile SF" xfId="224"/>
    <cellStyle name="_x0013__16.07E Wild Horse Wind Expansionwrkingfile SF 2" xfId="225"/>
    <cellStyle name="_x0013__16.37E Wild Horse Expansion DeferralRevwrkingfile SF" xfId="226"/>
    <cellStyle name="_x0013__16.37E Wild Horse Expansion DeferralRevwrkingfile SF 2" xfId="227"/>
    <cellStyle name="_2.01G Temp Normalization(C)" xfId="228"/>
    <cellStyle name="_2.05G Pass-Through Revenue and Expenses" xfId="229"/>
    <cellStyle name="_2.11G Interest on Customer Deposits" xfId="230"/>
    <cellStyle name="_4.01E Temp Normalization" xfId="231"/>
    <cellStyle name="_4.03G Lease Everett Delta" xfId="232"/>
    <cellStyle name="_4.04G Pass-Through Revenue and ExpensesWFMI" xfId="233"/>
    <cellStyle name="_4.06E Pass Throughs" xfId="234"/>
    <cellStyle name="_4.06E Pass Throughs 2" xfId="235"/>
    <cellStyle name="_4.06E Pass Throughs 2 2" xfId="236"/>
    <cellStyle name="_4.06E Pass Throughs 3" xfId="237"/>
    <cellStyle name="_4.06E Pass Throughs 3 2" xfId="238"/>
    <cellStyle name="_4.06E Pass Throughs 3 3" xfId="239"/>
    <cellStyle name="_4.06E Pass Throughs 3 4" xfId="240"/>
    <cellStyle name="_4.06E Pass Throughs 4" xfId="241"/>
    <cellStyle name="_4.06E Pass Throughs_04 07E Wild Horse Wind Expansion (C) (2)" xfId="242"/>
    <cellStyle name="_4.06E Pass Throughs_04 07E Wild Horse Wind Expansion (C) (2) 2" xfId="243"/>
    <cellStyle name="_4.06E Pass Throughs_04 07E Wild Horse Wind Expansion (C) (2)_Adj Bench DR 3 for Initial Briefs (Electric)" xfId="244"/>
    <cellStyle name="_4.06E Pass Throughs_04 07E Wild Horse Wind Expansion (C) (2)_Adj Bench DR 3 for Initial Briefs (Electric) 2" xfId="245"/>
    <cellStyle name="_4.06E Pass Throughs_04 07E Wild Horse Wind Expansion (C) (2)_Electric Rev Req Model (2009 GRC) " xfId="246"/>
    <cellStyle name="_4.06E Pass Throughs_04 07E Wild Horse Wind Expansion (C) (2)_Electric Rev Req Model (2009 GRC)  2" xfId="247"/>
    <cellStyle name="_4.06E Pass Throughs_04 07E Wild Horse Wind Expansion (C) (2)_Electric Rev Req Model (2009 GRC) Rebuttal" xfId="248"/>
    <cellStyle name="_4.06E Pass Throughs_04 07E Wild Horse Wind Expansion (C) (2)_Electric Rev Req Model (2009 GRC) Rebuttal 2" xfId="249"/>
    <cellStyle name="_4.06E Pass Throughs_04 07E Wild Horse Wind Expansion (C) (2)_Electric Rev Req Model (2009 GRC) Rebuttal REmoval of New  WH Solar AdjustMI" xfId="250"/>
    <cellStyle name="_4.06E Pass Throughs_04 07E Wild Horse Wind Expansion (C) (2)_Electric Rev Req Model (2009 GRC) Rebuttal REmoval of New  WH Solar AdjustMI 2" xfId="251"/>
    <cellStyle name="_4.06E Pass Throughs_04 07E Wild Horse Wind Expansion (C) (2)_Electric Rev Req Model (2009 GRC) Revised 01-18-2010" xfId="252"/>
    <cellStyle name="_4.06E Pass Throughs_04 07E Wild Horse Wind Expansion (C) (2)_Electric Rev Req Model (2009 GRC) Revised 01-18-2010 2" xfId="253"/>
    <cellStyle name="_4.06E Pass Throughs_04 07E Wild Horse Wind Expansion (C) (2)_Final Order Electric EXHIBIT A-1" xfId="254"/>
    <cellStyle name="_4.06E Pass Throughs_04 07E Wild Horse Wind Expansion (C) (2)_Final Order Electric EXHIBIT A-1 2" xfId="255"/>
    <cellStyle name="_4.06E Pass Throughs_04 07E Wild Horse Wind Expansion (C) (2)_TENASKA REGULATORY ASSET" xfId="256"/>
    <cellStyle name="_4.06E Pass Throughs_04 07E Wild Horse Wind Expansion (C) (2)_TENASKA REGULATORY ASSET 2" xfId="257"/>
    <cellStyle name="_4.06E Pass Throughs_16.37E Wild Horse Expansion DeferralRevwrkingfile SF" xfId="258"/>
    <cellStyle name="_4.06E Pass Throughs_16.37E Wild Horse Expansion DeferralRevwrkingfile SF 2" xfId="259"/>
    <cellStyle name="_4.06E Pass Throughs_4 31 Regulatory Assets and Liabilities  7 06- Exhibit D" xfId="260"/>
    <cellStyle name="_4.06E Pass Throughs_4 31 Regulatory Assets and Liabilities  7 06- Exhibit D 2" xfId="261"/>
    <cellStyle name="_4.06E Pass Throughs_4 32 Regulatory Assets and Liabilities  7 06- Exhibit D" xfId="262"/>
    <cellStyle name="_4.06E Pass Throughs_4 32 Regulatory Assets and Liabilities  7 06- Exhibit D 2" xfId="263"/>
    <cellStyle name="_4.06E Pass Throughs_Book2" xfId="264"/>
    <cellStyle name="_4.06E Pass Throughs_Book2 2" xfId="265"/>
    <cellStyle name="_4.06E Pass Throughs_Book2_Adj Bench DR 3 for Initial Briefs (Electric)" xfId="266"/>
    <cellStyle name="_4.06E Pass Throughs_Book2_Adj Bench DR 3 for Initial Briefs (Electric) 2" xfId="267"/>
    <cellStyle name="_4.06E Pass Throughs_Book2_Electric Rev Req Model (2009 GRC) Rebuttal" xfId="268"/>
    <cellStyle name="_4.06E Pass Throughs_Book2_Electric Rev Req Model (2009 GRC) Rebuttal 2" xfId="269"/>
    <cellStyle name="_4.06E Pass Throughs_Book2_Electric Rev Req Model (2009 GRC) Rebuttal REmoval of New  WH Solar AdjustMI" xfId="270"/>
    <cellStyle name="_4.06E Pass Throughs_Book2_Electric Rev Req Model (2009 GRC) Rebuttal REmoval of New  WH Solar AdjustMI 2" xfId="271"/>
    <cellStyle name="_4.06E Pass Throughs_Book2_Electric Rev Req Model (2009 GRC) Revised 01-18-2010" xfId="272"/>
    <cellStyle name="_4.06E Pass Throughs_Book2_Electric Rev Req Model (2009 GRC) Revised 01-18-2010 2" xfId="273"/>
    <cellStyle name="_4.06E Pass Throughs_Book2_Final Order Electric EXHIBIT A-1" xfId="274"/>
    <cellStyle name="_4.06E Pass Throughs_Book2_Final Order Electric EXHIBIT A-1 2" xfId="275"/>
    <cellStyle name="_4.06E Pass Throughs_Book4" xfId="276"/>
    <cellStyle name="_4.06E Pass Throughs_Book4 2" xfId="277"/>
    <cellStyle name="_4.06E Pass Throughs_Book9" xfId="278"/>
    <cellStyle name="_4.06E Pass Throughs_Book9 2" xfId="279"/>
    <cellStyle name="_4.06E Pass Throughs_DWH-08 (Rate Spread &amp; Design Workpapers)" xfId="280"/>
    <cellStyle name="_4.06E Pass Throughs_Final 2008 PTC Rate Design Workpapers 10.27.08" xfId="281"/>
    <cellStyle name="_4.06E Pass Throughs_INPUTS" xfId="282"/>
    <cellStyle name="_4.06E Pass Throughs_INPUTS 2" xfId="283"/>
    <cellStyle name="_4.06E Pass Throughs_Power Costs - Comparison bx Rbtl-Staff-Jt-PC" xfId="284"/>
    <cellStyle name="_4.06E Pass Throughs_Power Costs - Comparison bx Rbtl-Staff-Jt-PC 2" xfId="285"/>
    <cellStyle name="_4.06E Pass Throughs_Power Costs - Comparison bx Rbtl-Staff-Jt-PC_Adj Bench DR 3 for Initial Briefs (Electric)" xfId="286"/>
    <cellStyle name="_4.06E Pass Throughs_Power Costs - Comparison bx Rbtl-Staff-Jt-PC_Adj Bench DR 3 for Initial Briefs (Electric) 2" xfId="287"/>
    <cellStyle name="_4.06E Pass Throughs_Power Costs - Comparison bx Rbtl-Staff-Jt-PC_Electric Rev Req Model (2009 GRC) Rebuttal" xfId="288"/>
    <cellStyle name="_4.06E Pass Throughs_Power Costs - Comparison bx Rbtl-Staff-Jt-PC_Electric Rev Req Model (2009 GRC) Rebuttal 2" xfId="289"/>
    <cellStyle name="_4.06E Pass Throughs_Power Costs - Comparison bx Rbtl-Staff-Jt-PC_Electric Rev Req Model (2009 GRC) Rebuttal REmoval of New  WH Solar AdjustMI" xfId="290"/>
    <cellStyle name="_4.06E Pass Throughs_Power Costs - Comparison bx Rbtl-Staff-Jt-PC_Electric Rev Req Model (2009 GRC) Rebuttal REmoval of New  WH Solar AdjustMI 2" xfId="291"/>
    <cellStyle name="_4.06E Pass Throughs_Power Costs - Comparison bx Rbtl-Staff-Jt-PC_Electric Rev Req Model (2009 GRC) Revised 01-18-2010" xfId="292"/>
    <cellStyle name="_4.06E Pass Throughs_Power Costs - Comparison bx Rbtl-Staff-Jt-PC_Electric Rev Req Model (2009 GRC) Revised 01-18-2010 2" xfId="293"/>
    <cellStyle name="_4.06E Pass Throughs_Power Costs - Comparison bx Rbtl-Staff-Jt-PC_Final Order Electric EXHIBIT A-1" xfId="294"/>
    <cellStyle name="_4.06E Pass Throughs_Power Costs - Comparison bx Rbtl-Staff-Jt-PC_Final Order Electric EXHIBIT A-1 2" xfId="295"/>
    <cellStyle name="_4.06E Pass Throughs_Production Adj 4.37" xfId="296"/>
    <cellStyle name="_4.06E Pass Throughs_Production Adj 4.37 2" xfId="297"/>
    <cellStyle name="_4.06E Pass Throughs_Purchased Power Adj 4.03" xfId="298"/>
    <cellStyle name="_4.06E Pass Throughs_Purchased Power Adj 4.03 2" xfId="299"/>
    <cellStyle name="_4.06E Pass Throughs_Rebuttal Power Costs" xfId="300"/>
    <cellStyle name="_4.06E Pass Throughs_Rebuttal Power Costs 2" xfId="301"/>
    <cellStyle name="_4.06E Pass Throughs_Rebuttal Power Costs_Adj Bench DR 3 for Initial Briefs (Electric)" xfId="302"/>
    <cellStyle name="_4.06E Pass Throughs_Rebuttal Power Costs_Adj Bench DR 3 for Initial Briefs (Electric) 2" xfId="303"/>
    <cellStyle name="_4.06E Pass Throughs_Rebuttal Power Costs_Electric Rev Req Model (2009 GRC) Rebuttal" xfId="304"/>
    <cellStyle name="_4.06E Pass Throughs_Rebuttal Power Costs_Electric Rev Req Model (2009 GRC) Rebuttal 2" xfId="305"/>
    <cellStyle name="_4.06E Pass Throughs_Rebuttal Power Costs_Electric Rev Req Model (2009 GRC) Rebuttal REmoval of New  WH Solar AdjustMI" xfId="306"/>
    <cellStyle name="_4.06E Pass Throughs_Rebuttal Power Costs_Electric Rev Req Model (2009 GRC) Rebuttal REmoval of New  WH Solar AdjustMI 2" xfId="307"/>
    <cellStyle name="_4.06E Pass Throughs_Rebuttal Power Costs_Electric Rev Req Model (2009 GRC) Revised 01-18-2010" xfId="308"/>
    <cellStyle name="_4.06E Pass Throughs_Rebuttal Power Costs_Electric Rev Req Model (2009 GRC) Revised 01-18-2010 2" xfId="309"/>
    <cellStyle name="_4.06E Pass Throughs_Rebuttal Power Costs_Final Order Electric EXHIBIT A-1" xfId="310"/>
    <cellStyle name="_4.06E Pass Throughs_Rebuttal Power Costs_Final Order Electric EXHIBIT A-1 2" xfId="311"/>
    <cellStyle name="_4.06E Pass Throughs_ROR &amp; CONV FACTOR" xfId="312"/>
    <cellStyle name="_4.06E Pass Throughs_ROR &amp; CONV FACTOR 2" xfId="313"/>
    <cellStyle name="_4.06E Pass Throughs_ROR 5.02" xfId="314"/>
    <cellStyle name="_4.06E Pass Throughs_ROR 5.02 2" xfId="315"/>
    <cellStyle name="_4.13E Montana Energy Tax" xfId="316"/>
    <cellStyle name="_4.13E Montana Energy Tax 2" xfId="317"/>
    <cellStyle name="_4.13E Montana Energy Tax 2 2" xfId="318"/>
    <cellStyle name="_4.13E Montana Energy Tax 3" xfId="319"/>
    <cellStyle name="_4.13E Montana Energy Tax 3 2" xfId="320"/>
    <cellStyle name="_4.13E Montana Energy Tax 3 3" xfId="321"/>
    <cellStyle name="_4.13E Montana Energy Tax 3 4" xfId="322"/>
    <cellStyle name="_4.13E Montana Energy Tax 4" xfId="323"/>
    <cellStyle name="_4.13E Montana Energy Tax_04 07E Wild Horse Wind Expansion (C) (2)" xfId="324"/>
    <cellStyle name="_4.13E Montana Energy Tax_04 07E Wild Horse Wind Expansion (C) (2) 2" xfId="325"/>
    <cellStyle name="_4.13E Montana Energy Tax_04 07E Wild Horse Wind Expansion (C) (2)_Adj Bench DR 3 for Initial Briefs (Electric)" xfId="326"/>
    <cellStyle name="_4.13E Montana Energy Tax_04 07E Wild Horse Wind Expansion (C) (2)_Adj Bench DR 3 for Initial Briefs (Electric) 2" xfId="327"/>
    <cellStyle name="_4.13E Montana Energy Tax_04 07E Wild Horse Wind Expansion (C) (2)_Electric Rev Req Model (2009 GRC) " xfId="328"/>
    <cellStyle name="_4.13E Montana Energy Tax_04 07E Wild Horse Wind Expansion (C) (2)_Electric Rev Req Model (2009 GRC)  2" xfId="329"/>
    <cellStyle name="_4.13E Montana Energy Tax_04 07E Wild Horse Wind Expansion (C) (2)_Electric Rev Req Model (2009 GRC) Rebuttal" xfId="330"/>
    <cellStyle name="_4.13E Montana Energy Tax_04 07E Wild Horse Wind Expansion (C) (2)_Electric Rev Req Model (2009 GRC) Rebuttal 2" xfId="331"/>
    <cellStyle name="_4.13E Montana Energy Tax_04 07E Wild Horse Wind Expansion (C) (2)_Electric Rev Req Model (2009 GRC) Rebuttal REmoval of New  WH Solar AdjustMI" xfId="332"/>
    <cellStyle name="_4.13E Montana Energy Tax_04 07E Wild Horse Wind Expansion (C) (2)_Electric Rev Req Model (2009 GRC) Rebuttal REmoval of New  WH Solar AdjustMI 2" xfId="333"/>
    <cellStyle name="_4.13E Montana Energy Tax_04 07E Wild Horse Wind Expansion (C) (2)_Electric Rev Req Model (2009 GRC) Revised 01-18-2010" xfId="334"/>
    <cellStyle name="_4.13E Montana Energy Tax_04 07E Wild Horse Wind Expansion (C) (2)_Electric Rev Req Model (2009 GRC) Revised 01-18-2010 2" xfId="335"/>
    <cellStyle name="_4.13E Montana Energy Tax_04 07E Wild Horse Wind Expansion (C) (2)_Final Order Electric EXHIBIT A-1" xfId="336"/>
    <cellStyle name="_4.13E Montana Energy Tax_04 07E Wild Horse Wind Expansion (C) (2)_Final Order Electric EXHIBIT A-1 2" xfId="337"/>
    <cellStyle name="_4.13E Montana Energy Tax_04 07E Wild Horse Wind Expansion (C) (2)_TENASKA REGULATORY ASSET" xfId="338"/>
    <cellStyle name="_4.13E Montana Energy Tax_04 07E Wild Horse Wind Expansion (C) (2)_TENASKA REGULATORY ASSET 2" xfId="339"/>
    <cellStyle name="_4.13E Montana Energy Tax_16.37E Wild Horse Expansion DeferralRevwrkingfile SF" xfId="340"/>
    <cellStyle name="_4.13E Montana Energy Tax_16.37E Wild Horse Expansion DeferralRevwrkingfile SF 2" xfId="341"/>
    <cellStyle name="_4.13E Montana Energy Tax_4 31 Regulatory Assets and Liabilities  7 06- Exhibit D" xfId="342"/>
    <cellStyle name="_4.13E Montana Energy Tax_4 31 Regulatory Assets and Liabilities  7 06- Exhibit D 2" xfId="343"/>
    <cellStyle name="_4.13E Montana Energy Tax_4 32 Regulatory Assets and Liabilities  7 06- Exhibit D" xfId="344"/>
    <cellStyle name="_4.13E Montana Energy Tax_4 32 Regulatory Assets and Liabilities  7 06- Exhibit D 2" xfId="345"/>
    <cellStyle name="_4.13E Montana Energy Tax_Book2" xfId="346"/>
    <cellStyle name="_4.13E Montana Energy Tax_Book2 2" xfId="347"/>
    <cellStyle name="_4.13E Montana Energy Tax_Book2_Adj Bench DR 3 for Initial Briefs (Electric)" xfId="348"/>
    <cellStyle name="_4.13E Montana Energy Tax_Book2_Adj Bench DR 3 for Initial Briefs (Electric) 2" xfId="349"/>
    <cellStyle name="_4.13E Montana Energy Tax_Book2_Electric Rev Req Model (2009 GRC) Rebuttal" xfId="350"/>
    <cellStyle name="_4.13E Montana Energy Tax_Book2_Electric Rev Req Model (2009 GRC) Rebuttal 2" xfId="351"/>
    <cellStyle name="_4.13E Montana Energy Tax_Book2_Electric Rev Req Model (2009 GRC) Rebuttal REmoval of New  WH Solar AdjustMI" xfId="352"/>
    <cellStyle name="_4.13E Montana Energy Tax_Book2_Electric Rev Req Model (2009 GRC) Rebuttal REmoval of New  WH Solar AdjustMI 2" xfId="353"/>
    <cellStyle name="_4.13E Montana Energy Tax_Book2_Electric Rev Req Model (2009 GRC) Revised 01-18-2010" xfId="354"/>
    <cellStyle name="_4.13E Montana Energy Tax_Book2_Electric Rev Req Model (2009 GRC) Revised 01-18-2010 2" xfId="355"/>
    <cellStyle name="_4.13E Montana Energy Tax_Book2_Final Order Electric EXHIBIT A-1" xfId="356"/>
    <cellStyle name="_4.13E Montana Energy Tax_Book2_Final Order Electric EXHIBIT A-1 2" xfId="357"/>
    <cellStyle name="_4.13E Montana Energy Tax_Book4" xfId="358"/>
    <cellStyle name="_4.13E Montana Energy Tax_Book4 2" xfId="359"/>
    <cellStyle name="_4.13E Montana Energy Tax_Book9" xfId="360"/>
    <cellStyle name="_4.13E Montana Energy Tax_Book9 2" xfId="361"/>
    <cellStyle name="_4.13E Montana Energy Tax_DWH-08 (Rate Spread &amp; Design Workpapers)" xfId="362"/>
    <cellStyle name="_4.13E Montana Energy Tax_Final 2008 PTC Rate Design Workpapers 10.27.08" xfId="363"/>
    <cellStyle name="_4.13E Montana Energy Tax_INPUTS" xfId="364"/>
    <cellStyle name="_4.13E Montana Energy Tax_INPUTS 2" xfId="365"/>
    <cellStyle name="_4.13E Montana Energy Tax_Power Costs - Comparison bx Rbtl-Staff-Jt-PC" xfId="366"/>
    <cellStyle name="_4.13E Montana Energy Tax_Power Costs - Comparison bx Rbtl-Staff-Jt-PC 2" xfId="367"/>
    <cellStyle name="_4.13E Montana Energy Tax_Power Costs - Comparison bx Rbtl-Staff-Jt-PC_Adj Bench DR 3 for Initial Briefs (Electric)" xfId="368"/>
    <cellStyle name="_4.13E Montana Energy Tax_Power Costs - Comparison bx Rbtl-Staff-Jt-PC_Adj Bench DR 3 for Initial Briefs (Electric) 2" xfId="369"/>
    <cellStyle name="_4.13E Montana Energy Tax_Power Costs - Comparison bx Rbtl-Staff-Jt-PC_Electric Rev Req Model (2009 GRC) Rebuttal" xfId="370"/>
    <cellStyle name="_4.13E Montana Energy Tax_Power Costs - Comparison bx Rbtl-Staff-Jt-PC_Electric Rev Req Model (2009 GRC) Rebuttal 2" xfId="371"/>
    <cellStyle name="_4.13E Montana Energy Tax_Power Costs - Comparison bx Rbtl-Staff-Jt-PC_Electric Rev Req Model (2009 GRC) Rebuttal REmoval of New  WH Solar AdjustMI" xfId="372"/>
    <cellStyle name="_4.13E Montana Energy Tax_Power Costs - Comparison bx Rbtl-Staff-Jt-PC_Electric Rev Req Model (2009 GRC) Rebuttal REmoval of New  WH Solar AdjustMI 2" xfId="373"/>
    <cellStyle name="_4.13E Montana Energy Tax_Power Costs - Comparison bx Rbtl-Staff-Jt-PC_Electric Rev Req Model (2009 GRC) Revised 01-18-2010" xfId="374"/>
    <cellStyle name="_4.13E Montana Energy Tax_Power Costs - Comparison bx Rbtl-Staff-Jt-PC_Electric Rev Req Model (2009 GRC) Revised 01-18-2010 2" xfId="375"/>
    <cellStyle name="_4.13E Montana Energy Tax_Power Costs - Comparison bx Rbtl-Staff-Jt-PC_Final Order Electric EXHIBIT A-1" xfId="376"/>
    <cellStyle name="_4.13E Montana Energy Tax_Power Costs - Comparison bx Rbtl-Staff-Jt-PC_Final Order Electric EXHIBIT A-1 2" xfId="377"/>
    <cellStyle name="_4.13E Montana Energy Tax_Production Adj 4.37" xfId="378"/>
    <cellStyle name="_4.13E Montana Energy Tax_Production Adj 4.37 2" xfId="379"/>
    <cellStyle name="_4.13E Montana Energy Tax_Purchased Power Adj 4.03" xfId="380"/>
    <cellStyle name="_4.13E Montana Energy Tax_Purchased Power Adj 4.03 2" xfId="381"/>
    <cellStyle name="_4.13E Montana Energy Tax_Rebuttal Power Costs" xfId="382"/>
    <cellStyle name="_4.13E Montana Energy Tax_Rebuttal Power Costs 2" xfId="383"/>
    <cellStyle name="_4.13E Montana Energy Tax_Rebuttal Power Costs_Adj Bench DR 3 for Initial Briefs (Electric)" xfId="384"/>
    <cellStyle name="_4.13E Montana Energy Tax_Rebuttal Power Costs_Adj Bench DR 3 for Initial Briefs (Electric) 2" xfId="385"/>
    <cellStyle name="_4.13E Montana Energy Tax_Rebuttal Power Costs_Electric Rev Req Model (2009 GRC) Rebuttal" xfId="386"/>
    <cellStyle name="_4.13E Montana Energy Tax_Rebuttal Power Costs_Electric Rev Req Model (2009 GRC) Rebuttal 2" xfId="387"/>
    <cellStyle name="_4.13E Montana Energy Tax_Rebuttal Power Costs_Electric Rev Req Model (2009 GRC) Rebuttal REmoval of New  WH Solar AdjustMI" xfId="388"/>
    <cellStyle name="_4.13E Montana Energy Tax_Rebuttal Power Costs_Electric Rev Req Model (2009 GRC) Rebuttal REmoval of New  WH Solar AdjustMI 2" xfId="389"/>
    <cellStyle name="_4.13E Montana Energy Tax_Rebuttal Power Costs_Electric Rev Req Model (2009 GRC) Revised 01-18-2010" xfId="390"/>
    <cellStyle name="_4.13E Montana Energy Tax_Rebuttal Power Costs_Electric Rev Req Model (2009 GRC) Revised 01-18-2010 2" xfId="391"/>
    <cellStyle name="_4.13E Montana Energy Tax_Rebuttal Power Costs_Final Order Electric EXHIBIT A-1" xfId="392"/>
    <cellStyle name="_4.13E Montana Energy Tax_Rebuttal Power Costs_Final Order Electric EXHIBIT A-1 2" xfId="393"/>
    <cellStyle name="_4.13E Montana Energy Tax_ROR &amp; CONV FACTOR" xfId="394"/>
    <cellStyle name="_4.13E Montana Energy Tax_ROR &amp; CONV FACTOR 2" xfId="395"/>
    <cellStyle name="_4.13E Montana Energy Tax_ROR 5.02" xfId="396"/>
    <cellStyle name="_4.13E Montana Energy Tax_ROR 5.02 2" xfId="397"/>
    <cellStyle name="_5.03G-Conversion Factor Working FileMI" xfId="398"/>
    <cellStyle name="_x0013__Adj Bench DR 3 for Initial Briefs (Electric)" xfId="399"/>
    <cellStyle name="_x0013__Adj Bench DR 3 for Initial Briefs (Electric) 2" xfId="400"/>
    <cellStyle name="_AURORA WIP" xfId="401"/>
    <cellStyle name="_AURORA WIP 2" xfId="402"/>
    <cellStyle name="_Book1" xfId="403"/>
    <cellStyle name="_Book1 (2)" xfId="404"/>
    <cellStyle name="_Book1 (2) 2" xfId="405"/>
    <cellStyle name="_Book1 (2) 2 2" xfId="406"/>
    <cellStyle name="_Book1 (2) 3" xfId="407"/>
    <cellStyle name="_Book1 (2) 3 2" xfId="408"/>
    <cellStyle name="_Book1 (2) 3 3" xfId="409"/>
    <cellStyle name="_Book1 (2) 3 4" xfId="410"/>
    <cellStyle name="_Book1 (2) 4" xfId="411"/>
    <cellStyle name="_Book1 (2)_04 07E Wild Horse Wind Expansion (C) (2)" xfId="412"/>
    <cellStyle name="_Book1 (2)_04 07E Wild Horse Wind Expansion (C) (2) 2" xfId="413"/>
    <cellStyle name="_Book1 (2)_04 07E Wild Horse Wind Expansion (C) (2)_Adj Bench DR 3 for Initial Briefs (Electric)" xfId="414"/>
    <cellStyle name="_Book1 (2)_04 07E Wild Horse Wind Expansion (C) (2)_Adj Bench DR 3 for Initial Briefs (Electric) 2" xfId="415"/>
    <cellStyle name="_Book1 (2)_04 07E Wild Horse Wind Expansion (C) (2)_Electric Rev Req Model (2009 GRC) " xfId="416"/>
    <cellStyle name="_Book1 (2)_04 07E Wild Horse Wind Expansion (C) (2)_Electric Rev Req Model (2009 GRC)  2" xfId="417"/>
    <cellStyle name="_Book1 (2)_04 07E Wild Horse Wind Expansion (C) (2)_Electric Rev Req Model (2009 GRC) Rebuttal" xfId="418"/>
    <cellStyle name="_Book1 (2)_04 07E Wild Horse Wind Expansion (C) (2)_Electric Rev Req Model (2009 GRC) Rebuttal 2" xfId="419"/>
    <cellStyle name="_Book1 (2)_04 07E Wild Horse Wind Expansion (C) (2)_Electric Rev Req Model (2009 GRC) Rebuttal REmoval of New  WH Solar AdjustMI" xfId="420"/>
    <cellStyle name="_Book1 (2)_04 07E Wild Horse Wind Expansion (C) (2)_Electric Rev Req Model (2009 GRC) Rebuttal REmoval of New  WH Solar AdjustMI 2" xfId="421"/>
    <cellStyle name="_Book1 (2)_04 07E Wild Horse Wind Expansion (C) (2)_Electric Rev Req Model (2009 GRC) Revised 01-18-2010" xfId="422"/>
    <cellStyle name="_Book1 (2)_04 07E Wild Horse Wind Expansion (C) (2)_Electric Rev Req Model (2009 GRC) Revised 01-18-2010 2" xfId="423"/>
    <cellStyle name="_Book1 (2)_04 07E Wild Horse Wind Expansion (C) (2)_Final Order Electric EXHIBIT A-1" xfId="424"/>
    <cellStyle name="_Book1 (2)_04 07E Wild Horse Wind Expansion (C) (2)_Final Order Electric EXHIBIT A-1 2" xfId="425"/>
    <cellStyle name="_Book1 (2)_04 07E Wild Horse Wind Expansion (C) (2)_TENASKA REGULATORY ASSET" xfId="426"/>
    <cellStyle name="_Book1 (2)_04 07E Wild Horse Wind Expansion (C) (2)_TENASKA REGULATORY ASSET 2" xfId="427"/>
    <cellStyle name="_Book1 (2)_16.37E Wild Horse Expansion DeferralRevwrkingfile SF" xfId="428"/>
    <cellStyle name="_Book1 (2)_16.37E Wild Horse Expansion DeferralRevwrkingfile SF 2" xfId="429"/>
    <cellStyle name="_Book1 (2)_4 31 Regulatory Assets and Liabilities  7 06- Exhibit D" xfId="430"/>
    <cellStyle name="_Book1 (2)_4 31 Regulatory Assets and Liabilities  7 06- Exhibit D 2" xfId="431"/>
    <cellStyle name="_Book1 (2)_4 32 Regulatory Assets and Liabilities  7 06- Exhibit D" xfId="432"/>
    <cellStyle name="_Book1 (2)_4 32 Regulatory Assets and Liabilities  7 06- Exhibit D 2" xfId="433"/>
    <cellStyle name="_Book1 (2)_Book2" xfId="434"/>
    <cellStyle name="_Book1 (2)_Book2 2" xfId="435"/>
    <cellStyle name="_Book1 (2)_Book2_Adj Bench DR 3 for Initial Briefs (Electric)" xfId="436"/>
    <cellStyle name="_Book1 (2)_Book2_Adj Bench DR 3 for Initial Briefs (Electric) 2" xfId="437"/>
    <cellStyle name="_Book1 (2)_Book2_Electric Rev Req Model (2009 GRC) Rebuttal" xfId="438"/>
    <cellStyle name="_Book1 (2)_Book2_Electric Rev Req Model (2009 GRC) Rebuttal 2" xfId="439"/>
    <cellStyle name="_Book1 (2)_Book2_Electric Rev Req Model (2009 GRC) Rebuttal REmoval of New  WH Solar AdjustMI" xfId="440"/>
    <cellStyle name="_Book1 (2)_Book2_Electric Rev Req Model (2009 GRC) Rebuttal REmoval of New  WH Solar AdjustMI 2" xfId="441"/>
    <cellStyle name="_Book1 (2)_Book2_Electric Rev Req Model (2009 GRC) Revised 01-18-2010" xfId="442"/>
    <cellStyle name="_Book1 (2)_Book2_Electric Rev Req Model (2009 GRC) Revised 01-18-2010 2" xfId="443"/>
    <cellStyle name="_Book1 (2)_Book2_Final Order Electric EXHIBIT A-1" xfId="444"/>
    <cellStyle name="_Book1 (2)_Book2_Final Order Electric EXHIBIT A-1 2" xfId="445"/>
    <cellStyle name="_Book1 (2)_Book4" xfId="446"/>
    <cellStyle name="_Book1 (2)_Book4 2" xfId="447"/>
    <cellStyle name="_Book1 (2)_Book9" xfId="448"/>
    <cellStyle name="_Book1 (2)_Book9 2" xfId="449"/>
    <cellStyle name="_Book1 (2)_DWH-08 (Rate Spread &amp; Design Workpapers)" xfId="450"/>
    <cellStyle name="_Book1 (2)_Final 2008 PTC Rate Design Workpapers 10.27.08" xfId="451"/>
    <cellStyle name="_Book1 (2)_INPUTS" xfId="452"/>
    <cellStyle name="_Book1 (2)_INPUTS 2" xfId="453"/>
    <cellStyle name="_Book1 (2)_Power Costs - Comparison bx Rbtl-Staff-Jt-PC" xfId="454"/>
    <cellStyle name="_Book1 (2)_Power Costs - Comparison bx Rbtl-Staff-Jt-PC 2" xfId="455"/>
    <cellStyle name="_Book1 (2)_Power Costs - Comparison bx Rbtl-Staff-Jt-PC_Adj Bench DR 3 for Initial Briefs (Electric)" xfId="456"/>
    <cellStyle name="_Book1 (2)_Power Costs - Comparison bx Rbtl-Staff-Jt-PC_Adj Bench DR 3 for Initial Briefs (Electric) 2" xfId="457"/>
    <cellStyle name="_Book1 (2)_Power Costs - Comparison bx Rbtl-Staff-Jt-PC_Electric Rev Req Model (2009 GRC) Rebuttal" xfId="458"/>
    <cellStyle name="_Book1 (2)_Power Costs - Comparison bx Rbtl-Staff-Jt-PC_Electric Rev Req Model (2009 GRC) Rebuttal 2" xfId="459"/>
    <cellStyle name="_Book1 (2)_Power Costs - Comparison bx Rbtl-Staff-Jt-PC_Electric Rev Req Model (2009 GRC) Rebuttal REmoval of New  WH Solar AdjustMI" xfId="460"/>
    <cellStyle name="_Book1 (2)_Power Costs - Comparison bx Rbtl-Staff-Jt-PC_Electric Rev Req Model (2009 GRC) Rebuttal REmoval of New  WH Solar AdjustMI 2" xfId="461"/>
    <cellStyle name="_Book1 (2)_Power Costs - Comparison bx Rbtl-Staff-Jt-PC_Electric Rev Req Model (2009 GRC) Revised 01-18-2010" xfId="462"/>
    <cellStyle name="_Book1 (2)_Power Costs - Comparison bx Rbtl-Staff-Jt-PC_Electric Rev Req Model (2009 GRC) Revised 01-18-2010 2" xfId="463"/>
    <cellStyle name="_Book1 (2)_Power Costs - Comparison bx Rbtl-Staff-Jt-PC_Final Order Electric EXHIBIT A-1" xfId="464"/>
    <cellStyle name="_Book1 (2)_Power Costs - Comparison bx Rbtl-Staff-Jt-PC_Final Order Electric EXHIBIT A-1 2" xfId="465"/>
    <cellStyle name="_Book1 (2)_Production Adj 4.37" xfId="466"/>
    <cellStyle name="_Book1 (2)_Production Adj 4.37 2" xfId="467"/>
    <cellStyle name="_Book1 (2)_Purchased Power Adj 4.03" xfId="468"/>
    <cellStyle name="_Book1 (2)_Purchased Power Adj 4.03 2" xfId="469"/>
    <cellStyle name="_Book1 (2)_Rebuttal Power Costs" xfId="470"/>
    <cellStyle name="_Book1 (2)_Rebuttal Power Costs 2" xfId="471"/>
    <cellStyle name="_Book1 (2)_Rebuttal Power Costs_Adj Bench DR 3 for Initial Briefs (Electric)" xfId="472"/>
    <cellStyle name="_Book1 (2)_Rebuttal Power Costs_Adj Bench DR 3 for Initial Briefs (Electric) 2" xfId="473"/>
    <cellStyle name="_Book1 (2)_Rebuttal Power Costs_Electric Rev Req Model (2009 GRC) Rebuttal" xfId="474"/>
    <cellStyle name="_Book1 (2)_Rebuttal Power Costs_Electric Rev Req Model (2009 GRC) Rebuttal 2" xfId="475"/>
    <cellStyle name="_Book1 (2)_Rebuttal Power Costs_Electric Rev Req Model (2009 GRC) Rebuttal REmoval of New  WH Solar AdjustMI" xfId="476"/>
    <cellStyle name="_Book1 (2)_Rebuttal Power Costs_Electric Rev Req Model (2009 GRC) Rebuttal REmoval of New  WH Solar AdjustMI 2" xfId="477"/>
    <cellStyle name="_Book1 (2)_Rebuttal Power Costs_Electric Rev Req Model (2009 GRC) Revised 01-18-2010" xfId="478"/>
    <cellStyle name="_Book1 (2)_Rebuttal Power Costs_Electric Rev Req Model (2009 GRC) Revised 01-18-2010 2" xfId="479"/>
    <cellStyle name="_Book1 (2)_Rebuttal Power Costs_Final Order Electric EXHIBIT A-1" xfId="480"/>
    <cellStyle name="_Book1 (2)_Rebuttal Power Costs_Final Order Electric EXHIBIT A-1 2" xfId="481"/>
    <cellStyle name="_Book1 (2)_ROR &amp; CONV FACTOR" xfId="482"/>
    <cellStyle name="_Book1 (2)_ROR &amp; CONV FACTOR 2" xfId="483"/>
    <cellStyle name="_Book1 (2)_ROR 5.02" xfId="484"/>
    <cellStyle name="_Book1 (2)_ROR 5.02 2" xfId="485"/>
    <cellStyle name="_Book1 10" xfId="486"/>
    <cellStyle name="_Book1 2" xfId="487"/>
    <cellStyle name="_Book1 2 2" xfId="488"/>
    <cellStyle name="_Book1 3" xfId="489"/>
    <cellStyle name="_Book1 4" xfId="490"/>
    <cellStyle name="_Book1 5" xfId="491"/>
    <cellStyle name="_Book1 6" xfId="492"/>
    <cellStyle name="_Book1 7" xfId="493"/>
    <cellStyle name="_Book1 8" xfId="494"/>
    <cellStyle name="_Book1 9" xfId="495"/>
    <cellStyle name="_Book1_(C) WHE Proforma with ITC cash grant 10 Yr Amort_for deferral_102809" xfId="496"/>
    <cellStyle name="_Book1_(C) WHE Proforma with ITC cash grant 10 Yr Amort_for deferral_102809 2" xfId="497"/>
    <cellStyle name="_Book1_(C) WHE Proforma with ITC cash grant 10 Yr Amort_for deferral_102809_16.07E Wild Horse Wind Expansionwrkingfile" xfId="498"/>
    <cellStyle name="_Book1_(C) WHE Proforma with ITC cash grant 10 Yr Amort_for deferral_102809_16.07E Wild Horse Wind Expansionwrkingfile 2" xfId="499"/>
    <cellStyle name="_Book1_(C) WHE Proforma with ITC cash grant 10 Yr Amort_for deferral_102809_16.07E Wild Horse Wind Expansionwrkingfile SF" xfId="500"/>
    <cellStyle name="_Book1_(C) WHE Proforma with ITC cash grant 10 Yr Amort_for deferral_102809_16.07E Wild Horse Wind Expansionwrkingfile SF 2" xfId="501"/>
    <cellStyle name="_Book1_(C) WHE Proforma with ITC cash grant 10 Yr Amort_for deferral_102809_16.37E Wild Horse Expansion DeferralRevwrkingfile SF" xfId="502"/>
    <cellStyle name="_Book1_(C) WHE Proforma with ITC cash grant 10 Yr Amort_for deferral_102809_16.37E Wild Horse Expansion DeferralRevwrkingfile SF 2" xfId="503"/>
    <cellStyle name="_Book1_(C) WHE Proforma with ITC cash grant 10 Yr Amort_for rebuttal_120709" xfId="504"/>
    <cellStyle name="_Book1_(C) WHE Proforma with ITC cash grant 10 Yr Amort_for rebuttal_120709 2" xfId="505"/>
    <cellStyle name="_Book1_04.07E Wild Horse Wind Expansion" xfId="506"/>
    <cellStyle name="_Book1_04.07E Wild Horse Wind Expansion 2" xfId="507"/>
    <cellStyle name="_Book1_04.07E Wild Horse Wind Expansion_16.07E Wild Horse Wind Expansionwrkingfile" xfId="508"/>
    <cellStyle name="_Book1_04.07E Wild Horse Wind Expansion_16.07E Wild Horse Wind Expansionwrkingfile 2" xfId="509"/>
    <cellStyle name="_Book1_04.07E Wild Horse Wind Expansion_16.07E Wild Horse Wind Expansionwrkingfile SF" xfId="510"/>
    <cellStyle name="_Book1_04.07E Wild Horse Wind Expansion_16.07E Wild Horse Wind Expansionwrkingfile SF 2" xfId="511"/>
    <cellStyle name="_Book1_04.07E Wild Horse Wind Expansion_16.37E Wild Horse Expansion DeferralRevwrkingfile SF" xfId="512"/>
    <cellStyle name="_Book1_04.07E Wild Horse Wind Expansion_16.37E Wild Horse Expansion DeferralRevwrkingfile SF 2" xfId="513"/>
    <cellStyle name="_Book1_16.07E Wild Horse Wind Expansionwrkingfile" xfId="514"/>
    <cellStyle name="_Book1_16.07E Wild Horse Wind Expansionwrkingfile 2" xfId="515"/>
    <cellStyle name="_Book1_16.07E Wild Horse Wind Expansionwrkingfile SF" xfId="516"/>
    <cellStyle name="_Book1_16.07E Wild Horse Wind Expansionwrkingfile SF 2" xfId="517"/>
    <cellStyle name="_Book1_16.37E Wild Horse Expansion DeferralRevwrkingfile SF" xfId="518"/>
    <cellStyle name="_Book1_16.37E Wild Horse Expansion DeferralRevwrkingfile SF 2" xfId="519"/>
    <cellStyle name="_Book1_4 31 Regulatory Assets and Liabilities  7 06- Exhibit D" xfId="520"/>
    <cellStyle name="_Book1_4 31 Regulatory Assets and Liabilities  7 06- Exhibit D 2" xfId="521"/>
    <cellStyle name="_Book1_4 32 Regulatory Assets and Liabilities  7 06- Exhibit D" xfId="522"/>
    <cellStyle name="_Book1_4 32 Regulatory Assets and Liabilities  7 06- Exhibit D 2" xfId="523"/>
    <cellStyle name="_Book1_Book2" xfId="524"/>
    <cellStyle name="_Book1_Book2 2" xfId="525"/>
    <cellStyle name="_Book1_Book2_Adj Bench DR 3 for Initial Briefs (Electric)" xfId="526"/>
    <cellStyle name="_Book1_Book2_Adj Bench DR 3 for Initial Briefs (Electric) 2" xfId="527"/>
    <cellStyle name="_Book1_Book2_Electric Rev Req Model (2009 GRC) Rebuttal" xfId="528"/>
    <cellStyle name="_Book1_Book2_Electric Rev Req Model (2009 GRC) Rebuttal 2" xfId="529"/>
    <cellStyle name="_Book1_Book2_Electric Rev Req Model (2009 GRC) Rebuttal REmoval of New  WH Solar AdjustMI" xfId="530"/>
    <cellStyle name="_Book1_Book2_Electric Rev Req Model (2009 GRC) Rebuttal REmoval of New  WH Solar AdjustMI 2" xfId="531"/>
    <cellStyle name="_Book1_Book2_Electric Rev Req Model (2009 GRC) Revised 01-18-2010" xfId="532"/>
    <cellStyle name="_Book1_Book2_Electric Rev Req Model (2009 GRC) Revised 01-18-2010 2" xfId="533"/>
    <cellStyle name="_Book1_Book2_Final Order Electric EXHIBIT A-1" xfId="534"/>
    <cellStyle name="_Book1_Book2_Final Order Electric EXHIBIT A-1 2" xfId="535"/>
    <cellStyle name="_Book1_Book4" xfId="536"/>
    <cellStyle name="_Book1_Book4 2" xfId="537"/>
    <cellStyle name="_Book1_Book9" xfId="538"/>
    <cellStyle name="_Book1_Book9 2" xfId="539"/>
    <cellStyle name="_Book1_Electric COS Inputs" xfId="540"/>
    <cellStyle name="_Book1_Electric COS Inputs 2" xfId="541"/>
    <cellStyle name="_Book1_Electric COS Inputs 2 2" xfId="542"/>
    <cellStyle name="_Book1_Electric COS Inputs 2 3" xfId="543"/>
    <cellStyle name="_Book1_Electric COS Inputs 2 4" xfId="544"/>
    <cellStyle name="_Book1_Electric COS Inputs 3" xfId="545"/>
    <cellStyle name="_Book1_Electric COS Inputs 4" xfId="546"/>
    <cellStyle name="_Book1_Power Costs - Comparison bx Rbtl-Staff-Jt-PC" xfId="547"/>
    <cellStyle name="_Book1_Power Costs - Comparison bx Rbtl-Staff-Jt-PC 2" xfId="548"/>
    <cellStyle name="_Book1_Power Costs - Comparison bx Rbtl-Staff-Jt-PC_Adj Bench DR 3 for Initial Briefs (Electric)" xfId="549"/>
    <cellStyle name="_Book1_Power Costs - Comparison bx Rbtl-Staff-Jt-PC_Adj Bench DR 3 for Initial Briefs (Electric) 2" xfId="550"/>
    <cellStyle name="_Book1_Power Costs - Comparison bx Rbtl-Staff-Jt-PC_Electric Rev Req Model (2009 GRC) Rebuttal" xfId="551"/>
    <cellStyle name="_Book1_Power Costs - Comparison bx Rbtl-Staff-Jt-PC_Electric Rev Req Model (2009 GRC) Rebuttal 2" xfId="552"/>
    <cellStyle name="_Book1_Power Costs - Comparison bx Rbtl-Staff-Jt-PC_Electric Rev Req Model (2009 GRC) Rebuttal REmoval of New  WH Solar AdjustMI" xfId="553"/>
    <cellStyle name="_Book1_Power Costs - Comparison bx Rbtl-Staff-Jt-PC_Electric Rev Req Model (2009 GRC) Rebuttal REmoval of New  WH Solar AdjustMI 2" xfId="554"/>
    <cellStyle name="_Book1_Power Costs - Comparison bx Rbtl-Staff-Jt-PC_Electric Rev Req Model (2009 GRC) Revised 01-18-2010" xfId="555"/>
    <cellStyle name="_Book1_Power Costs - Comparison bx Rbtl-Staff-Jt-PC_Electric Rev Req Model (2009 GRC) Revised 01-18-2010 2" xfId="556"/>
    <cellStyle name="_Book1_Power Costs - Comparison bx Rbtl-Staff-Jt-PC_Final Order Electric EXHIBIT A-1" xfId="557"/>
    <cellStyle name="_Book1_Power Costs - Comparison bx Rbtl-Staff-Jt-PC_Final Order Electric EXHIBIT A-1 2" xfId="558"/>
    <cellStyle name="_Book1_Production Adj 4.37" xfId="559"/>
    <cellStyle name="_Book1_Production Adj 4.37 2" xfId="560"/>
    <cellStyle name="_Book1_Purchased Power Adj 4.03" xfId="561"/>
    <cellStyle name="_Book1_Purchased Power Adj 4.03 2" xfId="562"/>
    <cellStyle name="_Book1_Rebuttal Power Costs" xfId="563"/>
    <cellStyle name="_Book1_Rebuttal Power Costs 2" xfId="564"/>
    <cellStyle name="_Book1_Rebuttal Power Costs_Adj Bench DR 3 for Initial Briefs (Electric)" xfId="565"/>
    <cellStyle name="_Book1_Rebuttal Power Costs_Adj Bench DR 3 for Initial Briefs (Electric) 2" xfId="566"/>
    <cellStyle name="_Book1_Rebuttal Power Costs_Electric Rev Req Model (2009 GRC) Rebuttal" xfId="567"/>
    <cellStyle name="_Book1_Rebuttal Power Costs_Electric Rev Req Model (2009 GRC) Rebuttal 2" xfId="568"/>
    <cellStyle name="_Book1_Rebuttal Power Costs_Electric Rev Req Model (2009 GRC) Rebuttal REmoval of New  WH Solar AdjustMI" xfId="569"/>
    <cellStyle name="_Book1_Rebuttal Power Costs_Electric Rev Req Model (2009 GRC) Rebuttal REmoval of New  WH Solar AdjustMI 2" xfId="570"/>
    <cellStyle name="_Book1_Rebuttal Power Costs_Electric Rev Req Model (2009 GRC) Revised 01-18-2010" xfId="571"/>
    <cellStyle name="_Book1_Rebuttal Power Costs_Electric Rev Req Model (2009 GRC) Revised 01-18-2010 2" xfId="572"/>
    <cellStyle name="_Book1_Rebuttal Power Costs_Final Order Electric EXHIBIT A-1" xfId="573"/>
    <cellStyle name="_Book1_Rebuttal Power Costs_Final Order Electric EXHIBIT A-1 2" xfId="574"/>
    <cellStyle name="_Book1_ROR 5.02" xfId="575"/>
    <cellStyle name="_Book1_ROR 5.02 2" xfId="576"/>
    <cellStyle name="_Book2" xfId="577"/>
    <cellStyle name="_x0013__Book2" xfId="578"/>
    <cellStyle name="_Book2 10" xfId="579"/>
    <cellStyle name="_Book2 11" xfId="580"/>
    <cellStyle name="_Book2 12" xfId="581"/>
    <cellStyle name="_Book2 13" xfId="582"/>
    <cellStyle name="_Book2 14" xfId="583"/>
    <cellStyle name="_Book2 15" xfId="584"/>
    <cellStyle name="_Book2 16" xfId="585"/>
    <cellStyle name="_Book2 17" xfId="586"/>
    <cellStyle name="_Book2 18" xfId="587"/>
    <cellStyle name="_Book2 2" xfId="588"/>
    <cellStyle name="_x0013__Book2 2" xfId="589"/>
    <cellStyle name="_Book2 2 2" xfId="590"/>
    <cellStyle name="_Book2 2 3" xfId="591"/>
    <cellStyle name="_Book2 2 4" xfId="592"/>
    <cellStyle name="_Book2 2 5" xfId="593"/>
    <cellStyle name="_Book2 2 6" xfId="594"/>
    <cellStyle name="_Book2 2 7" xfId="595"/>
    <cellStyle name="_Book2 2 8" xfId="596"/>
    <cellStyle name="_Book2 2 9" xfId="597"/>
    <cellStyle name="_Book2 3" xfId="598"/>
    <cellStyle name="_x0013__Book2 3" xfId="599"/>
    <cellStyle name="_Book2 3 10" xfId="600"/>
    <cellStyle name="_Book2 3 11" xfId="601"/>
    <cellStyle name="_Book2 3 12" xfId="602"/>
    <cellStyle name="_Book2 3 13" xfId="603"/>
    <cellStyle name="_Book2 3 14" xfId="604"/>
    <cellStyle name="_Book2 3 15" xfId="605"/>
    <cellStyle name="_Book2 3 16" xfId="606"/>
    <cellStyle name="_Book2 3 17" xfId="607"/>
    <cellStyle name="_Book2 3 18" xfId="608"/>
    <cellStyle name="_Book2 3 19" xfId="609"/>
    <cellStyle name="_Book2 3 2" xfId="610"/>
    <cellStyle name="_Book2 3 20" xfId="611"/>
    <cellStyle name="_Book2 3 21" xfId="612"/>
    <cellStyle name="_Book2 3 22" xfId="613"/>
    <cellStyle name="_Book2 3 23" xfId="614"/>
    <cellStyle name="_Book2 3 24" xfId="615"/>
    <cellStyle name="_Book2 3 25" xfId="616"/>
    <cellStyle name="_Book2 3 26" xfId="617"/>
    <cellStyle name="_Book2 3 27" xfId="618"/>
    <cellStyle name="_Book2 3 28" xfId="619"/>
    <cellStyle name="_Book2 3 29" xfId="620"/>
    <cellStyle name="_Book2 3 3" xfId="621"/>
    <cellStyle name="_Book2 3 30" xfId="622"/>
    <cellStyle name="_Book2 3 31" xfId="623"/>
    <cellStyle name="_Book2 3 4" xfId="624"/>
    <cellStyle name="_Book2 3 5" xfId="625"/>
    <cellStyle name="_Book2 3 6" xfId="626"/>
    <cellStyle name="_Book2 3 7" xfId="627"/>
    <cellStyle name="_Book2 3 8" xfId="628"/>
    <cellStyle name="_Book2 3 9" xfId="629"/>
    <cellStyle name="_Book2 4" xfId="630"/>
    <cellStyle name="_x0013__Book2 4" xfId="631"/>
    <cellStyle name="_Book2 4 10" xfId="632"/>
    <cellStyle name="_Book2 4 11" xfId="633"/>
    <cellStyle name="_Book2 4 12" xfId="634"/>
    <cellStyle name="_Book2 4 13" xfId="635"/>
    <cellStyle name="_Book2 4 14" xfId="636"/>
    <cellStyle name="_Book2 4 15" xfId="637"/>
    <cellStyle name="_Book2 4 16" xfId="638"/>
    <cellStyle name="_Book2 4 17" xfId="639"/>
    <cellStyle name="_Book2 4 18" xfId="640"/>
    <cellStyle name="_Book2 4 19" xfId="641"/>
    <cellStyle name="_Book2 4 2" xfId="642"/>
    <cellStyle name="_Book2 4 20" xfId="643"/>
    <cellStyle name="_Book2 4 21" xfId="644"/>
    <cellStyle name="_Book2 4 22" xfId="645"/>
    <cellStyle name="_Book2 4 23" xfId="646"/>
    <cellStyle name="_Book2 4 24" xfId="647"/>
    <cellStyle name="_Book2 4 25" xfId="648"/>
    <cellStyle name="_Book2 4 26" xfId="649"/>
    <cellStyle name="_Book2 4 27" xfId="650"/>
    <cellStyle name="_Book2 4 28" xfId="651"/>
    <cellStyle name="_Book2 4 29" xfId="652"/>
    <cellStyle name="_Book2 4 3" xfId="653"/>
    <cellStyle name="_Book2 4 30" xfId="654"/>
    <cellStyle name="_Book2 4 4" xfId="655"/>
    <cellStyle name="_Book2 4 5" xfId="656"/>
    <cellStyle name="_Book2 4 6" xfId="657"/>
    <cellStyle name="_Book2 4 7" xfId="658"/>
    <cellStyle name="_Book2 4 8" xfId="659"/>
    <cellStyle name="_Book2 4 9" xfId="660"/>
    <cellStyle name="_Book2 5" xfId="661"/>
    <cellStyle name="_x0013__Book2 5" xfId="662"/>
    <cellStyle name="_Book2 5 2" xfId="663"/>
    <cellStyle name="_Book2 5 3" xfId="664"/>
    <cellStyle name="_Book2 5 4" xfId="665"/>
    <cellStyle name="_Book2 5 5" xfId="666"/>
    <cellStyle name="_Book2 5 6" xfId="667"/>
    <cellStyle name="_Book2 6" xfId="668"/>
    <cellStyle name="_x0013__Book2 6" xfId="669"/>
    <cellStyle name="_Book2 7" xfId="670"/>
    <cellStyle name="_x0013__Book2 7" xfId="671"/>
    <cellStyle name="_Book2 8" xfId="672"/>
    <cellStyle name="_x0013__Book2 8" xfId="673"/>
    <cellStyle name="_Book2 9" xfId="674"/>
    <cellStyle name="_x0013__Book2 9" xfId="675"/>
    <cellStyle name="_Book2_04 07E Wild Horse Wind Expansion (C) (2)" xfId="676"/>
    <cellStyle name="_Book2_04 07E Wild Horse Wind Expansion (C) (2) 2" xfId="677"/>
    <cellStyle name="_Book2_04 07E Wild Horse Wind Expansion (C) (2)_Adj Bench DR 3 for Initial Briefs (Electric)" xfId="678"/>
    <cellStyle name="_Book2_04 07E Wild Horse Wind Expansion (C) (2)_Adj Bench DR 3 for Initial Briefs (Electric) 2" xfId="679"/>
    <cellStyle name="_Book2_04 07E Wild Horse Wind Expansion (C) (2)_Electric Rev Req Model (2009 GRC) " xfId="680"/>
    <cellStyle name="_Book2_04 07E Wild Horse Wind Expansion (C) (2)_Electric Rev Req Model (2009 GRC)  2" xfId="681"/>
    <cellStyle name="_Book2_04 07E Wild Horse Wind Expansion (C) (2)_Electric Rev Req Model (2009 GRC) Rebuttal" xfId="682"/>
    <cellStyle name="_Book2_04 07E Wild Horse Wind Expansion (C) (2)_Electric Rev Req Model (2009 GRC) Rebuttal 2" xfId="683"/>
    <cellStyle name="_Book2_04 07E Wild Horse Wind Expansion (C) (2)_Electric Rev Req Model (2009 GRC) Rebuttal REmoval of New  WH Solar AdjustMI" xfId="684"/>
    <cellStyle name="_Book2_04 07E Wild Horse Wind Expansion (C) (2)_Electric Rev Req Model (2009 GRC) Rebuttal REmoval of New  WH Solar AdjustMI 2" xfId="685"/>
    <cellStyle name="_Book2_04 07E Wild Horse Wind Expansion (C) (2)_Electric Rev Req Model (2009 GRC) Revised 01-18-2010" xfId="686"/>
    <cellStyle name="_Book2_04 07E Wild Horse Wind Expansion (C) (2)_Electric Rev Req Model (2009 GRC) Revised 01-18-2010 2" xfId="687"/>
    <cellStyle name="_Book2_04 07E Wild Horse Wind Expansion (C) (2)_Final Order Electric EXHIBIT A-1" xfId="688"/>
    <cellStyle name="_Book2_04 07E Wild Horse Wind Expansion (C) (2)_Final Order Electric EXHIBIT A-1 2" xfId="689"/>
    <cellStyle name="_Book2_04 07E Wild Horse Wind Expansion (C) (2)_TENASKA REGULATORY ASSET" xfId="690"/>
    <cellStyle name="_Book2_04 07E Wild Horse Wind Expansion (C) (2)_TENASKA REGULATORY ASSET 2" xfId="691"/>
    <cellStyle name="_Book2_16.37E Wild Horse Expansion DeferralRevwrkingfile SF" xfId="692"/>
    <cellStyle name="_Book2_16.37E Wild Horse Expansion DeferralRevwrkingfile SF 2" xfId="693"/>
    <cellStyle name="_Book2_4 31 Regulatory Assets and Liabilities  7 06- Exhibit D" xfId="694"/>
    <cellStyle name="_Book2_4 31 Regulatory Assets and Liabilities  7 06- Exhibit D 2" xfId="695"/>
    <cellStyle name="_Book2_4 32 Regulatory Assets and Liabilities  7 06- Exhibit D" xfId="696"/>
    <cellStyle name="_Book2_4 32 Regulatory Assets and Liabilities  7 06- Exhibit D 2" xfId="697"/>
    <cellStyle name="_x0013__Book2_Adj Bench DR 3 for Initial Briefs (Electric)" xfId="698"/>
    <cellStyle name="_x0013__Book2_Adj Bench DR 3 for Initial Briefs (Electric) 2" xfId="699"/>
    <cellStyle name="_Book2_Book2" xfId="700"/>
    <cellStyle name="_Book2_Book2 2" xfId="701"/>
    <cellStyle name="_Book2_Book2_Adj Bench DR 3 for Initial Briefs (Electric)" xfId="702"/>
    <cellStyle name="_Book2_Book2_Adj Bench DR 3 for Initial Briefs (Electric) 2" xfId="703"/>
    <cellStyle name="_Book2_Book2_Electric Rev Req Model (2009 GRC) Rebuttal" xfId="704"/>
    <cellStyle name="_Book2_Book2_Electric Rev Req Model (2009 GRC) Rebuttal 2" xfId="705"/>
    <cellStyle name="_Book2_Book2_Electric Rev Req Model (2009 GRC) Rebuttal REmoval of New  WH Solar AdjustMI" xfId="706"/>
    <cellStyle name="_Book2_Book2_Electric Rev Req Model (2009 GRC) Rebuttal REmoval of New  WH Solar AdjustMI 2" xfId="707"/>
    <cellStyle name="_Book2_Book2_Electric Rev Req Model (2009 GRC) Revised 01-18-2010" xfId="708"/>
    <cellStyle name="_Book2_Book2_Electric Rev Req Model (2009 GRC) Revised 01-18-2010 2" xfId="709"/>
    <cellStyle name="_Book2_Book2_Final Order Electric EXHIBIT A-1" xfId="710"/>
    <cellStyle name="_Book2_Book2_Final Order Electric EXHIBIT A-1 2" xfId="711"/>
    <cellStyle name="_Book2_Book4" xfId="712"/>
    <cellStyle name="_Book2_Book4 2" xfId="713"/>
    <cellStyle name="_Book2_Book9" xfId="714"/>
    <cellStyle name="_Book2_Book9 2" xfId="715"/>
    <cellStyle name="_Book2_DWH-08 (Rate Spread &amp; Design Workpapers)" xfId="716"/>
    <cellStyle name="_x0013__Book2_Electric Rev Req Model (2009 GRC) Rebuttal" xfId="717"/>
    <cellStyle name="_x0013__Book2_Electric Rev Req Model (2009 GRC) Rebuttal 2" xfId="718"/>
    <cellStyle name="_x0013__Book2_Electric Rev Req Model (2009 GRC) Rebuttal REmoval of New  WH Solar AdjustMI" xfId="719"/>
    <cellStyle name="_x0013__Book2_Electric Rev Req Model (2009 GRC) Rebuttal REmoval of New  WH Solar AdjustMI 2" xfId="720"/>
    <cellStyle name="_x0013__Book2_Electric Rev Req Model (2009 GRC) Revised 01-18-2010" xfId="721"/>
    <cellStyle name="_x0013__Book2_Electric Rev Req Model (2009 GRC) Revised 01-18-2010 2" xfId="722"/>
    <cellStyle name="_Book2_Final 2008 PTC Rate Design Workpapers 10.27.08" xfId="723"/>
    <cellStyle name="_x0013__Book2_Final Order Electric EXHIBIT A-1" xfId="724"/>
    <cellStyle name="_x0013__Book2_Final Order Electric EXHIBIT A-1 2" xfId="725"/>
    <cellStyle name="_Book2_INPUTS" xfId="726"/>
    <cellStyle name="_Book2_INPUTS 2" xfId="727"/>
    <cellStyle name="_Book2_Power Costs - Comparison bx Rbtl-Staff-Jt-PC" xfId="728"/>
    <cellStyle name="_Book2_Power Costs - Comparison bx Rbtl-Staff-Jt-PC 2" xfId="729"/>
    <cellStyle name="_Book2_Power Costs - Comparison bx Rbtl-Staff-Jt-PC_Adj Bench DR 3 for Initial Briefs (Electric)" xfId="730"/>
    <cellStyle name="_Book2_Power Costs - Comparison bx Rbtl-Staff-Jt-PC_Adj Bench DR 3 for Initial Briefs (Electric) 2" xfId="731"/>
    <cellStyle name="_Book2_Power Costs - Comparison bx Rbtl-Staff-Jt-PC_Electric Rev Req Model (2009 GRC) Rebuttal" xfId="732"/>
    <cellStyle name="_Book2_Power Costs - Comparison bx Rbtl-Staff-Jt-PC_Electric Rev Req Model (2009 GRC) Rebuttal 2" xfId="733"/>
    <cellStyle name="_Book2_Power Costs - Comparison bx Rbtl-Staff-Jt-PC_Electric Rev Req Model (2009 GRC) Rebuttal REmoval of New  WH Solar AdjustMI" xfId="734"/>
    <cellStyle name="_Book2_Power Costs - Comparison bx Rbtl-Staff-Jt-PC_Electric Rev Req Model (2009 GRC) Rebuttal REmoval of New  WH Solar AdjustMI 2" xfId="735"/>
    <cellStyle name="_Book2_Power Costs - Comparison bx Rbtl-Staff-Jt-PC_Electric Rev Req Model (2009 GRC) Revised 01-18-2010" xfId="736"/>
    <cellStyle name="_Book2_Power Costs - Comparison bx Rbtl-Staff-Jt-PC_Electric Rev Req Model (2009 GRC) Revised 01-18-2010 2" xfId="737"/>
    <cellStyle name="_Book2_Power Costs - Comparison bx Rbtl-Staff-Jt-PC_Final Order Electric EXHIBIT A-1" xfId="738"/>
    <cellStyle name="_Book2_Power Costs - Comparison bx Rbtl-Staff-Jt-PC_Final Order Electric EXHIBIT A-1 2" xfId="739"/>
    <cellStyle name="_Book2_Production Adj 4.37" xfId="740"/>
    <cellStyle name="_Book2_Production Adj 4.37 2" xfId="741"/>
    <cellStyle name="_Book2_Purchased Power Adj 4.03" xfId="742"/>
    <cellStyle name="_Book2_Purchased Power Adj 4.03 2" xfId="743"/>
    <cellStyle name="_Book2_Rebuttal Power Costs" xfId="744"/>
    <cellStyle name="_Book2_Rebuttal Power Costs 2" xfId="745"/>
    <cellStyle name="_Book2_Rebuttal Power Costs_Adj Bench DR 3 for Initial Briefs (Electric)" xfId="746"/>
    <cellStyle name="_Book2_Rebuttal Power Costs_Adj Bench DR 3 for Initial Briefs (Electric) 2" xfId="747"/>
    <cellStyle name="_Book2_Rebuttal Power Costs_Electric Rev Req Model (2009 GRC) Rebuttal" xfId="748"/>
    <cellStyle name="_Book2_Rebuttal Power Costs_Electric Rev Req Model (2009 GRC) Rebuttal 2" xfId="749"/>
    <cellStyle name="_Book2_Rebuttal Power Costs_Electric Rev Req Model (2009 GRC) Rebuttal REmoval of New  WH Solar AdjustMI" xfId="750"/>
    <cellStyle name="_Book2_Rebuttal Power Costs_Electric Rev Req Model (2009 GRC) Rebuttal REmoval of New  WH Solar AdjustMI 2" xfId="751"/>
    <cellStyle name="_Book2_Rebuttal Power Costs_Electric Rev Req Model (2009 GRC) Revised 01-18-2010" xfId="752"/>
    <cellStyle name="_Book2_Rebuttal Power Costs_Electric Rev Req Model (2009 GRC) Revised 01-18-2010 2" xfId="753"/>
    <cellStyle name="_Book2_Rebuttal Power Costs_Final Order Electric EXHIBIT A-1" xfId="754"/>
    <cellStyle name="_Book2_Rebuttal Power Costs_Final Order Electric EXHIBIT A-1 2" xfId="755"/>
    <cellStyle name="_Book2_ROR &amp; CONV FACTOR" xfId="756"/>
    <cellStyle name="_Book2_ROR &amp; CONV FACTOR 2" xfId="757"/>
    <cellStyle name="_Book2_ROR 5.02" xfId="758"/>
    <cellStyle name="_Book2_ROR 5.02 2" xfId="759"/>
    <cellStyle name="_Book3" xfId="760"/>
    <cellStyle name="_Book5" xfId="761"/>
    <cellStyle name="_Chelan Debt Forecast 12.19.05" xfId="762"/>
    <cellStyle name="_Chelan Debt Forecast 12.19.05 2" xfId="763"/>
    <cellStyle name="_Chelan Debt Forecast 12.19.05 2 2" xfId="764"/>
    <cellStyle name="_Chelan Debt Forecast 12.19.05 3" xfId="765"/>
    <cellStyle name="_Chelan Debt Forecast 12.19.05 3 2" xfId="766"/>
    <cellStyle name="_Chelan Debt Forecast 12.19.05 3 3" xfId="767"/>
    <cellStyle name="_Chelan Debt Forecast 12.19.05 3 4" xfId="768"/>
    <cellStyle name="_Chelan Debt Forecast 12.19.05 4" xfId="769"/>
    <cellStyle name="_Chelan Debt Forecast 12.19.05_(C) WHE Proforma with ITC cash grant 10 Yr Amort_for deferral_102809" xfId="770"/>
    <cellStyle name="_Chelan Debt Forecast 12.19.05_(C) WHE Proforma with ITC cash grant 10 Yr Amort_for deferral_102809 2" xfId="771"/>
    <cellStyle name="_Chelan Debt Forecast 12.19.05_(C) WHE Proforma with ITC cash grant 10 Yr Amort_for deferral_102809_16.07E Wild Horse Wind Expansionwrkingfile" xfId="772"/>
    <cellStyle name="_Chelan Debt Forecast 12.19.05_(C) WHE Proforma with ITC cash grant 10 Yr Amort_for deferral_102809_16.07E Wild Horse Wind Expansionwrkingfile 2" xfId="773"/>
    <cellStyle name="_Chelan Debt Forecast 12.19.05_(C) WHE Proforma with ITC cash grant 10 Yr Amort_for deferral_102809_16.07E Wild Horse Wind Expansionwrkingfile SF" xfId="774"/>
    <cellStyle name="_Chelan Debt Forecast 12.19.05_(C) WHE Proforma with ITC cash grant 10 Yr Amort_for deferral_102809_16.07E Wild Horse Wind Expansionwrkingfile SF 2" xfId="775"/>
    <cellStyle name="_Chelan Debt Forecast 12.19.05_(C) WHE Proforma with ITC cash grant 10 Yr Amort_for deferral_102809_16.37E Wild Horse Expansion DeferralRevwrkingfile SF" xfId="776"/>
    <cellStyle name="_Chelan Debt Forecast 12.19.05_(C) WHE Proforma with ITC cash grant 10 Yr Amort_for deferral_102809_16.37E Wild Horse Expansion DeferralRevwrkingfile SF 2" xfId="777"/>
    <cellStyle name="_Chelan Debt Forecast 12.19.05_(C) WHE Proforma with ITC cash grant 10 Yr Amort_for rebuttal_120709" xfId="778"/>
    <cellStyle name="_Chelan Debt Forecast 12.19.05_(C) WHE Proforma with ITC cash grant 10 Yr Amort_for rebuttal_120709 2" xfId="779"/>
    <cellStyle name="_Chelan Debt Forecast 12.19.05_04.07E Wild Horse Wind Expansion" xfId="780"/>
    <cellStyle name="_Chelan Debt Forecast 12.19.05_04.07E Wild Horse Wind Expansion 2" xfId="781"/>
    <cellStyle name="_Chelan Debt Forecast 12.19.05_04.07E Wild Horse Wind Expansion_16.07E Wild Horse Wind Expansionwrkingfile" xfId="782"/>
    <cellStyle name="_Chelan Debt Forecast 12.19.05_04.07E Wild Horse Wind Expansion_16.07E Wild Horse Wind Expansionwrkingfile 2" xfId="783"/>
    <cellStyle name="_Chelan Debt Forecast 12.19.05_04.07E Wild Horse Wind Expansion_16.07E Wild Horse Wind Expansionwrkingfile SF" xfId="784"/>
    <cellStyle name="_Chelan Debt Forecast 12.19.05_04.07E Wild Horse Wind Expansion_16.07E Wild Horse Wind Expansionwrkingfile SF 2" xfId="785"/>
    <cellStyle name="_Chelan Debt Forecast 12.19.05_04.07E Wild Horse Wind Expansion_16.37E Wild Horse Expansion DeferralRevwrkingfile SF" xfId="786"/>
    <cellStyle name="_Chelan Debt Forecast 12.19.05_04.07E Wild Horse Wind Expansion_16.37E Wild Horse Expansion DeferralRevwrkingfile SF 2" xfId="787"/>
    <cellStyle name="_Chelan Debt Forecast 12.19.05_16.07E Wild Horse Wind Expansionwrkingfile" xfId="788"/>
    <cellStyle name="_Chelan Debt Forecast 12.19.05_16.07E Wild Horse Wind Expansionwrkingfile 2" xfId="789"/>
    <cellStyle name="_Chelan Debt Forecast 12.19.05_16.07E Wild Horse Wind Expansionwrkingfile SF" xfId="790"/>
    <cellStyle name="_Chelan Debt Forecast 12.19.05_16.07E Wild Horse Wind Expansionwrkingfile SF 2" xfId="791"/>
    <cellStyle name="_Chelan Debt Forecast 12.19.05_16.37E Wild Horse Expansion DeferralRevwrkingfile SF" xfId="792"/>
    <cellStyle name="_Chelan Debt Forecast 12.19.05_16.37E Wild Horse Expansion DeferralRevwrkingfile SF 2" xfId="793"/>
    <cellStyle name="_Chelan Debt Forecast 12.19.05_4 31 Regulatory Assets and Liabilities  7 06- Exhibit D" xfId="794"/>
    <cellStyle name="_Chelan Debt Forecast 12.19.05_4 31 Regulatory Assets and Liabilities  7 06- Exhibit D 2" xfId="795"/>
    <cellStyle name="_Chelan Debt Forecast 12.19.05_4 32 Regulatory Assets and Liabilities  7 06- Exhibit D" xfId="796"/>
    <cellStyle name="_Chelan Debt Forecast 12.19.05_4 32 Regulatory Assets and Liabilities  7 06- Exhibit D 2" xfId="797"/>
    <cellStyle name="_Chelan Debt Forecast 12.19.05_Book2" xfId="798"/>
    <cellStyle name="_Chelan Debt Forecast 12.19.05_Book2 2" xfId="799"/>
    <cellStyle name="_Chelan Debt Forecast 12.19.05_Book2_Adj Bench DR 3 for Initial Briefs (Electric)" xfId="800"/>
    <cellStyle name="_Chelan Debt Forecast 12.19.05_Book2_Adj Bench DR 3 for Initial Briefs (Electric) 2" xfId="801"/>
    <cellStyle name="_Chelan Debt Forecast 12.19.05_Book2_Electric Rev Req Model (2009 GRC) Rebuttal" xfId="802"/>
    <cellStyle name="_Chelan Debt Forecast 12.19.05_Book2_Electric Rev Req Model (2009 GRC) Rebuttal 2" xfId="803"/>
    <cellStyle name="_Chelan Debt Forecast 12.19.05_Book2_Electric Rev Req Model (2009 GRC) Rebuttal REmoval of New  WH Solar AdjustMI" xfId="804"/>
    <cellStyle name="_Chelan Debt Forecast 12.19.05_Book2_Electric Rev Req Model (2009 GRC) Rebuttal REmoval of New  WH Solar AdjustMI 2" xfId="805"/>
    <cellStyle name="_Chelan Debt Forecast 12.19.05_Book2_Electric Rev Req Model (2009 GRC) Revised 01-18-2010" xfId="806"/>
    <cellStyle name="_Chelan Debt Forecast 12.19.05_Book2_Electric Rev Req Model (2009 GRC) Revised 01-18-2010 2" xfId="807"/>
    <cellStyle name="_Chelan Debt Forecast 12.19.05_Book2_Final Order Electric EXHIBIT A-1" xfId="808"/>
    <cellStyle name="_Chelan Debt Forecast 12.19.05_Book2_Final Order Electric EXHIBIT A-1 2" xfId="809"/>
    <cellStyle name="_Chelan Debt Forecast 12.19.05_Book4" xfId="810"/>
    <cellStyle name="_Chelan Debt Forecast 12.19.05_Book4 2" xfId="811"/>
    <cellStyle name="_Chelan Debt Forecast 12.19.05_Book9" xfId="812"/>
    <cellStyle name="_Chelan Debt Forecast 12.19.05_Book9 2" xfId="813"/>
    <cellStyle name="_Chelan Debt Forecast 12.19.05_DWH-08 (Rate Spread &amp; Design Workpapers)" xfId="814"/>
    <cellStyle name="_Chelan Debt Forecast 12.19.05_Final 2008 PTC Rate Design Workpapers 10.27.08" xfId="815"/>
    <cellStyle name="_Chelan Debt Forecast 12.19.05_Final 2009 Electric Low Income Workpapers" xfId="816"/>
    <cellStyle name="_Chelan Debt Forecast 12.19.05_INPUTS" xfId="817"/>
    <cellStyle name="_Chelan Debt Forecast 12.19.05_INPUTS 2" xfId="818"/>
    <cellStyle name="_Chelan Debt Forecast 12.19.05_Power Costs - Comparison bx Rbtl-Staff-Jt-PC" xfId="819"/>
    <cellStyle name="_Chelan Debt Forecast 12.19.05_Power Costs - Comparison bx Rbtl-Staff-Jt-PC 2" xfId="820"/>
    <cellStyle name="_Chelan Debt Forecast 12.19.05_Power Costs - Comparison bx Rbtl-Staff-Jt-PC_Adj Bench DR 3 for Initial Briefs (Electric)" xfId="821"/>
    <cellStyle name="_Chelan Debt Forecast 12.19.05_Power Costs - Comparison bx Rbtl-Staff-Jt-PC_Adj Bench DR 3 for Initial Briefs (Electric) 2" xfId="822"/>
    <cellStyle name="_Chelan Debt Forecast 12.19.05_Power Costs - Comparison bx Rbtl-Staff-Jt-PC_Electric Rev Req Model (2009 GRC) Rebuttal" xfId="823"/>
    <cellStyle name="_Chelan Debt Forecast 12.19.05_Power Costs - Comparison bx Rbtl-Staff-Jt-PC_Electric Rev Req Model (2009 GRC) Rebuttal 2" xfId="824"/>
    <cellStyle name="_Chelan Debt Forecast 12.19.05_Power Costs - Comparison bx Rbtl-Staff-Jt-PC_Electric Rev Req Model (2009 GRC) Rebuttal REmoval of New  WH Solar AdjustMI" xfId="825"/>
    <cellStyle name="_Chelan Debt Forecast 12.19.05_Power Costs - Comparison bx Rbtl-Staff-Jt-PC_Electric Rev Req Model (2009 GRC) Rebuttal REmoval of New  WH Solar AdjustMI 2" xfId="826"/>
    <cellStyle name="_Chelan Debt Forecast 12.19.05_Power Costs - Comparison bx Rbtl-Staff-Jt-PC_Electric Rev Req Model (2009 GRC) Revised 01-18-2010" xfId="827"/>
    <cellStyle name="_Chelan Debt Forecast 12.19.05_Power Costs - Comparison bx Rbtl-Staff-Jt-PC_Electric Rev Req Model (2009 GRC) Revised 01-18-2010 2" xfId="828"/>
    <cellStyle name="_Chelan Debt Forecast 12.19.05_Power Costs - Comparison bx Rbtl-Staff-Jt-PC_Final Order Electric EXHIBIT A-1" xfId="829"/>
    <cellStyle name="_Chelan Debt Forecast 12.19.05_Power Costs - Comparison bx Rbtl-Staff-Jt-PC_Final Order Electric EXHIBIT A-1 2" xfId="830"/>
    <cellStyle name="_Chelan Debt Forecast 12.19.05_Production Adj 4.37" xfId="831"/>
    <cellStyle name="_Chelan Debt Forecast 12.19.05_Production Adj 4.37 2" xfId="832"/>
    <cellStyle name="_Chelan Debt Forecast 12.19.05_Purchased Power Adj 4.03" xfId="833"/>
    <cellStyle name="_Chelan Debt Forecast 12.19.05_Purchased Power Adj 4.03 2" xfId="834"/>
    <cellStyle name="_Chelan Debt Forecast 12.19.05_Rebuttal Power Costs" xfId="835"/>
    <cellStyle name="_Chelan Debt Forecast 12.19.05_Rebuttal Power Costs 2" xfId="836"/>
    <cellStyle name="_Chelan Debt Forecast 12.19.05_Rebuttal Power Costs_Adj Bench DR 3 for Initial Briefs (Electric)" xfId="837"/>
    <cellStyle name="_Chelan Debt Forecast 12.19.05_Rebuttal Power Costs_Adj Bench DR 3 for Initial Briefs (Electric) 2" xfId="838"/>
    <cellStyle name="_Chelan Debt Forecast 12.19.05_Rebuttal Power Costs_Electric Rev Req Model (2009 GRC) Rebuttal" xfId="839"/>
    <cellStyle name="_Chelan Debt Forecast 12.19.05_Rebuttal Power Costs_Electric Rev Req Model (2009 GRC) Rebuttal 2" xfId="840"/>
    <cellStyle name="_Chelan Debt Forecast 12.19.05_Rebuttal Power Costs_Electric Rev Req Model (2009 GRC) Rebuttal REmoval of New  WH Solar AdjustMI" xfId="841"/>
    <cellStyle name="_Chelan Debt Forecast 12.19.05_Rebuttal Power Costs_Electric Rev Req Model (2009 GRC) Rebuttal REmoval of New  WH Solar AdjustMI 2" xfId="842"/>
    <cellStyle name="_Chelan Debt Forecast 12.19.05_Rebuttal Power Costs_Electric Rev Req Model (2009 GRC) Revised 01-18-2010" xfId="843"/>
    <cellStyle name="_Chelan Debt Forecast 12.19.05_Rebuttal Power Costs_Electric Rev Req Model (2009 GRC) Revised 01-18-2010 2" xfId="844"/>
    <cellStyle name="_Chelan Debt Forecast 12.19.05_Rebuttal Power Costs_Final Order Electric EXHIBIT A-1" xfId="845"/>
    <cellStyle name="_Chelan Debt Forecast 12.19.05_Rebuttal Power Costs_Final Order Electric EXHIBIT A-1 2" xfId="846"/>
    <cellStyle name="_Chelan Debt Forecast 12.19.05_ROR &amp; CONV FACTOR" xfId="847"/>
    <cellStyle name="_Chelan Debt Forecast 12.19.05_ROR &amp; CONV FACTOR 2" xfId="848"/>
    <cellStyle name="_Chelan Debt Forecast 12.19.05_ROR 5.02" xfId="849"/>
    <cellStyle name="_Chelan Debt Forecast 12.19.05_ROR 5.02 2" xfId="850"/>
    <cellStyle name="_Chelan Debt Forecast 12.19.05_Typical Residential Impacts 10.27.08" xfId="851"/>
    <cellStyle name="_Copy 11-9 Sumas Proforma - Current" xfId="852"/>
    <cellStyle name="_Costs not in AURORA 06GRC" xfId="853"/>
    <cellStyle name="_Costs not in AURORA 06GRC 2" xfId="854"/>
    <cellStyle name="_Costs not in AURORA 06GRC 2 2" xfId="855"/>
    <cellStyle name="_Costs not in AURORA 06GRC 3" xfId="856"/>
    <cellStyle name="_Costs not in AURORA 06GRC 3 2" xfId="857"/>
    <cellStyle name="_Costs not in AURORA 06GRC 3 3" xfId="858"/>
    <cellStyle name="_Costs not in AURORA 06GRC 3 4" xfId="859"/>
    <cellStyle name="_Costs not in AURORA 06GRC 4" xfId="860"/>
    <cellStyle name="_Costs not in AURORA 06GRC_04 07E Wild Horse Wind Expansion (C) (2)" xfId="861"/>
    <cellStyle name="_Costs not in AURORA 06GRC_04 07E Wild Horse Wind Expansion (C) (2) 2" xfId="862"/>
    <cellStyle name="_Costs not in AURORA 06GRC_04 07E Wild Horse Wind Expansion (C) (2)_Adj Bench DR 3 for Initial Briefs (Electric)" xfId="863"/>
    <cellStyle name="_Costs not in AURORA 06GRC_04 07E Wild Horse Wind Expansion (C) (2)_Adj Bench DR 3 for Initial Briefs (Electric) 2" xfId="864"/>
    <cellStyle name="_Costs not in AURORA 06GRC_04 07E Wild Horse Wind Expansion (C) (2)_Electric Rev Req Model (2009 GRC) " xfId="865"/>
    <cellStyle name="_Costs not in AURORA 06GRC_04 07E Wild Horse Wind Expansion (C) (2)_Electric Rev Req Model (2009 GRC)  2" xfId="866"/>
    <cellStyle name="_Costs not in AURORA 06GRC_04 07E Wild Horse Wind Expansion (C) (2)_Electric Rev Req Model (2009 GRC) Rebuttal" xfId="867"/>
    <cellStyle name="_Costs not in AURORA 06GRC_04 07E Wild Horse Wind Expansion (C) (2)_Electric Rev Req Model (2009 GRC) Rebuttal 2" xfId="868"/>
    <cellStyle name="_Costs not in AURORA 06GRC_04 07E Wild Horse Wind Expansion (C) (2)_Electric Rev Req Model (2009 GRC) Rebuttal REmoval of New  WH Solar AdjustMI" xfId="869"/>
    <cellStyle name="_Costs not in AURORA 06GRC_04 07E Wild Horse Wind Expansion (C) (2)_Electric Rev Req Model (2009 GRC) Rebuttal REmoval of New  WH Solar AdjustMI 2" xfId="870"/>
    <cellStyle name="_Costs not in AURORA 06GRC_04 07E Wild Horse Wind Expansion (C) (2)_Electric Rev Req Model (2009 GRC) Revised 01-18-2010" xfId="871"/>
    <cellStyle name="_Costs not in AURORA 06GRC_04 07E Wild Horse Wind Expansion (C) (2)_Electric Rev Req Model (2009 GRC) Revised 01-18-2010 2" xfId="872"/>
    <cellStyle name="_Costs not in AURORA 06GRC_04 07E Wild Horse Wind Expansion (C) (2)_Final Order Electric EXHIBIT A-1" xfId="873"/>
    <cellStyle name="_Costs not in AURORA 06GRC_04 07E Wild Horse Wind Expansion (C) (2)_Final Order Electric EXHIBIT A-1 2" xfId="874"/>
    <cellStyle name="_Costs not in AURORA 06GRC_04 07E Wild Horse Wind Expansion (C) (2)_TENASKA REGULATORY ASSET" xfId="875"/>
    <cellStyle name="_Costs not in AURORA 06GRC_04 07E Wild Horse Wind Expansion (C) (2)_TENASKA REGULATORY ASSET 2" xfId="876"/>
    <cellStyle name="_Costs not in AURORA 06GRC_16.37E Wild Horse Expansion DeferralRevwrkingfile SF" xfId="877"/>
    <cellStyle name="_Costs not in AURORA 06GRC_16.37E Wild Horse Expansion DeferralRevwrkingfile SF 2" xfId="878"/>
    <cellStyle name="_Costs not in AURORA 06GRC_4 31 Regulatory Assets and Liabilities  7 06- Exhibit D" xfId="879"/>
    <cellStyle name="_Costs not in AURORA 06GRC_4 31 Regulatory Assets and Liabilities  7 06- Exhibit D 2" xfId="880"/>
    <cellStyle name="_Costs not in AURORA 06GRC_4 32 Regulatory Assets and Liabilities  7 06- Exhibit D" xfId="881"/>
    <cellStyle name="_Costs not in AURORA 06GRC_4 32 Regulatory Assets and Liabilities  7 06- Exhibit D 2" xfId="882"/>
    <cellStyle name="_Costs not in AURORA 06GRC_Book2" xfId="883"/>
    <cellStyle name="_Costs not in AURORA 06GRC_Book2 2" xfId="884"/>
    <cellStyle name="_Costs not in AURORA 06GRC_Book2_Adj Bench DR 3 for Initial Briefs (Electric)" xfId="885"/>
    <cellStyle name="_Costs not in AURORA 06GRC_Book2_Adj Bench DR 3 for Initial Briefs (Electric) 2" xfId="886"/>
    <cellStyle name="_Costs not in AURORA 06GRC_Book2_Electric Rev Req Model (2009 GRC) Rebuttal" xfId="887"/>
    <cellStyle name="_Costs not in AURORA 06GRC_Book2_Electric Rev Req Model (2009 GRC) Rebuttal 2" xfId="888"/>
    <cellStyle name="_Costs not in AURORA 06GRC_Book2_Electric Rev Req Model (2009 GRC) Rebuttal REmoval of New  WH Solar AdjustMI" xfId="889"/>
    <cellStyle name="_Costs not in AURORA 06GRC_Book2_Electric Rev Req Model (2009 GRC) Rebuttal REmoval of New  WH Solar AdjustMI 2" xfId="890"/>
    <cellStyle name="_Costs not in AURORA 06GRC_Book2_Electric Rev Req Model (2009 GRC) Revised 01-18-2010" xfId="891"/>
    <cellStyle name="_Costs not in AURORA 06GRC_Book2_Electric Rev Req Model (2009 GRC) Revised 01-18-2010 2" xfId="892"/>
    <cellStyle name="_Costs not in AURORA 06GRC_Book2_Final Order Electric EXHIBIT A-1" xfId="893"/>
    <cellStyle name="_Costs not in AURORA 06GRC_Book2_Final Order Electric EXHIBIT A-1 2" xfId="894"/>
    <cellStyle name="_Costs not in AURORA 06GRC_Book4" xfId="895"/>
    <cellStyle name="_Costs not in AURORA 06GRC_Book4 2" xfId="896"/>
    <cellStyle name="_Costs not in AURORA 06GRC_Book9" xfId="897"/>
    <cellStyle name="_Costs not in AURORA 06GRC_Book9 2" xfId="898"/>
    <cellStyle name="_Costs not in AURORA 06GRC_DWH-08 (Rate Spread &amp; Design Workpapers)" xfId="899"/>
    <cellStyle name="_Costs not in AURORA 06GRC_Final 2008 PTC Rate Design Workpapers 10.27.08" xfId="900"/>
    <cellStyle name="_Costs not in AURORA 06GRC_Final 2009 Electric Low Income Workpapers" xfId="901"/>
    <cellStyle name="_Costs not in AURORA 06GRC_INPUTS" xfId="902"/>
    <cellStyle name="_Costs not in AURORA 06GRC_INPUTS 2" xfId="903"/>
    <cellStyle name="_Costs not in AURORA 06GRC_Power Costs - Comparison bx Rbtl-Staff-Jt-PC" xfId="904"/>
    <cellStyle name="_Costs not in AURORA 06GRC_Power Costs - Comparison bx Rbtl-Staff-Jt-PC 2" xfId="905"/>
    <cellStyle name="_Costs not in AURORA 06GRC_Power Costs - Comparison bx Rbtl-Staff-Jt-PC_Adj Bench DR 3 for Initial Briefs (Electric)" xfId="906"/>
    <cellStyle name="_Costs not in AURORA 06GRC_Power Costs - Comparison bx Rbtl-Staff-Jt-PC_Adj Bench DR 3 for Initial Briefs (Electric) 2" xfId="907"/>
    <cellStyle name="_Costs not in AURORA 06GRC_Power Costs - Comparison bx Rbtl-Staff-Jt-PC_Electric Rev Req Model (2009 GRC) Rebuttal" xfId="908"/>
    <cellStyle name="_Costs not in AURORA 06GRC_Power Costs - Comparison bx Rbtl-Staff-Jt-PC_Electric Rev Req Model (2009 GRC) Rebuttal 2" xfId="909"/>
    <cellStyle name="_Costs not in AURORA 06GRC_Power Costs - Comparison bx Rbtl-Staff-Jt-PC_Electric Rev Req Model (2009 GRC) Rebuttal REmoval of New  WH Solar AdjustMI" xfId="910"/>
    <cellStyle name="_Costs not in AURORA 06GRC_Power Costs - Comparison bx Rbtl-Staff-Jt-PC_Electric Rev Req Model (2009 GRC) Rebuttal REmoval of New  WH Solar AdjustMI 2" xfId="911"/>
    <cellStyle name="_Costs not in AURORA 06GRC_Power Costs - Comparison bx Rbtl-Staff-Jt-PC_Electric Rev Req Model (2009 GRC) Revised 01-18-2010" xfId="912"/>
    <cellStyle name="_Costs not in AURORA 06GRC_Power Costs - Comparison bx Rbtl-Staff-Jt-PC_Electric Rev Req Model (2009 GRC) Revised 01-18-2010 2" xfId="913"/>
    <cellStyle name="_Costs not in AURORA 06GRC_Power Costs - Comparison bx Rbtl-Staff-Jt-PC_Final Order Electric EXHIBIT A-1" xfId="914"/>
    <cellStyle name="_Costs not in AURORA 06GRC_Power Costs - Comparison bx Rbtl-Staff-Jt-PC_Final Order Electric EXHIBIT A-1 2" xfId="915"/>
    <cellStyle name="_Costs not in AURORA 06GRC_Production Adj 4.37" xfId="916"/>
    <cellStyle name="_Costs not in AURORA 06GRC_Production Adj 4.37 2" xfId="917"/>
    <cellStyle name="_Costs not in AURORA 06GRC_Purchased Power Adj 4.03" xfId="918"/>
    <cellStyle name="_Costs not in AURORA 06GRC_Purchased Power Adj 4.03 2" xfId="919"/>
    <cellStyle name="_Costs not in AURORA 06GRC_Rebuttal Power Costs" xfId="920"/>
    <cellStyle name="_Costs not in AURORA 06GRC_Rebuttal Power Costs 2" xfId="921"/>
    <cellStyle name="_Costs not in AURORA 06GRC_Rebuttal Power Costs_Adj Bench DR 3 for Initial Briefs (Electric)" xfId="922"/>
    <cellStyle name="_Costs not in AURORA 06GRC_Rebuttal Power Costs_Adj Bench DR 3 for Initial Briefs (Electric) 2" xfId="923"/>
    <cellStyle name="_Costs not in AURORA 06GRC_Rebuttal Power Costs_Electric Rev Req Model (2009 GRC) Rebuttal" xfId="924"/>
    <cellStyle name="_Costs not in AURORA 06GRC_Rebuttal Power Costs_Electric Rev Req Model (2009 GRC) Rebuttal 2" xfId="925"/>
    <cellStyle name="_Costs not in AURORA 06GRC_Rebuttal Power Costs_Electric Rev Req Model (2009 GRC) Rebuttal REmoval of New  WH Solar AdjustMI" xfId="926"/>
    <cellStyle name="_Costs not in AURORA 06GRC_Rebuttal Power Costs_Electric Rev Req Model (2009 GRC) Rebuttal REmoval of New  WH Solar AdjustMI 2" xfId="927"/>
    <cellStyle name="_Costs not in AURORA 06GRC_Rebuttal Power Costs_Electric Rev Req Model (2009 GRC) Revised 01-18-2010" xfId="928"/>
    <cellStyle name="_Costs not in AURORA 06GRC_Rebuttal Power Costs_Electric Rev Req Model (2009 GRC) Revised 01-18-2010 2" xfId="929"/>
    <cellStyle name="_Costs not in AURORA 06GRC_Rebuttal Power Costs_Final Order Electric EXHIBIT A-1" xfId="930"/>
    <cellStyle name="_Costs not in AURORA 06GRC_Rebuttal Power Costs_Final Order Electric EXHIBIT A-1 2" xfId="931"/>
    <cellStyle name="_Costs not in AURORA 06GRC_ROR &amp; CONV FACTOR" xfId="932"/>
    <cellStyle name="_Costs not in AURORA 06GRC_ROR &amp; CONV FACTOR 2" xfId="933"/>
    <cellStyle name="_Costs not in AURORA 06GRC_ROR 5.02" xfId="934"/>
    <cellStyle name="_Costs not in AURORA 06GRC_ROR 5.02 2" xfId="935"/>
    <cellStyle name="_Costs not in AURORA 06GRC_Typical Residential Impacts 10.27.08" xfId="936"/>
    <cellStyle name="_Costs not in AURORA 2006GRC 6.15.06" xfId="937"/>
    <cellStyle name="_Costs not in AURORA 2006GRC 6.15.06 2" xfId="938"/>
    <cellStyle name="_Costs not in AURORA 2006GRC 6.15.06 2 2" xfId="939"/>
    <cellStyle name="_Costs not in AURORA 2006GRC 6.15.06 3" xfId="940"/>
    <cellStyle name="_Costs not in AURORA 2006GRC 6.15.06 3 2" xfId="941"/>
    <cellStyle name="_Costs not in AURORA 2006GRC 6.15.06 3 3" xfId="942"/>
    <cellStyle name="_Costs not in AURORA 2006GRC 6.15.06 3 4" xfId="943"/>
    <cellStyle name="_Costs not in AURORA 2006GRC 6.15.06 4" xfId="944"/>
    <cellStyle name="_Costs not in AURORA 2006GRC 6.15.06_04 07E Wild Horse Wind Expansion (C) (2)" xfId="945"/>
    <cellStyle name="_Costs not in AURORA 2006GRC 6.15.06_04 07E Wild Horse Wind Expansion (C) (2) 2" xfId="946"/>
    <cellStyle name="_Costs not in AURORA 2006GRC 6.15.06_04 07E Wild Horse Wind Expansion (C) (2)_Adj Bench DR 3 for Initial Briefs (Electric)" xfId="947"/>
    <cellStyle name="_Costs not in AURORA 2006GRC 6.15.06_04 07E Wild Horse Wind Expansion (C) (2)_Adj Bench DR 3 for Initial Briefs (Electric) 2" xfId="948"/>
    <cellStyle name="_Costs not in AURORA 2006GRC 6.15.06_04 07E Wild Horse Wind Expansion (C) (2)_Electric Rev Req Model (2009 GRC) " xfId="949"/>
    <cellStyle name="_Costs not in AURORA 2006GRC 6.15.06_04 07E Wild Horse Wind Expansion (C) (2)_Electric Rev Req Model (2009 GRC)  2" xfId="950"/>
    <cellStyle name="_Costs not in AURORA 2006GRC 6.15.06_04 07E Wild Horse Wind Expansion (C) (2)_Electric Rev Req Model (2009 GRC) Rebuttal" xfId="951"/>
    <cellStyle name="_Costs not in AURORA 2006GRC 6.15.06_04 07E Wild Horse Wind Expansion (C) (2)_Electric Rev Req Model (2009 GRC) Rebuttal 2" xfId="952"/>
    <cellStyle name="_Costs not in AURORA 2006GRC 6.15.06_04 07E Wild Horse Wind Expansion (C) (2)_Electric Rev Req Model (2009 GRC) Rebuttal REmoval of New  WH Solar AdjustMI" xfId="953"/>
    <cellStyle name="_Costs not in AURORA 2006GRC 6.15.06_04 07E Wild Horse Wind Expansion (C) (2)_Electric Rev Req Model (2009 GRC) Rebuttal REmoval of New  WH Solar AdjustMI 2" xfId="954"/>
    <cellStyle name="_Costs not in AURORA 2006GRC 6.15.06_04 07E Wild Horse Wind Expansion (C) (2)_Electric Rev Req Model (2009 GRC) Revised 01-18-2010" xfId="955"/>
    <cellStyle name="_Costs not in AURORA 2006GRC 6.15.06_04 07E Wild Horse Wind Expansion (C) (2)_Electric Rev Req Model (2009 GRC) Revised 01-18-2010 2" xfId="956"/>
    <cellStyle name="_Costs not in AURORA 2006GRC 6.15.06_04 07E Wild Horse Wind Expansion (C) (2)_Final Order Electric EXHIBIT A-1" xfId="957"/>
    <cellStyle name="_Costs not in AURORA 2006GRC 6.15.06_04 07E Wild Horse Wind Expansion (C) (2)_Final Order Electric EXHIBIT A-1 2" xfId="958"/>
    <cellStyle name="_Costs not in AURORA 2006GRC 6.15.06_04 07E Wild Horse Wind Expansion (C) (2)_TENASKA REGULATORY ASSET" xfId="959"/>
    <cellStyle name="_Costs not in AURORA 2006GRC 6.15.06_04 07E Wild Horse Wind Expansion (C) (2)_TENASKA REGULATORY ASSET 2" xfId="960"/>
    <cellStyle name="_Costs not in AURORA 2006GRC 6.15.06_16.37E Wild Horse Expansion DeferralRevwrkingfile SF" xfId="961"/>
    <cellStyle name="_Costs not in AURORA 2006GRC 6.15.06_16.37E Wild Horse Expansion DeferralRevwrkingfile SF 2" xfId="962"/>
    <cellStyle name="_Costs not in AURORA 2006GRC 6.15.06_4 31 Regulatory Assets and Liabilities  7 06- Exhibit D" xfId="963"/>
    <cellStyle name="_Costs not in AURORA 2006GRC 6.15.06_4 31 Regulatory Assets and Liabilities  7 06- Exhibit D 2" xfId="964"/>
    <cellStyle name="_Costs not in AURORA 2006GRC 6.15.06_4 32 Regulatory Assets and Liabilities  7 06- Exhibit D" xfId="965"/>
    <cellStyle name="_Costs not in AURORA 2006GRC 6.15.06_4 32 Regulatory Assets and Liabilities  7 06- Exhibit D 2" xfId="966"/>
    <cellStyle name="_Costs not in AURORA 2006GRC 6.15.06_Book2" xfId="967"/>
    <cellStyle name="_Costs not in AURORA 2006GRC 6.15.06_Book2 2" xfId="968"/>
    <cellStyle name="_Costs not in AURORA 2006GRC 6.15.06_Book2_Adj Bench DR 3 for Initial Briefs (Electric)" xfId="969"/>
    <cellStyle name="_Costs not in AURORA 2006GRC 6.15.06_Book2_Adj Bench DR 3 for Initial Briefs (Electric) 2" xfId="970"/>
    <cellStyle name="_Costs not in AURORA 2006GRC 6.15.06_Book2_Electric Rev Req Model (2009 GRC) Rebuttal" xfId="971"/>
    <cellStyle name="_Costs not in AURORA 2006GRC 6.15.06_Book2_Electric Rev Req Model (2009 GRC) Rebuttal 2" xfId="972"/>
    <cellStyle name="_Costs not in AURORA 2006GRC 6.15.06_Book2_Electric Rev Req Model (2009 GRC) Rebuttal REmoval of New  WH Solar AdjustMI" xfId="973"/>
    <cellStyle name="_Costs not in AURORA 2006GRC 6.15.06_Book2_Electric Rev Req Model (2009 GRC) Rebuttal REmoval of New  WH Solar AdjustMI 2" xfId="974"/>
    <cellStyle name="_Costs not in AURORA 2006GRC 6.15.06_Book2_Electric Rev Req Model (2009 GRC) Revised 01-18-2010" xfId="975"/>
    <cellStyle name="_Costs not in AURORA 2006GRC 6.15.06_Book2_Electric Rev Req Model (2009 GRC) Revised 01-18-2010 2" xfId="976"/>
    <cellStyle name="_Costs not in AURORA 2006GRC 6.15.06_Book2_Final Order Electric EXHIBIT A-1" xfId="977"/>
    <cellStyle name="_Costs not in AURORA 2006GRC 6.15.06_Book2_Final Order Electric EXHIBIT A-1 2" xfId="978"/>
    <cellStyle name="_Costs not in AURORA 2006GRC 6.15.06_Book4" xfId="979"/>
    <cellStyle name="_Costs not in AURORA 2006GRC 6.15.06_Book4 2" xfId="980"/>
    <cellStyle name="_Costs not in AURORA 2006GRC 6.15.06_Book9" xfId="981"/>
    <cellStyle name="_Costs not in AURORA 2006GRC 6.15.06_Book9 2" xfId="982"/>
    <cellStyle name="_Costs not in AURORA 2006GRC 6.15.06_DWH-08 (Rate Spread &amp; Design Workpapers)" xfId="983"/>
    <cellStyle name="_Costs not in AURORA 2006GRC 6.15.06_Final 2008 PTC Rate Design Workpapers 10.27.08" xfId="984"/>
    <cellStyle name="_Costs not in AURORA 2006GRC 6.15.06_INPUTS" xfId="985"/>
    <cellStyle name="_Costs not in AURORA 2006GRC 6.15.06_INPUTS 2" xfId="986"/>
    <cellStyle name="_Costs not in AURORA 2006GRC 6.15.06_Power Costs - Comparison bx Rbtl-Staff-Jt-PC" xfId="987"/>
    <cellStyle name="_Costs not in AURORA 2006GRC 6.15.06_Power Costs - Comparison bx Rbtl-Staff-Jt-PC 2" xfId="988"/>
    <cellStyle name="_Costs not in AURORA 2006GRC 6.15.06_Power Costs - Comparison bx Rbtl-Staff-Jt-PC_Adj Bench DR 3 for Initial Briefs (Electric)" xfId="989"/>
    <cellStyle name="_Costs not in AURORA 2006GRC 6.15.06_Power Costs - Comparison bx Rbtl-Staff-Jt-PC_Adj Bench DR 3 for Initial Briefs (Electric) 2" xfId="990"/>
    <cellStyle name="_Costs not in AURORA 2006GRC 6.15.06_Power Costs - Comparison bx Rbtl-Staff-Jt-PC_Electric Rev Req Model (2009 GRC) Rebuttal" xfId="991"/>
    <cellStyle name="_Costs not in AURORA 2006GRC 6.15.06_Power Costs - Comparison bx Rbtl-Staff-Jt-PC_Electric Rev Req Model (2009 GRC) Rebuttal 2" xfId="992"/>
    <cellStyle name="_Costs not in AURORA 2006GRC 6.15.06_Power Costs - Comparison bx Rbtl-Staff-Jt-PC_Electric Rev Req Model (2009 GRC) Rebuttal REmoval of New  WH Solar AdjustMI" xfId="993"/>
    <cellStyle name="_Costs not in AURORA 2006GRC 6.15.06_Power Costs - Comparison bx Rbtl-Staff-Jt-PC_Electric Rev Req Model (2009 GRC) Rebuttal REmoval of New  WH Solar AdjustMI 2" xfId="994"/>
    <cellStyle name="_Costs not in AURORA 2006GRC 6.15.06_Power Costs - Comparison bx Rbtl-Staff-Jt-PC_Electric Rev Req Model (2009 GRC) Revised 01-18-2010" xfId="995"/>
    <cellStyle name="_Costs not in AURORA 2006GRC 6.15.06_Power Costs - Comparison bx Rbtl-Staff-Jt-PC_Electric Rev Req Model (2009 GRC) Revised 01-18-2010 2" xfId="996"/>
    <cellStyle name="_Costs not in AURORA 2006GRC 6.15.06_Power Costs - Comparison bx Rbtl-Staff-Jt-PC_Final Order Electric EXHIBIT A-1" xfId="997"/>
    <cellStyle name="_Costs not in AURORA 2006GRC 6.15.06_Power Costs - Comparison bx Rbtl-Staff-Jt-PC_Final Order Electric EXHIBIT A-1 2" xfId="998"/>
    <cellStyle name="_Costs not in AURORA 2006GRC 6.15.06_Production Adj 4.37" xfId="999"/>
    <cellStyle name="_Costs not in AURORA 2006GRC 6.15.06_Production Adj 4.37 2" xfId="1000"/>
    <cellStyle name="_Costs not in AURORA 2006GRC 6.15.06_Purchased Power Adj 4.03" xfId="1001"/>
    <cellStyle name="_Costs not in AURORA 2006GRC 6.15.06_Purchased Power Adj 4.03 2" xfId="1002"/>
    <cellStyle name="_Costs not in AURORA 2006GRC 6.15.06_Rebuttal Power Costs" xfId="1003"/>
    <cellStyle name="_Costs not in AURORA 2006GRC 6.15.06_Rebuttal Power Costs 2" xfId="1004"/>
    <cellStyle name="_Costs not in AURORA 2006GRC 6.15.06_Rebuttal Power Costs_Adj Bench DR 3 for Initial Briefs (Electric)" xfId="1005"/>
    <cellStyle name="_Costs not in AURORA 2006GRC 6.15.06_Rebuttal Power Costs_Adj Bench DR 3 for Initial Briefs (Electric) 2" xfId="1006"/>
    <cellStyle name="_Costs not in AURORA 2006GRC 6.15.06_Rebuttal Power Costs_Electric Rev Req Model (2009 GRC) Rebuttal" xfId="1007"/>
    <cellStyle name="_Costs not in AURORA 2006GRC 6.15.06_Rebuttal Power Costs_Electric Rev Req Model (2009 GRC) Rebuttal 2" xfId="1008"/>
    <cellStyle name="_Costs not in AURORA 2006GRC 6.15.06_Rebuttal Power Costs_Electric Rev Req Model (2009 GRC) Rebuttal REmoval of New  WH Solar AdjustMI" xfId="1009"/>
    <cellStyle name="_Costs not in AURORA 2006GRC 6.15.06_Rebuttal Power Costs_Electric Rev Req Model (2009 GRC) Rebuttal REmoval of New  WH Solar AdjustMI 2" xfId="1010"/>
    <cellStyle name="_Costs not in AURORA 2006GRC 6.15.06_Rebuttal Power Costs_Electric Rev Req Model (2009 GRC) Revised 01-18-2010" xfId="1011"/>
    <cellStyle name="_Costs not in AURORA 2006GRC 6.15.06_Rebuttal Power Costs_Electric Rev Req Model (2009 GRC) Revised 01-18-2010 2" xfId="1012"/>
    <cellStyle name="_Costs not in AURORA 2006GRC 6.15.06_Rebuttal Power Costs_Final Order Electric EXHIBIT A-1" xfId="1013"/>
    <cellStyle name="_Costs not in AURORA 2006GRC 6.15.06_Rebuttal Power Costs_Final Order Electric EXHIBIT A-1 2" xfId="1014"/>
    <cellStyle name="_Costs not in AURORA 2006GRC 6.15.06_ROR &amp; CONV FACTOR" xfId="1015"/>
    <cellStyle name="_Costs not in AURORA 2006GRC 6.15.06_ROR &amp; CONV FACTOR 2" xfId="1016"/>
    <cellStyle name="_Costs not in AURORA 2006GRC 6.15.06_ROR 5.02" xfId="1017"/>
    <cellStyle name="_Costs not in AURORA 2006GRC 6.15.06_ROR 5.02 2" xfId="1018"/>
    <cellStyle name="_Costs not in AURORA 2006GRC w gas price updated" xfId="1019"/>
    <cellStyle name="_Costs not in AURORA 2006GRC w gas price updated 2" xfId="1020"/>
    <cellStyle name="_Costs not in AURORA 2006GRC w gas price updated_Adj Bench DR 3 for Initial Briefs (Electric)" xfId="1021"/>
    <cellStyle name="_Costs not in AURORA 2006GRC w gas price updated_Adj Bench DR 3 for Initial Briefs (Electric) 2" xfId="1022"/>
    <cellStyle name="_Costs not in AURORA 2006GRC w gas price updated_Book2" xfId="1023"/>
    <cellStyle name="_Costs not in AURORA 2006GRC w gas price updated_Book2 2" xfId="1024"/>
    <cellStyle name="_Costs not in AURORA 2006GRC w gas price updated_Book2_Adj Bench DR 3 for Initial Briefs (Electric)" xfId="1025"/>
    <cellStyle name="_Costs not in AURORA 2006GRC w gas price updated_Book2_Adj Bench DR 3 for Initial Briefs (Electric) 2" xfId="1026"/>
    <cellStyle name="_Costs not in AURORA 2006GRC w gas price updated_Book2_Electric Rev Req Model (2009 GRC) Rebuttal" xfId="1027"/>
    <cellStyle name="_Costs not in AURORA 2006GRC w gas price updated_Book2_Electric Rev Req Model (2009 GRC) Rebuttal 2" xfId="1028"/>
    <cellStyle name="_Costs not in AURORA 2006GRC w gas price updated_Book2_Electric Rev Req Model (2009 GRC) Rebuttal REmoval of New  WH Solar AdjustMI" xfId="1029"/>
    <cellStyle name="_Costs not in AURORA 2006GRC w gas price updated_Book2_Electric Rev Req Model (2009 GRC) Rebuttal REmoval of New  WH Solar AdjustMI 2" xfId="1030"/>
    <cellStyle name="_Costs not in AURORA 2006GRC w gas price updated_Book2_Electric Rev Req Model (2009 GRC) Revised 01-18-2010" xfId="1031"/>
    <cellStyle name="_Costs not in AURORA 2006GRC w gas price updated_Book2_Electric Rev Req Model (2009 GRC) Revised 01-18-2010 2" xfId="1032"/>
    <cellStyle name="_Costs not in AURORA 2006GRC w gas price updated_Book2_Final Order Electric EXHIBIT A-1" xfId="1033"/>
    <cellStyle name="_Costs not in AURORA 2006GRC w gas price updated_Book2_Final Order Electric EXHIBIT A-1 2" xfId="1034"/>
    <cellStyle name="_Costs not in AURORA 2006GRC w gas price updated_Electric Rev Req Model (2009 GRC) " xfId="1035"/>
    <cellStyle name="_Costs not in AURORA 2006GRC w gas price updated_Electric Rev Req Model (2009 GRC)  2" xfId="1036"/>
    <cellStyle name="_Costs not in AURORA 2006GRC w gas price updated_Electric Rev Req Model (2009 GRC) Rebuttal" xfId="1037"/>
    <cellStyle name="_Costs not in AURORA 2006GRC w gas price updated_Electric Rev Req Model (2009 GRC) Rebuttal 2" xfId="1038"/>
    <cellStyle name="_Costs not in AURORA 2006GRC w gas price updated_Electric Rev Req Model (2009 GRC) Rebuttal REmoval of New  WH Solar AdjustMI" xfId="1039"/>
    <cellStyle name="_Costs not in AURORA 2006GRC w gas price updated_Electric Rev Req Model (2009 GRC) Rebuttal REmoval of New  WH Solar AdjustMI 2" xfId="1040"/>
    <cellStyle name="_Costs not in AURORA 2006GRC w gas price updated_Electric Rev Req Model (2009 GRC) Revised 01-18-2010" xfId="1041"/>
    <cellStyle name="_Costs not in AURORA 2006GRC w gas price updated_Electric Rev Req Model (2009 GRC) Revised 01-18-2010 2" xfId="1042"/>
    <cellStyle name="_Costs not in AURORA 2006GRC w gas price updated_Final Order Electric EXHIBIT A-1" xfId="1043"/>
    <cellStyle name="_Costs not in AURORA 2006GRC w gas price updated_Final Order Electric EXHIBIT A-1 2" xfId="1044"/>
    <cellStyle name="_Costs not in AURORA 2006GRC w gas price updated_Rebuttal Power Costs" xfId="1045"/>
    <cellStyle name="_Costs not in AURORA 2006GRC w gas price updated_Rebuttal Power Costs 2" xfId="1046"/>
    <cellStyle name="_Costs not in AURORA 2006GRC w gas price updated_Rebuttal Power Costs_Adj Bench DR 3 for Initial Briefs (Electric)" xfId="1047"/>
    <cellStyle name="_Costs not in AURORA 2006GRC w gas price updated_Rebuttal Power Costs_Adj Bench DR 3 for Initial Briefs (Electric) 2" xfId="1048"/>
    <cellStyle name="_Costs not in AURORA 2006GRC w gas price updated_Rebuttal Power Costs_Electric Rev Req Model (2009 GRC) Rebuttal" xfId="1049"/>
    <cellStyle name="_Costs not in AURORA 2006GRC w gas price updated_Rebuttal Power Costs_Electric Rev Req Model (2009 GRC) Rebuttal 2" xfId="1050"/>
    <cellStyle name="_Costs not in AURORA 2006GRC w gas price updated_Rebuttal Power Costs_Electric Rev Req Model (2009 GRC) Rebuttal REmoval of New  WH Solar AdjustMI" xfId="1051"/>
    <cellStyle name="_Costs not in AURORA 2006GRC w gas price updated_Rebuttal Power Costs_Electric Rev Req Model (2009 GRC) Rebuttal REmoval of New  WH Solar AdjustMI 2" xfId="1052"/>
    <cellStyle name="_Costs not in AURORA 2006GRC w gas price updated_Rebuttal Power Costs_Electric Rev Req Model (2009 GRC) Revised 01-18-2010" xfId="1053"/>
    <cellStyle name="_Costs not in AURORA 2006GRC w gas price updated_Rebuttal Power Costs_Electric Rev Req Model (2009 GRC) Revised 01-18-2010 2" xfId="1054"/>
    <cellStyle name="_Costs not in AURORA 2006GRC w gas price updated_Rebuttal Power Costs_Final Order Electric EXHIBIT A-1" xfId="1055"/>
    <cellStyle name="_Costs not in AURORA 2006GRC w gas price updated_Rebuttal Power Costs_Final Order Electric EXHIBIT A-1 2" xfId="1056"/>
    <cellStyle name="_Costs not in AURORA 2006GRC w gas price updated_TENASKA REGULATORY ASSET" xfId="1057"/>
    <cellStyle name="_Costs not in AURORA 2006GRC w gas price updated_TENASKA REGULATORY ASSET 2" xfId="1058"/>
    <cellStyle name="_Costs not in AURORA 2007 Rate Case" xfId="1059"/>
    <cellStyle name="_Costs not in AURORA 2007 Rate Case 2" xfId="1060"/>
    <cellStyle name="_Costs not in AURORA 2007 Rate Case 2 2" xfId="1061"/>
    <cellStyle name="_Costs not in AURORA 2007 Rate Case 3" xfId="1062"/>
    <cellStyle name="_Costs not in AURORA 2007 Rate Case_(C) WHE Proforma with ITC cash grant 10 Yr Amort_for deferral_102809" xfId="1063"/>
    <cellStyle name="_Costs not in AURORA 2007 Rate Case_(C) WHE Proforma with ITC cash grant 10 Yr Amort_for deferral_102809 2" xfId="1064"/>
    <cellStyle name="_Costs not in AURORA 2007 Rate Case_(C) WHE Proforma with ITC cash grant 10 Yr Amort_for deferral_102809_16.07E Wild Horse Wind Expansionwrkingfile" xfId="1065"/>
    <cellStyle name="_Costs not in AURORA 2007 Rate Case_(C) WHE Proforma with ITC cash grant 10 Yr Amort_for deferral_102809_16.07E Wild Horse Wind Expansionwrkingfile 2" xfId="1066"/>
    <cellStyle name="_Costs not in AURORA 2007 Rate Case_(C) WHE Proforma with ITC cash grant 10 Yr Amort_for deferral_102809_16.07E Wild Horse Wind Expansionwrkingfile SF" xfId="1067"/>
    <cellStyle name="_Costs not in AURORA 2007 Rate Case_(C) WHE Proforma with ITC cash grant 10 Yr Amort_for deferral_102809_16.07E Wild Horse Wind Expansionwrkingfile SF 2" xfId="1068"/>
    <cellStyle name="_Costs not in AURORA 2007 Rate Case_(C) WHE Proforma with ITC cash grant 10 Yr Amort_for deferral_102809_16.37E Wild Horse Expansion DeferralRevwrkingfile SF" xfId="1069"/>
    <cellStyle name="_Costs not in AURORA 2007 Rate Case_(C) WHE Proforma with ITC cash grant 10 Yr Amort_for deferral_102809_16.37E Wild Horse Expansion DeferralRevwrkingfile SF 2" xfId="1070"/>
    <cellStyle name="_Costs not in AURORA 2007 Rate Case_(C) WHE Proforma with ITC cash grant 10 Yr Amort_for rebuttal_120709" xfId="1071"/>
    <cellStyle name="_Costs not in AURORA 2007 Rate Case_(C) WHE Proforma with ITC cash grant 10 Yr Amort_for rebuttal_120709 2" xfId="1072"/>
    <cellStyle name="_Costs not in AURORA 2007 Rate Case_04.07E Wild Horse Wind Expansion" xfId="1073"/>
    <cellStyle name="_Costs not in AURORA 2007 Rate Case_04.07E Wild Horse Wind Expansion 2" xfId="1074"/>
    <cellStyle name="_Costs not in AURORA 2007 Rate Case_04.07E Wild Horse Wind Expansion_16.07E Wild Horse Wind Expansionwrkingfile" xfId="1075"/>
    <cellStyle name="_Costs not in AURORA 2007 Rate Case_04.07E Wild Horse Wind Expansion_16.07E Wild Horse Wind Expansionwrkingfile 2" xfId="1076"/>
    <cellStyle name="_Costs not in AURORA 2007 Rate Case_04.07E Wild Horse Wind Expansion_16.07E Wild Horse Wind Expansionwrkingfile SF" xfId="1077"/>
    <cellStyle name="_Costs not in AURORA 2007 Rate Case_04.07E Wild Horse Wind Expansion_16.07E Wild Horse Wind Expansionwrkingfile SF 2" xfId="1078"/>
    <cellStyle name="_Costs not in AURORA 2007 Rate Case_04.07E Wild Horse Wind Expansion_16.37E Wild Horse Expansion DeferralRevwrkingfile SF" xfId="1079"/>
    <cellStyle name="_Costs not in AURORA 2007 Rate Case_04.07E Wild Horse Wind Expansion_16.37E Wild Horse Expansion DeferralRevwrkingfile SF 2" xfId="1080"/>
    <cellStyle name="_Costs not in AURORA 2007 Rate Case_16.07E Wild Horse Wind Expansionwrkingfile" xfId="1081"/>
    <cellStyle name="_Costs not in AURORA 2007 Rate Case_16.07E Wild Horse Wind Expansionwrkingfile 2" xfId="1082"/>
    <cellStyle name="_Costs not in AURORA 2007 Rate Case_16.07E Wild Horse Wind Expansionwrkingfile SF" xfId="1083"/>
    <cellStyle name="_Costs not in AURORA 2007 Rate Case_16.07E Wild Horse Wind Expansionwrkingfile SF 2" xfId="1084"/>
    <cellStyle name="_Costs not in AURORA 2007 Rate Case_16.37E Wild Horse Expansion DeferralRevwrkingfile SF" xfId="1085"/>
    <cellStyle name="_Costs not in AURORA 2007 Rate Case_16.37E Wild Horse Expansion DeferralRevwrkingfile SF 2" xfId="1086"/>
    <cellStyle name="_Costs not in AURORA 2007 Rate Case_4 31 Regulatory Assets and Liabilities  7 06- Exhibit D" xfId="1087"/>
    <cellStyle name="_Costs not in AURORA 2007 Rate Case_4 31 Regulatory Assets and Liabilities  7 06- Exhibit D 2" xfId="1088"/>
    <cellStyle name="_Costs not in AURORA 2007 Rate Case_4 32 Regulatory Assets and Liabilities  7 06- Exhibit D" xfId="1089"/>
    <cellStyle name="_Costs not in AURORA 2007 Rate Case_4 32 Regulatory Assets and Liabilities  7 06- Exhibit D 2" xfId="1090"/>
    <cellStyle name="_Costs not in AURORA 2007 Rate Case_Book2" xfId="1091"/>
    <cellStyle name="_Costs not in AURORA 2007 Rate Case_Book2 2" xfId="1092"/>
    <cellStyle name="_Costs not in AURORA 2007 Rate Case_Book2_Adj Bench DR 3 for Initial Briefs (Electric)" xfId="1093"/>
    <cellStyle name="_Costs not in AURORA 2007 Rate Case_Book2_Adj Bench DR 3 for Initial Briefs (Electric) 2" xfId="1094"/>
    <cellStyle name="_Costs not in AURORA 2007 Rate Case_Book2_Electric Rev Req Model (2009 GRC) Rebuttal" xfId="1095"/>
    <cellStyle name="_Costs not in AURORA 2007 Rate Case_Book2_Electric Rev Req Model (2009 GRC) Rebuttal 2" xfId="1096"/>
    <cellStyle name="_Costs not in AURORA 2007 Rate Case_Book2_Electric Rev Req Model (2009 GRC) Rebuttal REmoval of New  WH Solar AdjustMI" xfId="1097"/>
    <cellStyle name="_Costs not in AURORA 2007 Rate Case_Book2_Electric Rev Req Model (2009 GRC) Rebuttal REmoval of New  WH Solar AdjustMI 2" xfId="1098"/>
    <cellStyle name="_Costs not in AURORA 2007 Rate Case_Book2_Electric Rev Req Model (2009 GRC) Revised 01-18-2010" xfId="1099"/>
    <cellStyle name="_Costs not in AURORA 2007 Rate Case_Book2_Electric Rev Req Model (2009 GRC) Revised 01-18-2010 2" xfId="1100"/>
    <cellStyle name="_Costs not in AURORA 2007 Rate Case_Book2_Final Order Electric EXHIBIT A-1" xfId="1101"/>
    <cellStyle name="_Costs not in AURORA 2007 Rate Case_Book2_Final Order Electric EXHIBIT A-1 2" xfId="1102"/>
    <cellStyle name="_Costs not in AURORA 2007 Rate Case_Book4" xfId="1103"/>
    <cellStyle name="_Costs not in AURORA 2007 Rate Case_Book4 2" xfId="1104"/>
    <cellStyle name="_Costs not in AURORA 2007 Rate Case_Book9" xfId="1105"/>
    <cellStyle name="_Costs not in AURORA 2007 Rate Case_Book9 2" xfId="1106"/>
    <cellStyle name="_Costs not in AURORA 2007 Rate Case_Electric COS Inputs" xfId="1107"/>
    <cellStyle name="_Costs not in AURORA 2007 Rate Case_Electric COS Inputs 2" xfId="1108"/>
    <cellStyle name="_Costs not in AURORA 2007 Rate Case_Electric COS Inputs 2 2" xfId="1109"/>
    <cellStyle name="_Costs not in AURORA 2007 Rate Case_Electric COS Inputs 2 3" xfId="1110"/>
    <cellStyle name="_Costs not in AURORA 2007 Rate Case_Electric COS Inputs 2 4" xfId="1111"/>
    <cellStyle name="_Costs not in AURORA 2007 Rate Case_Electric COS Inputs 3" xfId="1112"/>
    <cellStyle name="_Costs not in AURORA 2007 Rate Case_Electric COS Inputs 4" xfId="1113"/>
    <cellStyle name="_Costs not in AURORA 2007 Rate Case_Power Costs - Comparison bx Rbtl-Staff-Jt-PC" xfId="1114"/>
    <cellStyle name="_Costs not in AURORA 2007 Rate Case_Power Costs - Comparison bx Rbtl-Staff-Jt-PC 2" xfId="1115"/>
    <cellStyle name="_Costs not in AURORA 2007 Rate Case_Power Costs - Comparison bx Rbtl-Staff-Jt-PC_Adj Bench DR 3 for Initial Briefs (Electric)" xfId="1116"/>
    <cellStyle name="_Costs not in AURORA 2007 Rate Case_Power Costs - Comparison bx Rbtl-Staff-Jt-PC_Adj Bench DR 3 for Initial Briefs (Electric) 2" xfId="1117"/>
    <cellStyle name="_Costs not in AURORA 2007 Rate Case_Power Costs - Comparison bx Rbtl-Staff-Jt-PC_Electric Rev Req Model (2009 GRC) Rebuttal" xfId="1118"/>
    <cellStyle name="_Costs not in AURORA 2007 Rate Case_Power Costs - Comparison bx Rbtl-Staff-Jt-PC_Electric Rev Req Model (2009 GRC) Rebuttal 2" xfId="1119"/>
    <cellStyle name="_Costs not in AURORA 2007 Rate Case_Power Costs - Comparison bx Rbtl-Staff-Jt-PC_Electric Rev Req Model (2009 GRC) Rebuttal REmoval of New  WH Solar AdjustMI" xfId="1120"/>
    <cellStyle name="_Costs not in AURORA 2007 Rate Case_Power Costs - Comparison bx Rbtl-Staff-Jt-PC_Electric Rev Req Model (2009 GRC) Rebuttal REmoval of New  WH Solar AdjustMI 2" xfId="1121"/>
    <cellStyle name="_Costs not in AURORA 2007 Rate Case_Power Costs - Comparison bx Rbtl-Staff-Jt-PC_Electric Rev Req Model (2009 GRC) Revised 01-18-2010" xfId="1122"/>
    <cellStyle name="_Costs not in AURORA 2007 Rate Case_Power Costs - Comparison bx Rbtl-Staff-Jt-PC_Electric Rev Req Model (2009 GRC) Revised 01-18-2010 2" xfId="1123"/>
    <cellStyle name="_Costs not in AURORA 2007 Rate Case_Power Costs - Comparison bx Rbtl-Staff-Jt-PC_Final Order Electric EXHIBIT A-1" xfId="1124"/>
    <cellStyle name="_Costs not in AURORA 2007 Rate Case_Power Costs - Comparison bx Rbtl-Staff-Jt-PC_Final Order Electric EXHIBIT A-1 2" xfId="1125"/>
    <cellStyle name="_Costs not in AURORA 2007 Rate Case_Production Adj 4.37" xfId="1126"/>
    <cellStyle name="_Costs not in AURORA 2007 Rate Case_Production Adj 4.37 2" xfId="1127"/>
    <cellStyle name="_Costs not in AURORA 2007 Rate Case_Purchased Power Adj 4.03" xfId="1128"/>
    <cellStyle name="_Costs not in AURORA 2007 Rate Case_Purchased Power Adj 4.03 2" xfId="1129"/>
    <cellStyle name="_Costs not in AURORA 2007 Rate Case_Rebuttal Power Costs" xfId="1130"/>
    <cellStyle name="_Costs not in AURORA 2007 Rate Case_Rebuttal Power Costs 2" xfId="1131"/>
    <cellStyle name="_Costs not in AURORA 2007 Rate Case_Rebuttal Power Costs_Adj Bench DR 3 for Initial Briefs (Electric)" xfId="1132"/>
    <cellStyle name="_Costs not in AURORA 2007 Rate Case_Rebuttal Power Costs_Adj Bench DR 3 for Initial Briefs (Electric) 2" xfId="1133"/>
    <cellStyle name="_Costs not in AURORA 2007 Rate Case_Rebuttal Power Costs_Electric Rev Req Model (2009 GRC) Rebuttal" xfId="1134"/>
    <cellStyle name="_Costs not in AURORA 2007 Rate Case_Rebuttal Power Costs_Electric Rev Req Model (2009 GRC) Rebuttal 2" xfId="1135"/>
    <cellStyle name="_Costs not in AURORA 2007 Rate Case_Rebuttal Power Costs_Electric Rev Req Model (2009 GRC) Rebuttal REmoval of New  WH Solar AdjustMI" xfId="1136"/>
    <cellStyle name="_Costs not in AURORA 2007 Rate Case_Rebuttal Power Costs_Electric Rev Req Model (2009 GRC) Rebuttal REmoval of New  WH Solar AdjustMI 2" xfId="1137"/>
    <cellStyle name="_Costs not in AURORA 2007 Rate Case_Rebuttal Power Costs_Electric Rev Req Model (2009 GRC) Revised 01-18-2010" xfId="1138"/>
    <cellStyle name="_Costs not in AURORA 2007 Rate Case_Rebuttal Power Costs_Electric Rev Req Model (2009 GRC) Revised 01-18-2010 2" xfId="1139"/>
    <cellStyle name="_Costs not in AURORA 2007 Rate Case_Rebuttal Power Costs_Final Order Electric EXHIBIT A-1" xfId="1140"/>
    <cellStyle name="_Costs not in AURORA 2007 Rate Case_Rebuttal Power Costs_Final Order Electric EXHIBIT A-1 2" xfId="1141"/>
    <cellStyle name="_Costs not in AURORA 2007 Rate Case_ROR 5.02" xfId="1142"/>
    <cellStyle name="_Costs not in AURORA 2007 Rate Case_ROR 5.02 2" xfId="1143"/>
    <cellStyle name="_Costs not in KWI3000 '06Budget" xfId="1144"/>
    <cellStyle name="_Costs not in KWI3000 '06Budget 2" xfId="1145"/>
    <cellStyle name="_Costs not in KWI3000 '06Budget 2 2" xfId="1146"/>
    <cellStyle name="_Costs not in KWI3000 '06Budget 3" xfId="1147"/>
    <cellStyle name="_Costs not in KWI3000 '06Budget 3 2" xfId="1148"/>
    <cellStyle name="_Costs not in KWI3000 '06Budget 3 3" xfId="1149"/>
    <cellStyle name="_Costs not in KWI3000 '06Budget 3 4" xfId="1150"/>
    <cellStyle name="_Costs not in KWI3000 '06Budget 4" xfId="1151"/>
    <cellStyle name="_Costs not in KWI3000 '06Budget_(C) WHE Proforma with ITC cash grant 10 Yr Amort_for deferral_102809" xfId="1152"/>
    <cellStyle name="_Costs not in KWI3000 '06Budget_(C) WHE Proforma with ITC cash grant 10 Yr Amort_for deferral_102809 2" xfId="1153"/>
    <cellStyle name="_Costs not in KWI3000 '06Budget_(C) WHE Proforma with ITC cash grant 10 Yr Amort_for deferral_102809_16.07E Wild Horse Wind Expansionwrkingfile" xfId="1154"/>
    <cellStyle name="_Costs not in KWI3000 '06Budget_(C) WHE Proforma with ITC cash grant 10 Yr Amort_for deferral_102809_16.07E Wild Horse Wind Expansionwrkingfile 2" xfId="1155"/>
    <cellStyle name="_Costs not in KWI3000 '06Budget_(C) WHE Proforma with ITC cash grant 10 Yr Amort_for deferral_102809_16.07E Wild Horse Wind Expansionwrkingfile SF" xfId="1156"/>
    <cellStyle name="_Costs not in KWI3000 '06Budget_(C) WHE Proforma with ITC cash grant 10 Yr Amort_for deferral_102809_16.07E Wild Horse Wind Expansionwrkingfile SF 2" xfId="1157"/>
    <cellStyle name="_Costs not in KWI3000 '06Budget_(C) WHE Proforma with ITC cash grant 10 Yr Amort_for deferral_102809_16.37E Wild Horse Expansion DeferralRevwrkingfile SF" xfId="1158"/>
    <cellStyle name="_Costs not in KWI3000 '06Budget_(C) WHE Proforma with ITC cash grant 10 Yr Amort_for deferral_102809_16.37E Wild Horse Expansion DeferralRevwrkingfile SF 2" xfId="1159"/>
    <cellStyle name="_Costs not in KWI3000 '06Budget_(C) WHE Proforma with ITC cash grant 10 Yr Amort_for rebuttal_120709" xfId="1160"/>
    <cellStyle name="_Costs not in KWI3000 '06Budget_(C) WHE Proforma with ITC cash grant 10 Yr Amort_for rebuttal_120709 2" xfId="1161"/>
    <cellStyle name="_Costs not in KWI3000 '06Budget_04.07E Wild Horse Wind Expansion" xfId="1162"/>
    <cellStyle name="_Costs not in KWI3000 '06Budget_04.07E Wild Horse Wind Expansion 2" xfId="1163"/>
    <cellStyle name="_Costs not in KWI3000 '06Budget_04.07E Wild Horse Wind Expansion_16.07E Wild Horse Wind Expansionwrkingfile" xfId="1164"/>
    <cellStyle name="_Costs not in KWI3000 '06Budget_04.07E Wild Horse Wind Expansion_16.07E Wild Horse Wind Expansionwrkingfile 2" xfId="1165"/>
    <cellStyle name="_Costs not in KWI3000 '06Budget_04.07E Wild Horse Wind Expansion_16.07E Wild Horse Wind Expansionwrkingfile SF" xfId="1166"/>
    <cellStyle name="_Costs not in KWI3000 '06Budget_04.07E Wild Horse Wind Expansion_16.07E Wild Horse Wind Expansionwrkingfile SF 2" xfId="1167"/>
    <cellStyle name="_Costs not in KWI3000 '06Budget_04.07E Wild Horse Wind Expansion_16.37E Wild Horse Expansion DeferralRevwrkingfile SF" xfId="1168"/>
    <cellStyle name="_Costs not in KWI3000 '06Budget_04.07E Wild Horse Wind Expansion_16.37E Wild Horse Expansion DeferralRevwrkingfile SF 2" xfId="1169"/>
    <cellStyle name="_Costs not in KWI3000 '06Budget_16.07E Wild Horse Wind Expansionwrkingfile" xfId="1170"/>
    <cellStyle name="_Costs not in KWI3000 '06Budget_16.07E Wild Horse Wind Expansionwrkingfile 2" xfId="1171"/>
    <cellStyle name="_Costs not in KWI3000 '06Budget_16.07E Wild Horse Wind Expansionwrkingfile SF" xfId="1172"/>
    <cellStyle name="_Costs not in KWI3000 '06Budget_16.07E Wild Horse Wind Expansionwrkingfile SF 2" xfId="1173"/>
    <cellStyle name="_Costs not in KWI3000 '06Budget_16.37E Wild Horse Expansion DeferralRevwrkingfile SF" xfId="1174"/>
    <cellStyle name="_Costs not in KWI3000 '06Budget_16.37E Wild Horse Expansion DeferralRevwrkingfile SF 2" xfId="1175"/>
    <cellStyle name="_Costs not in KWI3000 '06Budget_4 31 Regulatory Assets and Liabilities  7 06- Exhibit D" xfId="1176"/>
    <cellStyle name="_Costs not in KWI3000 '06Budget_4 31 Regulatory Assets and Liabilities  7 06- Exhibit D 2" xfId="1177"/>
    <cellStyle name="_Costs not in KWI3000 '06Budget_4 32 Regulatory Assets and Liabilities  7 06- Exhibit D" xfId="1178"/>
    <cellStyle name="_Costs not in KWI3000 '06Budget_4 32 Regulatory Assets and Liabilities  7 06- Exhibit D 2" xfId="1179"/>
    <cellStyle name="_Costs not in KWI3000 '06Budget_Book2" xfId="1180"/>
    <cellStyle name="_Costs not in KWI3000 '06Budget_Book2 2" xfId="1181"/>
    <cellStyle name="_Costs not in KWI3000 '06Budget_Book2_Adj Bench DR 3 for Initial Briefs (Electric)" xfId="1182"/>
    <cellStyle name="_Costs not in KWI3000 '06Budget_Book2_Adj Bench DR 3 for Initial Briefs (Electric) 2" xfId="1183"/>
    <cellStyle name="_Costs not in KWI3000 '06Budget_Book2_Electric Rev Req Model (2009 GRC) Rebuttal" xfId="1184"/>
    <cellStyle name="_Costs not in KWI3000 '06Budget_Book2_Electric Rev Req Model (2009 GRC) Rebuttal 2" xfId="1185"/>
    <cellStyle name="_Costs not in KWI3000 '06Budget_Book2_Electric Rev Req Model (2009 GRC) Rebuttal REmoval of New  WH Solar AdjustMI" xfId="1186"/>
    <cellStyle name="_Costs not in KWI3000 '06Budget_Book2_Electric Rev Req Model (2009 GRC) Rebuttal REmoval of New  WH Solar AdjustMI 2" xfId="1187"/>
    <cellStyle name="_Costs not in KWI3000 '06Budget_Book2_Electric Rev Req Model (2009 GRC) Revised 01-18-2010" xfId="1188"/>
    <cellStyle name="_Costs not in KWI3000 '06Budget_Book2_Electric Rev Req Model (2009 GRC) Revised 01-18-2010 2" xfId="1189"/>
    <cellStyle name="_Costs not in KWI3000 '06Budget_Book2_Final Order Electric EXHIBIT A-1" xfId="1190"/>
    <cellStyle name="_Costs not in KWI3000 '06Budget_Book2_Final Order Electric EXHIBIT A-1 2" xfId="1191"/>
    <cellStyle name="_Costs not in KWI3000 '06Budget_Book4" xfId="1192"/>
    <cellStyle name="_Costs not in KWI3000 '06Budget_Book4 2" xfId="1193"/>
    <cellStyle name="_Costs not in KWI3000 '06Budget_Book9" xfId="1194"/>
    <cellStyle name="_Costs not in KWI3000 '06Budget_Book9 2" xfId="1195"/>
    <cellStyle name="_Costs not in KWI3000 '06Budget_DWH-08 (Rate Spread &amp; Design Workpapers)" xfId="1196"/>
    <cellStyle name="_Costs not in KWI3000 '06Budget_Final 2008 PTC Rate Design Workpapers 10.27.08" xfId="1197"/>
    <cellStyle name="_Costs not in KWI3000 '06Budget_Final 2009 Electric Low Income Workpapers" xfId="1198"/>
    <cellStyle name="_Costs not in KWI3000 '06Budget_INPUTS" xfId="1199"/>
    <cellStyle name="_Costs not in KWI3000 '06Budget_INPUTS 2" xfId="1200"/>
    <cellStyle name="_Costs not in KWI3000 '06Budget_Power Costs - Comparison bx Rbtl-Staff-Jt-PC" xfId="1201"/>
    <cellStyle name="_Costs not in KWI3000 '06Budget_Power Costs - Comparison bx Rbtl-Staff-Jt-PC 2" xfId="1202"/>
    <cellStyle name="_Costs not in KWI3000 '06Budget_Power Costs - Comparison bx Rbtl-Staff-Jt-PC_Adj Bench DR 3 for Initial Briefs (Electric)" xfId="1203"/>
    <cellStyle name="_Costs not in KWI3000 '06Budget_Power Costs - Comparison bx Rbtl-Staff-Jt-PC_Adj Bench DR 3 for Initial Briefs (Electric) 2" xfId="1204"/>
    <cellStyle name="_Costs not in KWI3000 '06Budget_Power Costs - Comparison bx Rbtl-Staff-Jt-PC_Electric Rev Req Model (2009 GRC) Rebuttal" xfId="1205"/>
    <cellStyle name="_Costs not in KWI3000 '06Budget_Power Costs - Comparison bx Rbtl-Staff-Jt-PC_Electric Rev Req Model (2009 GRC) Rebuttal 2" xfId="1206"/>
    <cellStyle name="_Costs not in KWI3000 '06Budget_Power Costs - Comparison bx Rbtl-Staff-Jt-PC_Electric Rev Req Model (2009 GRC) Rebuttal REmoval of New  WH Solar AdjustMI" xfId="1207"/>
    <cellStyle name="_Costs not in KWI3000 '06Budget_Power Costs - Comparison bx Rbtl-Staff-Jt-PC_Electric Rev Req Model (2009 GRC) Rebuttal REmoval of New  WH Solar AdjustMI 2" xfId="1208"/>
    <cellStyle name="_Costs not in KWI3000 '06Budget_Power Costs - Comparison bx Rbtl-Staff-Jt-PC_Electric Rev Req Model (2009 GRC) Revised 01-18-2010" xfId="1209"/>
    <cellStyle name="_Costs not in KWI3000 '06Budget_Power Costs - Comparison bx Rbtl-Staff-Jt-PC_Electric Rev Req Model (2009 GRC) Revised 01-18-2010 2" xfId="1210"/>
    <cellStyle name="_Costs not in KWI3000 '06Budget_Power Costs - Comparison bx Rbtl-Staff-Jt-PC_Final Order Electric EXHIBIT A-1" xfId="1211"/>
    <cellStyle name="_Costs not in KWI3000 '06Budget_Power Costs - Comparison bx Rbtl-Staff-Jt-PC_Final Order Electric EXHIBIT A-1 2" xfId="1212"/>
    <cellStyle name="_Costs not in KWI3000 '06Budget_Production Adj 4.37" xfId="1213"/>
    <cellStyle name="_Costs not in KWI3000 '06Budget_Production Adj 4.37 2" xfId="1214"/>
    <cellStyle name="_Costs not in KWI3000 '06Budget_Purchased Power Adj 4.03" xfId="1215"/>
    <cellStyle name="_Costs not in KWI3000 '06Budget_Purchased Power Adj 4.03 2" xfId="1216"/>
    <cellStyle name="_Costs not in KWI3000 '06Budget_Rebuttal Power Costs" xfId="1217"/>
    <cellStyle name="_Costs not in KWI3000 '06Budget_Rebuttal Power Costs 2" xfId="1218"/>
    <cellStyle name="_Costs not in KWI3000 '06Budget_Rebuttal Power Costs_Adj Bench DR 3 for Initial Briefs (Electric)" xfId="1219"/>
    <cellStyle name="_Costs not in KWI3000 '06Budget_Rebuttal Power Costs_Adj Bench DR 3 for Initial Briefs (Electric) 2" xfId="1220"/>
    <cellStyle name="_Costs not in KWI3000 '06Budget_Rebuttal Power Costs_Electric Rev Req Model (2009 GRC) Rebuttal" xfId="1221"/>
    <cellStyle name="_Costs not in KWI3000 '06Budget_Rebuttal Power Costs_Electric Rev Req Model (2009 GRC) Rebuttal 2" xfId="1222"/>
    <cellStyle name="_Costs not in KWI3000 '06Budget_Rebuttal Power Costs_Electric Rev Req Model (2009 GRC) Rebuttal REmoval of New  WH Solar AdjustMI" xfId="1223"/>
    <cellStyle name="_Costs not in KWI3000 '06Budget_Rebuttal Power Costs_Electric Rev Req Model (2009 GRC) Rebuttal REmoval of New  WH Solar AdjustMI 2" xfId="1224"/>
    <cellStyle name="_Costs not in KWI3000 '06Budget_Rebuttal Power Costs_Electric Rev Req Model (2009 GRC) Revised 01-18-2010" xfId="1225"/>
    <cellStyle name="_Costs not in KWI3000 '06Budget_Rebuttal Power Costs_Electric Rev Req Model (2009 GRC) Revised 01-18-2010 2" xfId="1226"/>
    <cellStyle name="_Costs not in KWI3000 '06Budget_Rebuttal Power Costs_Final Order Electric EXHIBIT A-1" xfId="1227"/>
    <cellStyle name="_Costs not in KWI3000 '06Budget_Rebuttal Power Costs_Final Order Electric EXHIBIT A-1 2" xfId="1228"/>
    <cellStyle name="_Costs not in KWI3000 '06Budget_ROR &amp; CONV FACTOR" xfId="1229"/>
    <cellStyle name="_Costs not in KWI3000 '06Budget_ROR &amp; CONV FACTOR 2" xfId="1230"/>
    <cellStyle name="_Costs not in KWI3000 '06Budget_ROR 5.02" xfId="1231"/>
    <cellStyle name="_Costs not in KWI3000 '06Budget_ROR 5.02 2" xfId="1232"/>
    <cellStyle name="_Costs not in KWI3000 '06Budget_Typical Residential Impacts 10.27.08" xfId="1233"/>
    <cellStyle name="_DEM-WP (C) Power Cost 2006GRC Order" xfId="1234"/>
    <cellStyle name="_DEM-WP (C) Power Cost 2006GRC Order 2" xfId="1235"/>
    <cellStyle name="_DEM-WP (C) Power Cost 2006GRC Order 2 2" xfId="1236"/>
    <cellStyle name="_DEM-WP (C) Power Cost 2006GRC Order 3" xfId="1237"/>
    <cellStyle name="_DEM-WP (C) Power Cost 2006GRC Order_04 07E Wild Horse Wind Expansion (C) (2)" xfId="1238"/>
    <cellStyle name="_DEM-WP (C) Power Cost 2006GRC Order_04 07E Wild Horse Wind Expansion (C) (2) 2" xfId="1239"/>
    <cellStyle name="_DEM-WP (C) Power Cost 2006GRC Order_04 07E Wild Horse Wind Expansion (C) (2)_Adj Bench DR 3 for Initial Briefs (Electric)" xfId="1240"/>
    <cellStyle name="_DEM-WP (C) Power Cost 2006GRC Order_04 07E Wild Horse Wind Expansion (C) (2)_Adj Bench DR 3 for Initial Briefs (Electric) 2" xfId="1241"/>
    <cellStyle name="_DEM-WP (C) Power Cost 2006GRC Order_04 07E Wild Horse Wind Expansion (C) (2)_Electric Rev Req Model (2009 GRC) " xfId="1242"/>
    <cellStyle name="_DEM-WP (C) Power Cost 2006GRC Order_04 07E Wild Horse Wind Expansion (C) (2)_Electric Rev Req Model (2009 GRC)  2" xfId="1243"/>
    <cellStyle name="_DEM-WP (C) Power Cost 2006GRC Order_04 07E Wild Horse Wind Expansion (C) (2)_Electric Rev Req Model (2009 GRC) Rebuttal" xfId="1244"/>
    <cellStyle name="_DEM-WP (C) Power Cost 2006GRC Order_04 07E Wild Horse Wind Expansion (C) (2)_Electric Rev Req Model (2009 GRC) Rebuttal 2" xfId="1245"/>
    <cellStyle name="_DEM-WP (C) Power Cost 2006GRC Order_04 07E Wild Horse Wind Expansion (C) (2)_Electric Rev Req Model (2009 GRC) Rebuttal REmoval of New  WH Solar AdjustMI" xfId="1246"/>
    <cellStyle name="_DEM-WP (C) Power Cost 2006GRC Order_04 07E Wild Horse Wind Expansion (C) (2)_Electric Rev Req Model (2009 GRC) Rebuttal REmoval of New  WH Solar AdjustMI 2" xfId="1247"/>
    <cellStyle name="_DEM-WP (C) Power Cost 2006GRC Order_04 07E Wild Horse Wind Expansion (C) (2)_Electric Rev Req Model (2009 GRC) Revised 01-18-2010" xfId="1248"/>
    <cellStyle name="_DEM-WP (C) Power Cost 2006GRC Order_04 07E Wild Horse Wind Expansion (C) (2)_Electric Rev Req Model (2009 GRC) Revised 01-18-2010 2" xfId="1249"/>
    <cellStyle name="_DEM-WP (C) Power Cost 2006GRC Order_04 07E Wild Horse Wind Expansion (C) (2)_Final Order Electric EXHIBIT A-1" xfId="1250"/>
    <cellStyle name="_DEM-WP (C) Power Cost 2006GRC Order_04 07E Wild Horse Wind Expansion (C) (2)_Final Order Electric EXHIBIT A-1 2" xfId="1251"/>
    <cellStyle name="_DEM-WP (C) Power Cost 2006GRC Order_04 07E Wild Horse Wind Expansion (C) (2)_TENASKA REGULATORY ASSET" xfId="1252"/>
    <cellStyle name="_DEM-WP (C) Power Cost 2006GRC Order_04 07E Wild Horse Wind Expansion (C) (2)_TENASKA REGULATORY ASSET 2" xfId="1253"/>
    <cellStyle name="_DEM-WP (C) Power Cost 2006GRC Order_16.37E Wild Horse Expansion DeferralRevwrkingfile SF" xfId="1254"/>
    <cellStyle name="_DEM-WP (C) Power Cost 2006GRC Order_16.37E Wild Horse Expansion DeferralRevwrkingfile SF 2" xfId="1255"/>
    <cellStyle name="_DEM-WP (C) Power Cost 2006GRC Order_4 31 Regulatory Assets and Liabilities  7 06- Exhibit D" xfId="1256"/>
    <cellStyle name="_DEM-WP (C) Power Cost 2006GRC Order_4 31 Regulatory Assets and Liabilities  7 06- Exhibit D 2" xfId="1257"/>
    <cellStyle name="_DEM-WP (C) Power Cost 2006GRC Order_4 32 Regulatory Assets and Liabilities  7 06- Exhibit D" xfId="1258"/>
    <cellStyle name="_DEM-WP (C) Power Cost 2006GRC Order_4 32 Regulatory Assets and Liabilities  7 06- Exhibit D 2" xfId="1259"/>
    <cellStyle name="_DEM-WP (C) Power Cost 2006GRC Order_Book2" xfId="1260"/>
    <cellStyle name="_DEM-WP (C) Power Cost 2006GRC Order_Book2 2" xfId="1261"/>
    <cellStyle name="_DEM-WP (C) Power Cost 2006GRC Order_Book2_Adj Bench DR 3 for Initial Briefs (Electric)" xfId="1262"/>
    <cellStyle name="_DEM-WP (C) Power Cost 2006GRC Order_Book2_Adj Bench DR 3 for Initial Briefs (Electric) 2" xfId="1263"/>
    <cellStyle name="_DEM-WP (C) Power Cost 2006GRC Order_Book2_Electric Rev Req Model (2009 GRC) Rebuttal" xfId="1264"/>
    <cellStyle name="_DEM-WP (C) Power Cost 2006GRC Order_Book2_Electric Rev Req Model (2009 GRC) Rebuttal 2" xfId="1265"/>
    <cellStyle name="_DEM-WP (C) Power Cost 2006GRC Order_Book2_Electric Rev Req Model (2009 GRC) Rebuttal REmoval of New  WH Solar AdjustMI" xfId="1266"/>
    <cellStyle name="_DEM-WP (C) Power Cost 2006GRC Order_Book2_Electric Rev Req Model (2009 GRC) Rebuttal REmoval of New  WH Solar AdjustMI 2" xfId="1267"/>
    <cellStyle name="_DEM-WP (C) Power Cost 2006GRC Order_Book2_Electric Rev Req Model (2009 GRC) Revised 01-18-2010" xfId="1268"/>
    <cellStyle name="_DEM-WP (C) Power Cost 2006GRC Order_Book2_Electric Rev Req Model (2009 GRC) Revised 01-18-2010 2" xfId="1269"/>
    <cellStyle name="_DEM-WP (C) Power Cost 2006GRC Order_Book2_Final Order Electric EXHIBIT A-1" xfId="1270"/>
    <cellStyle name="_DEM-WP (C) Power Cost 2006GRC Order_Book2_Final Order Electric EXHIBIT A-1 2" xfId="1271"/>
    <cellStyle name="_DEM-WP (C) Power Cost 2006GRC Order_Book4" xfId="1272"/>
    <cellStyle name="_DEM-WP (C) Power Cost 2006GRC Order_Book4 2" xfId="1273"/>
    <cellStyle name="_DEM-WP (C) Power Cost 2006GRC Order_Book9" xfId="1274"/>
    <cellStyle name="_DEM-WP (C) Power Cost 2006GRC Order_Book9 2" xfId="1275"/>
    <cellStyle name="_DEM-WP (C) Power Cost 2006GRC Order_Electric COS Inputs" xfId="1276"/>
    <cellStyle name="_DEM-WP (C) Power Cost 2006GRC Order_Electric COS Inputs 2" xfId="1277"/>
    <cellStyle name="_DEM-WP (C) Power Cost 2006GRC Order_Electric COS Inputs 2 2" xfId="1278"/>
    <cellStyle name="_DEM-WP (C) Power Cost 2006GRC Order_Electric COS Inputs 2 3" xfId="1279"/>
    <cellStyle name="_DEM-WP (C) Power Cost 2006GRC Order_Electric COS Inputs 2 4" xfId="1280"/>
    <cellStyle name="_DEM-WP (C) Power Cost 2006GRC Order_Electric COS Inputs 3" xfId="1281"/>
    <cellStyle name="_DEM-WP (C) Power Cost 2006GRC Order_Electric COS Inputs 4" xfId="1282"/>
    <cellStyle name="_DEM-WP (C) Power Cost 2006GRC Order_Power Costs - Comparison bx Rbtl-Staff-Jt-PC" xfId="1283"/>
    <cellStyle name="_DEM-WP (C) Power Cost 2006GRC Order_Power Costs - Comparison bx Rbtl-Staff-Jt-PC 2" xfId="1284"/>
    <cellStyle name="_DEM-WP (C) Power Cost 2006GRC Order_Power Costs - Comparison bx Rbtl-Staff-Jt-PC_Adj Bench DR 3 for Initial Briefs (Electric)" xfId="1285"/>
    <cellStyle name="_DEM-WP (C) Power Cost 2006GRC Order_Power Costs - Comparison bx Rbtl-Staff-Jt-PC_Adj Bench DR 3 for Initial Briefs (Electric) 2" xfId="1286"/>
    <cellStyle name="_DEM-WP (C) Power Cost 2006GRC Order_Power Costs - Comparison bx Rbtl-Staff-Jt-PC_Electric Rev Req Model (2009 GRC) Rebuttal" xfId="1287"/>
    <cellStyle name="_DEM-WP (C) Power Cost 2006GRC Order_Power Costs - Comparison bx Rbtl-Staff-Jt-PC_Electric Rev Req Model (2009 GRC) Rebuttal 2" xfId="1288"/>
    <cellStyle name="_DEM-WP (C) Power Cost 2006GRC Order_Power Costs - Comparison bx Rbtl-Staff-Jt-PC_Electric Rev Req Model (2009 GRC) Rebuttal REmoval of New  WH Solar AdjustMI" xfId="1289"/>
    <cellStyle name="_DEM-WP (C) Power Cost 2006GRC Order_Power Costs - Comparison bx Rbtl-Staff-Jt-PC_Electric Rev Req Model (2009 GRC) Rebuttal REmoval of New  WH Solar AdjustMI 2" xfId="1290"/>
    <cellStyle name="_DEM-WP (C) Power Cost 2006GRC Order_Power Costs - Comparison bx Rbtl-Staff-Jt-PC_Electric Rev Req Model (2009 GRC) Revised 01-18-2010" xfId="1291"/>
    <cellStyle name="_DEM-WP (C) Power Cost 2006GRC Order_Power Costs - Comparison bx Rbtl-Staff-Jt-PC_Electric Rev Req Model (2009 GRC) Revised 01-18-2010 2" xfId="1292"/>
    <cellStyle name="_DEM-WP (C) Power Cost 2006GRC Order_Power Costs - Comparison bx Rbtl-Staff-Jt-PC_Final Order Electric EXHIBIT A-1" xfId="1293"/>
    <cellStyle name="_DEM-WP (C) Power Cost 2006GRC Order_Power Costs - Comparison bx Rbtl-Staff-Jt-PC_Final Order Electric EXHIBIT A-1 2" xfId="1294"/>
    <cellStyle name="_DEM-WP (C) Power Cost 2006GRC Order_Production Adj 4.37" xfId="1295"/>
    <cellStyle name="_DEM-WP (C) Power Cost 2006GRC Order_Production Adj 4.37 2" xfId="1296"/>
    <cellStyle name="_DEM-WP (C) Power Cost 2006GRC Order_Purchased Power Adj 4.03" xfId="1297"/>
    <cellStyle name="_DEM-WP (C) Power Cost 2006GRC Order_Purchased Power Adj 4.03 2" xfId="1298"/>
    <cellStyle name="_DEM-WP (C) Power Cost 2006GRC Order_Rebuttal Power Costs" xfId="1299"/>
    <cellStyle name="_DEM-WP (C) Power Cost 2006GRC Order_Rebuttal Power Costs 2" xfId="1300"/>
    <cellStyle name="_DEM-WP (C) Power Cost 2006GRC Order_Rebuttal Power Costs_Adj Bench DR 3 for Initial Briefs (Electric)" xfId="1301"/>
    <cellStyle name="_DEM-WP (C) Power Cost 2006GRC Order_Rebuttal Power Costs_Adj Bench DR 3 for Initial Briefs (Electric) 2" xfId="1302"/>
    <cellStyle name="_DEM-WP (C) Power Cost 2006GRC Order_Rebuttal Power Costs_Electric Rev Req Model (2009 GRC) Rebuttal" xfId="1303"/>
    <cellStyle name="_DEM-WP (C) Power Cost 2006GRC Order_Rebuttal Power Costs_Electric Rev Req Model (2009 GRC) Rebuttal 2" xfId="1304"/>
    <cellStyle name="_DEM-WP (C) Power Cost 2006GRC Order_Rebuttal Power Costs_Electric Rev Req Model (2009 GRC) Rebuttal REmoval of New  WH Solar AdjustMI" xfId="1305"/>
    <cellStyle name="_DEM-WP (C) Power Cost 2006GRC Order_Rebuttal Power Costs_Electric Rev Req Model (2009 GRC) Rebuttal REmoval of New  WH Solar AdjustMI 2" xfId="1306"/>
    <cellStyle name="_DEM-WP (C) Power Cost 2006GRC Order_Rebuttal Power Costs_Electric Rev Req Model (2009 GRC) Revised 01-18-2010" xfId="1307"/>
    <cellStyle name="_DEM-WP (C) Power Cost 2006GRC Order_Rebuttal Power Costs_Electric Rev Req Model (2009 GRC) Revised 01-18-2010 2" xfId="1308"/>
    <cellStyle name="_DEM-WP (C) Power Cost 2006GRC Order_Rebuttal Power Costs_Final Order Electric EXHIBIT A-1" xfId="1309"/>
    <cellStyle name="_DEM-WP (C) Power Cost 2006GRC Order_Rebuttal Power Costs_Final Order Electric EXHIBIT A-1 2" xfId="1310"/>
    <cellStyle name="_DEM-WP (C) Power Cost 2006GRC Order_ROR 5.02" xfId="1311"/>
    <cellStyle name="_DEM-WP (C) Power Cost 2006GRC Order_ROR 5.02 2" xfId="1312"/>
    <cellStyle name="_DEM-WP Revised (HC) Wild Horse 2006GRC" xfId="1313"/>
    <cellStyle name="_DEM-WP Revised (HC) Wild Horse 2006GRC 2" xfId="1314"/>
    <cellStyle name="_DEM-WP Revised (HC) Wild Horse 2006GRC_16.37E Wild Horse Expansion DeferralRevwrkingfile SF" xfId="1315"/>
    <cellStyle name="_DEM-WP Revised (HC) Wild Horse 2006GRC_16.37E Wild Horse Expansion DeferralRevwrkingfile SF 2" xfId="1316"/>
    <cellStyle name="_DEM-WP Revised (HC) Wild Horse 2006GRC_Adj Bench DR 3 for Initial Briefs (Electric)" xfId="1317"/>
    <cellStyle name="_DEM-WP Revised (HC) Wild Horse 2006GRC_Adj Bench DR 3 for Initial Briefs (Electric) 2" xfId="1318"/>
    <cellStyle name="_DEM-WP Revised (HC) Wild Horse 2006GRC_Book2" xfId="1319"/>
    <cellStyle name="_DEM-WP Revised (HC) Wild Horse 2006GRC_Book2 2" xfId="1320"/>
    <cellStyle name="_DEM-WP Revised (HC) Wild Horse 2006GRC_Book4" xfId="1321"/>
    <cellStyle name="_DEM-WP Revised (HC) Wild Horse 2006GRC_Book4 2" xfId="1322"/>
    <cellStyle name="_DEM-WP Revised (HC) Wild Horse 2006GRC_Electric Rev Req Model (2009 GRC) " xfId="1323"/>
    <cellStyle name="_DEM-WP Revised (HC) Wild Horse 2006GRC_Electric Rev Req Model (2009 GRC)  2" xfId="1324"/>
    <cellStyle name="_DEM-WP Revised (HC) Wild Horse 2006GRC_Electric Rev Req Model (2009 GRC) Rebuttal" xfId="1325"/>
    <cellStyle name="_DEM-WP Revised (HC) Wild Horse 2006GRC_Electric Rev Req Model (2009 GRC) Rebuttal 2" xfId="1326"/>
    <cellStyle name="_DEM-WP Revised (HC) Wild Horse 2006GRC_Electric Rev Req Model (2009 GRC) Rebuttal REmoval of New  WH Solar AdjustMI" xfId="1327"/>
    <cellStyle name="_DEM-WP Revised (HC) Wild Horse 2006GRC_Electric Rev Req Model (2009 GRC) Rebuttal REmoval of New  WH Solar AdjustMI 2" xfId="1328"/>
    <cellStyle name="_DEM-WP Revised (HC) Wild Horse 2006GRC_Electric Rev Req Model (2009 GRC) Revised 01-18-2010" xfId="1329"/>
    <cellStyle name="_DEM-WP Revised (HC) Wild Horse 2006GRC_Electric Rev Req Model (2009 GRC) Revised 01-18-2010 2" xfId="1330"/>
    <cellStyle name="_DEM-WP Revised (HC) Wild Horse 2006GRC_Final Order Electric EXHIBIT A-1" xfId="1331"/>
    <cellStyle name="_DEM-WP Revised (HC) Wild Horse 2006GRC_Final Order Electric EXHIBIT A-1 2" xfId="1332"/>
    <cellStyle name="_DEM-WP Revised (HC) Wild Horse 2006GRC_Power Costs - Comparison bx Rbtl-Staff-Jt-PC" xfId="1333"/>
    <cellStyle name="_DEM-WP Revised (HC) Wild Horse 2006GRC_Power Costs - Comparison bx Rbtl-Staff-Jt-PC 2" xfId="1334"/>
    <cellStyle name="_DEM-WP Revised (HC) Wild Horse 2006GRC_Rebuttal Power Costs" xfId="1335"/>
    <cellStyle name="_DEM-WP Revised (HC) Wild Horse 2006GRC_Rebuttal Power Costs 2" xfId="1336"/>
    <cellStyle name="_DEM-WP Revised (HC) Wild Horse 2006GRC_TENASKA REGULATORY ASSET" xfId="1337"/>
    <cellStyle name="_DEM-WP Revised (HC) Wild Horse 2006GRC_TENASKA REGULATORY ASSET 2" xfId="1338"/>
    <cellStyle name="_DEM-WP(C) Colstrip FOR" xfId="1339"/>
    <cellStyle name="_DEM-WP(C) Colstrip FOR 2" xfId="1340"/>
    <cellStyle name="_DEM-WP(C) Colstrip FOR_(C) WHE Proforma with ITC cash grant 10 Yr Amort_for rebuttal_120709" xfId="1341"/>
    <cellStyle name="_DEM-WP(C) Colstrip FOR_(C) WHE Proforma with ITC cash grant 10 Yr Amort_for rebuttal_120709 2" xfId="1342"/>
    <cellStyle name="_DEM-WP(C) Colstrip FOR_16.07E Wild Horse Wind Expansionwrkingfile" xfId="1343"/>
    <cellStyle name="_DEM-WP(C) Colstrip FOR_16.07E Wild Horse Wind Expansionwrkingfile 2" xfId="1344"/>
    <cellStyle name="_DEM-WP(C) Colstrip FOR_16.07E Wild Horse Wind Expansionwrkingfile SF" xfId="1345"/>
    <cellStyle name="_DEM-WP(C) Colstrip FOR_16.07E Wild Horse Wind Expansionwrkingfile SF 2" xfId="1346"/>
    <cellStyle name="_DEM-WP(C) Colstrip FOR_16.37E Wild Horse Expansion DeferralRevwrkingfile SF" xfId="1347"/>
    <cellStyle name="_DEM-WP(C) Colstrip FOR_16.37E Wild Horse Expansion DeferralRevwrkingfile SF 2" xfId="1348"/>
    <cellStyle name="_DEM-WP(C) Colstrip FOR_Adj Bench DR 3 for Initial Briefs (Electric)" xfId="1349"/>
    <cellStyle name="_DEM-WP(C) Colstrip FOR_Adj Bench DR 3 for Initial Briefs (Electric) 2" xfId="1350"/>
    <cellStyle name="_DEM-WP(C) Colstrip FOR_Book2" xfId="1351"/>
    <cellStyle name="_DEM-WP(C) Colstrip FOR_Book2 2" xfId="1352"/>
    <cellStyle name="_DEM-WP(C) Colstrip FOR_Book2_Adj Bench DR 3 for Initial Briefs (Electric)" xfId="1353"/>
    <cellStyle name="_DEM-WP(C) Colstrip FOR_Book2_Adj Bench DR 3 for Initial Briefs (Electric) 2" xfId="1354"/>
    <cellStyle name="_DEM-WP(C) Colstrip FOR_Book2_Electric Rev Req Model (2009 GRC) Rebuttal" xfId="1355"/>
    <cellStyle name="_DEM-WP(C) Colstrip FOR_Book2_Electric Rev Req Model (2009 GRC) Rebuttal 2" xfId="1356"/>
    <cellStyle name="_DEM-WP(C) Colstrip FOR_Book2_Electric Rev Req Model (2009 GRC) Rebuttal REmoval of New  WH Solar AdjustMI" xfId="1357"/>
    <cellStyle name="_DEM-WP(C) Colstrip FOR_Book2_Electric Rev Req Model (2009 GRC) Rebuttal REmoval of New  WH Solar AdjustMI 2" xfId="1358"/>
    <cellStyle name="_DEM-WP(C) Colstrip FOR_Book2_Electric Rev Req Model (2009 GRC) Revised 01-18-2010" xfId="1359"/>
    <cellStyle name="_DEM-WP(C) Colstrip FOR_Book2_Electric Rev Req Model (2009 GRC) Revised 01-18-2010 2" xfId="1360"/>
    <cellStyle name="_DEM-WP(C) Colstrip FOR_Book2_Final Order Electric EXHIBIT A-1" xfId="1361"/>
    <cellStyle name="_DEM-WP(C) Colstrip FOR_Book2_Final Order Electric EXHIBIT A-1 2" xfId="1362"/>
    <cellStyle name="_DEM-WP(C) Colstrip FOR_Electric Rev Req Model (2009 GRC) Rebuttal" xfId="1363"/>
    <cellStyle name="_DEM-WP(C) Colstrip FOR_Electric Rev Req Model (2009 GRC) Rebuttal 2" xfId="1364"/>
    <cellStyle name="_DEM-WP(C) Colstrip FOR_Electric Rev Req Model (2009 GRC) Rebuttal REmoval of New  WH Solar AdjustMI" xfId="1365"/>
    <cellStyle name="_DEM-WP(C) Colstrip FOR_Electric Rev Req Model (2009 GRC) Rebuttal REmoval of New  WH Solar AdjustMI 2" xfId="1366"/>
    <cellStyle name="_DEM-WP(C) Colstrip FOR_Electric Rev Req Model (2009 GRC) Revised 01-18-2010" xfId="1367"/>
    <cellStyle name="_DEM-WP(C) Colstrip FOR_Electric Rev Req Model (2009 GRC) Revised 01-18-2010 2" xfId="1368"/>
    <cellStyle name="_DEM-WP(C) Colstrip FOR_Final Order Electric EXHIBIT A-1" xfId="1369"/>
    <cellStyle name="_DEM-WP(C) Colstrip FOR_Final Order Electric EXHIBIT A-1 2" xfId="1370"/>
    <cellStyle name="_DEM-WP(C) Colstrip FOR_Rebuttal Power Costs" xfId="1371"/>
    <cellStyle name="_DEM-WP(C) Colstrip FOR_Rebuttal Power Costs 2" xfId="1372"/>
    <cellStyle name="_DEM-WP(C) Colstrip FOR_Rebuttal Power Costs_Adj Bench DR 3 for Initial Briefs (Electric)" xfId="1373"/>
    <cellStyle name="_DEM-WP(C) Colstrip FOR_Rebuttal Power Costs_Adj Bench DR 3 for Initial Briefs (Electric) 2" xfId="1374"/>
    <cellStyle name="_DEM-WP(C) Colstrip FOR_Rebuttal Power Costs_Electric Rev Req Model (2009 GRC) Rebuttal" xfId="1375"/>
    <cellStyle name="_DEM-WP(C) Colstrip FOR_Rebuttal Power Costs_Electric Rev Req Model (2009 GRC) Rebuttal 2" xfId="1376"/>
    <cellStyle name="_DEM-WP(C) Colstrip FOR_Rebuttal Power Costs_Electric Rev Req Model (2009 GRC) Rebuttal REmoval of New  WH Solar AdjustMI" xfId="1377"/>
    <cellStyle name="_DEM-WP(C) Colstrip FOR_Rebuttal Power Costs_Electric Rev Req Model (2009 GRC) Rebuttal REmoval of New  WH Solar AdjustMI 2" xfId="1378"/>
    <cellStyle name="_DEM-WP(C) Colstrip FOR_Rebuttal Power Costs_Electric Rev Req Model (2009 GRC) Revised 01-18-2010" xfId="1379"/>
    <cellStyle name="_DEM-WP(C) Colstrip FOR_Rebuttal Power Costs_Electric Rev Req Model (2009 GRC) Revised 01-18-2010 2" xfId="1380"/>
    <cellStyle name="_DEM-WP(C) Colstrip FOR_Rebuttal Power Costs_Final Order Electric EXHIBIT A-1" xfId="1381"/>
    <cellStyle name="_DEM-WP(C) Colstrip FOR_Rebuttal Power Costs_Final Order Electric EXHIBIT A-1 2" xfId="1382"/>
    <cellStyle name="_DEM-WP(C) Colstrip FOR_TENASKA REGULATORY ASSET" xfId="1383"/>
    <cellStyle name="_DEM-WP(C) Colstrip FOR_TENASKA REGULATORY ASSET 2" xfId="1384"/>
    <cellStyle name="_DEM-WP(C) Costs not in AURORA 2006GRC" xfId="1385"/>
    <cellStyle name="_DEM-WP(C) Costs not in AURORA 2006GRC 2" xfId="1386"/>
    <cellStyle name="_DEM-WP(C) Costs not in AURORA 2006GRC 2 2" xfId="1387"/>
    <cellStyle name="_DEM-WP(C) Costs not in AURORA 2006GRC 3" xfId="1388"/>
    <cellStyle name="_DEM-WP(C) Costs not in AURORA 2006GRC_(C) WHE Proforma with ITC cash grant 10 Yr Amort_for deferral_102809" xfId="1389"/>
    <cellStyle name="_DEM-WP(C) Costs not in AURORA 2006GRC_(C) WHE Proforma with ITC cash grant 10 Yr Amort_for deferral_102809 2" xfId="1390"/>
    <cellStyle name="_DEM-WP(C) Costs not in AURORA 2006GRC_(C) WHE Proforma with ITC cash grant 10 Yr Amort_for deferral_102809_16.07E Wild Horse Wind Expansionwrkingfile" xfId="1391"/>
    <cellStyle name="_DEM-WP(C) Costs not in AURORA 2006GRC_(C) WHE Proforma with ITC cash grant 10 Yr Amort_for deferral_102809_16.07E Wild Horse Wind Expansionwrkingfile 2" xfId="1392"/>
    <cellStyle name="_DEM-WP(C) Costs not in AURORA 2006GRC_(C) WHE Proforma with ITC cash grant 10 Yr Amort_for deferral_102809_16.07E Wild Horse Wind Expansionwrkingfile SF" xfId="1393"/>
    <cellStyle name="_DEM-WP(C) Costs not in AURORA 2006GRC_(C) WHE Proforma with ITC cash grant 10 Yr Amort_for deferral_102809_16.07E Wild Horse Wind Expansionwrkingfile SF 2" xfId="1394"/>
    <cellStyle name="_DEM-WP(C) Costs not in AURORA 2006GRC_(C) WHE Proforma with ITC cash grant 10 Yr Amort_for deferral_102809_16.37E Wild Horse Expansion DeferralRevwrkingfile SF" xfId="1395"/>
    <cellStyle name="_DEM-WP(C) Costs not in AURORA 2006GRC_(C) WHE Proforma with ITC cash grant 10 Yr Amort_for deferral_102809_16.37E Wild Horse Expansion DeferralRevwrkingfile SF 2" xfId="1396"/>
    <cellStyle name="_DEM-WP(C) Costs not in AURORA 2006GRC_(C) WHE Proforma with ITC cash grant 10 Yr Amort_for rebuttal_120709" xfId="1397"/>
    <cellStyle name="_DEM-WP(C) Costs not in AURORA 2006GRC_(C) WHE Proforma with ITC cash grant 10 Yr Amort_for rebuttal_120709 2" xfId="1398"/>
    <cellStyle name="_DEM-WP(C) Costs not in AURORA 2006GRC_04.07E Wild Horse Wind Expansion" xfId="1399"/>
    <cellStyle name="_DEM-WP(C) Costs not in AURORA 2006GRC_04.07E Wild Horse Wind Expansion 2" xfId="1400"/>
    <cellStyle name="_DEM-WP(C) Costs not in AURORA 2006GRC_04.07E Wild Horse Wind Expansion_16.07E Wild Horse Wind Expansionwrkingfile" xfId="1401"/>
    <cellStyle name="_DEM-WP(C) Costs not in AURORA 2006GRC_04.07E Wild Horse Wind Expansion_16.07E Wild Horse Wind Expansionwrkingfile 2" xfId="1402"/>
    <cellStyle name="_DEM-WP(C) Costs not in AURORA 2006GRC_04.07E Wild Horse Wind Expansion_16.07E Wild Horse Wind Expansionwrkingfile SF" xfId="1403"/>
    <cellStyle name="_DEM-WP(C) Costs not in AURORA 2006GRC_04.07E Wild Horse Wind Expansion_16.07E Wild Horse Wind Expansionwrkingfile SF 2" xfId="1404"/>
    <cellStyle name="_DEM-WP(C) Costs not in AURORA 2006GRC_04.07E Wild Horse Wind Expansion_16.37E Wild Horse Expansion DeferralRevwrkingfile SF" xfId="1405"/>
    <cellStyle name="_DEM-WP(C) Costs not in AURORA 2006GRC_04.07E Wild Horse Wind Expansion_16.37E Wild Horse Expansion DeferralRevwrkingfile SF 2" xfId="1406"/>
    <cellStyle name="_DEM-WP(C) Costs not in AURORA 2006GRC_16.07E Wild Horse Wind Expansionwrkingfile" xfId="1407"/>
    <cellStyle name="_DEM-WP(C) Costs not in AURORA 2006GRC_16.07E Wild Horse Wind Expansionwrkingfile 2" xfId="1408"/>
    <cellStyle name="_DEM-WP(C) Costs not in AURORA 2006GRC_16.07E Wild Horse Wind Expansionwrkingfile SF" xfId="1409"/>
    <cellStyle name="_DEM-WP(C) Costs not in AURORA 2006GRC_16.07E Wild Horse Wind Expansionwrkingfile SF 2" xfId="1410"/>
    <cellStyle name="_DEM-WP(C) Costs not in AURORA 2006GRC_16.37E Wild Horse Expansion DeferralRevwrkingfile SF" xfId="1411"/>
    <cellStyle name="_DEM-WP(C) Costs not in AURORA 2006GRC_16.37E Wild Horse Expansion DeferralRevwrkingfile SF 2" xfId="1412"/>
    <cellStyle name="_DEM-WP(C) Costs not in AURORA 2006GRC_4 31 Regulatory Assets and Liabilities  7 06- Exhibit D" xfId="1413"/>
    <cellStyle name="_DEM-WP(C) Costs not in AURORA 2006GRC_4 31 Regulatory Assets and Liabilities  7 06- Exhibit D 2" xfId="1414"/>
    <cellStyle name="_DEM-WP(C) Costs not in AURORA 2006GRC_4 32 Regulatory Assets and Liabilities  7 06- Exhibit D" xfId="1415"/>
    <cellStyle name="_DEM-WP(C) Costs not in AURORA 2006GRC_4 32 Regulatory Assets and Liabilities  7 06- Exhibit D 2" xfId="1416"/>
    <cellStyle name="_DEM-WP(C) Costs not in AURORA 2006GRC_Book2" xfId="1417"/>
    <cellStyle name="_DEM-WP(C) Costs not in AURORA 2006GRC_Book2 2" xfId="1418"/>
    <cellStyle name="_DEM-WP(C) Costs not in AURORA 2006GRC_Book2_Adj Bench DR 3 for Initial Briefs (Electric)" xfId="1419"/>
    <cellStyle name="_DEM-WP(C) Costs not in AURORA 2006GRC_Book2_Adj Bench DR 3 for Initial Briefs (Electric) 2" xfId="1420"/>
    <cellStyle name="_DEM-WP(C) Costs not in AURORA 2006GRC_Book2_Electric Rev Req Model (2009 GRC) Rebuttal" xfId="1421"/>
    <cellStyle name="_DEM-WP(C) Costs not in AURORA 2006GRC_Book2_Electric Rev Req Model (2009 GRC) Rebuttal 2" xfId="1422"/>
    <cellStyle name="_DEM-WP(C) Costs not in AURORA 2006GRC_Book2_Electric Rev Req Model (2009 GRC) Rebuttal REmoval of New  WH Solar AdjustMI" xfId="1423"/>
    <cellStyle name="_DEM-WP(C) Costs not in AURORA 2006GRC_Book2_Electric Rev Req Model (2009 GRC) Rebuttal REmoval of New  WH Solar AdjustMI 2" xfId="1424"/>
    <cellStyle name="_DEM-WP(C) Costs not in AURORA 2006GRC_Book2_Electric Rev Req Model (2009 GRC) Revised 01-18-2010" xfId="1425"/>
    <cellStyle name="_DEM-WP(C) Costs not in AURORA 2006GRC_Book2_Electric Rev Req Model (2009 GRC) Revised 01-18-2010 2" xfId="1426"/>
    <cellStyle name="_DEM-WP(C) Costs not in AURORA 2006GRC_Book2_Final Order Electric EXHIBIT A-1" xfId="1427"/>
    <cellStyle name="_DEM-WP(C) Costs not in AURORA 2006GRC_Book2_Final Order Electric EXHIBIT A-1 2" xfId="1428"/>
    <cellStyle name="_DEM-WP(C) Costs not in AURORA 2006GRC_Book4" xfId="1429"/>
    <cellStyle name="_DEM-WP(C) Costs not in AURORA 2006GRC_Book4 2" xfId="1430"/>
    <cellStyle name="_DEM-WP(C) Costs not in AURORA 2006GRC_Book9" xfId="1431"/>
    <cellStyle name="_DEM-WP(C) Costs not in AURORA 2006GRC_Book9 2" xfId="1432"/>
    <cellStyle name="_DEM-WP(C) Costs not in AURORA 2006GRC_Electric COS Inputs" xfId="1433"/>
    <cellStyle name="_DEM-WP(C) Costs not in AURORA 2006GRC_Electric COS Inputs 2" xfId="1434"/>
    <cellStyle name="_DEM-WP(C) Costs not in AURORA 2006GRC_Electric COS Inputs 2 2" xfId="1435"/>
    <cellStyle name="_DEM-WP(C) Costs not in AURORA 2006GRC_Electric COS Inputs 2 3" xfId="1436"/>
    <cellStyle name="_DEM-WP(C) Costs not in AURORA 2006GRC_Electric COS Inputs 2 4" xfId="1437"/>
    <cellStyle name="_DEM-WP(C) Costs not in AURORA 2006GRC_Electric COS Inputs 3" xfId="1438"/>
    <cellStyle name="_DEM-WP(C) Costs not in AURORA 2006GRC_Electric COS Inputs 4" xfId="1439"/>
    <cellStyle name="_DEM-WP(C) Costs not in AURORA 2006GRC_Power Costs - Comparison bx Rbtl-Staff-Jt-PC" xfId="1440"/>
    <cellStyle name="_DEM-WP(C) Costs not in AURORA 2006GRC_Power Costs - Comparison bx Rbtl-Staff-Jt-PC 2" xfId="1441"/>
    <cellStyle name="_DEM-WP(C) Costs not in AURORA 2006GRC_Power Costs - Comparison bx Rbtl-Staff-Jt-PC_Adj Bench DR 3 for Initial Briefs (Electric)" xfId="1442"/>
    <cellStyle name="_DEM-WP(C) Costs not in AURORA 2006GRC_Power Costs - Comparison bx Rbtl-Staff-Jt-PC_Adj Bench DR 3 for Initial Briefs (Electric) 2" xfId="1443"/>
    <cellStyle name="_DEM-WP(C) Costs not in AURORA 2006GRC_Power Costs - Comparison bx Rbtl-Staff-Jt-PC_Electric Rev Req Model (2009 GRC) Rebuttal" xfId="1444"/>
    <cellStyle name="_DEM-WP(C) Costs not in AURORA 2006GRC_Power Costs - Comparison bx Rbtl-Staff-Jt-PC_Electric Rev Req Model (2009 GRC) Rebuttal 2" xfId="1445"/>
    <cellStyle name="_DEM-WP(C) Costs not in AURORA 2006GRC_Power Costs - Comparison bx Rbtl-Staff-Jt-PC_Electric Rev Req Model (2009 GRC) Rebuttal REmoval of New  WH Solar AdjustMI" xfId="1446"/>
    <cellStyle name="_DEM-WP(C) Costs not in AURORA 2006GRC_Power Costs - Comparison bx Rbtl-Staff-Jt-PC_Electric Rev Req Model (2009 GRC) Rebuttal REmoval of New  WH Solar AdjustMI 2" xfId="1447"/>
    <cellStyle name="_DEM-WP(C) Costs not in AURORA 2006GRC_Power Costs - Comparison bx Rbtl-Staff-Jt-PC_Electric Rev Req Model (2009 GRC) Revised 01-18-2010" xfId="1448"/>
    <cellStyle name="_DEM-WP(C) Costs not in AURORA 2006GRC_Power Costs - Comparison bx Rbtl-Staff-Jt-PC_Electric Rev Req Model (2009 GRC) Revised 01-18-2010 2" xfId="1449"/>
    <cellStyle name="_DEM-WP(C) Costs not in AURORA 2006GRC_Power Costs - Comparison bx Rbtl-Staff-Jt-PC_Final Order Electric EXHIBIT A-1" xfId="1450"/>
    <cellStyle name="_DEM-WP(C) Costs not in AURORA 2006GRC_Power Costs - Comparison bx Rbtl-Staff-Jt-PC_Final Order Electric EXHIBIT A-1 2" xfId="1451"/>
    <cellStyle name="_DEM-WP(C) Costs not in AURORA 2006GRC_Production Adj 4.37" xfId="1452"/>
    <cellStyle name="_DEM-WP(C) Costs not in AURORA 2006GRC_Production Adj 4.37 2" xfId="1453"/>
    <cellStyle name="_DEM-WP(C) Costs not in AURORA 2006GRC_Purchased Power Adj 4.03" xfId="1454"/>
    <cellStyle name="_DEM-WP(C) Costs not in AURORA 2006GRC_Purchased Power Adj 4.03 2" xfId="1455"/>
    <cellStyle name="_DEM-WP(C) Costs not in AURORA 2006GRC_Rebuttal Power Costs" xfId="1456"/>
    <cellStyle name="_DEM-WP(C) Costs not in AURORA 2006GRC_Rebuttal Power Costs 2" xfId="1457"/>
    <cellStyle name="_DEM-WP(C) Costs not in AURORA 2006GRC_Rebuttal Power Costs_Adj Bench DR 3 for Initial Briefs (Electric)" xfId="1458"/>
    <cellStyle name="_DEM-WP(C) Costs not in AURORA 2006GRC_Rebuttal Power Costs_Adj Bench DR 3 for Initial Briefs (Electric) 2" xfId="1459"/>
    <cellStyle name="_DEM-WP(C) Costs not in AURORA 2006GRC_Rebuttal Power Costs_Electric Rev Req Model (2009 GRC) Rebuttal" xfId="1460"/>
    <cellStyle name="_DEM-WP(C) Costs not in AURORA 2006GRC_Rebuttal Power Costs_Electric Rev Req Model (2009 GRC) Rebuttal 2" xfId="1461"/>
    <cellStyle name="_DEM-WP(C) Costs not in AURORA 2006GRC_Rebuttal Power Costs_Electric Rev Req Model (2009 GRC) Rebuttal REmoval of New  WH Solar AdjustMI" xfId="1462"/>
    <cellStyle name="_DEM-WP(C) Costs not in AURORA 2006GRC_Rebuttal Power Costs_Electric Rev Req Model (2009 GRC) Rebuttal REmoval of New  WH Solar AdjustMI 2" xfId="1463"/>
    <cellStyle name="_DEM-WP(C) Costs not in AURORA 2006GRC_Rebuttal Power Costs_Electric Rev Req Model (2009 GRC) Revised 01-18-2010" xfId="1464"/>
    <cellStyle name="_DEM-WP(C) Costs not in AURORA 2006GRC_Rebuttal Power Costs_Electric Rev Req Model (2009 GRC) Revised 01-18-2010 2" xfId="1465"/>
    <cellStyle name="_DEM-WP(C) Costs not in AURORA 2006GRC_Rebuttal Power Costs_Final Order Electric EXHIBIT A-1" xfId="1466"/>
    <cellStyle name="_DEM-WP(C) Costs not in AURORA 2006GRC_Rebuttal Power Costs_Final Order Electric EXHIBIT A-1 2" xfId="1467"/>
    <cellStyle name="_DEM-WP(C) Costs not in AURORA 2006GRC_ROR 5.02" xfId="1468"/>
    <cellStyle name="_DEM-WP(C) Costs not in AURORA 2006GRC_ROR 5.02 2" xfId="1469"/>
    <cellStyle name="_DEM-WP(C) Costs not in AURORA 2007GRC" xfId="1470"/>
    <cellStyle name="_DEM-WP(C) Costs not in AURORA 2007GRC 2" xfId="1471"/>
    <cellStyle name="_DEM-WP(C) Costs not in AURORA 2007GRC_16.37E Wild Horse Expansion DeferralRevwrkingfile SF" xfId="1472"/>
    <cellStyle name="_DEM-WP(C) Costs not in AURORA 2007GRC_16.37E Wild Horse Expansion DeferralRevwrkingfile SF 2" xfId="1473"/>
    <cellStyle name="_DEM-WP(C) Costs not in AURORA 2007GRC_Adj Bench DR 3 for Initial Briefs (Electric)" xfId="1474"/>
    <cellStyle name="_DEM-WP(C) Costs not in AURORA 2007GRC_Adj Bench DR 3 for Initial Briefs (Electric) 2" xfId="1475"/>
    <cellStyle name="_DEM-WP(C) Costs not in AURORA 2007GRC_Book2" xfId="1476"/>
    <cellStyle name="_DEM-WP(C) Costs not in AURORA 2007GRC_Book2 2" xfId="1477"/>
    <cellStyle name="_DEM-WP(C) Costs not in AURORA 2007GRC_Book4" xfId="1478"/>
    <cellStyle name="_DEM-WP(C) Costs not in AURORA 2007GRC_Book4 2" xfId="1479"/>
    <cellStyle name="_DEM-WP(C) Costs not in AURORA 2007GRC_Electric Rev Req Model (2009 GRC) " xfId="1480"/>
    <cellStyle name="_DEM-WP(C) Costs not in AURORA 2007GRC_Electric Rev Req Model (2009 GRC)  2" xfId="1481"/>
    <cellStyle name="_DEM-WP(C) Costs not in AURORA 2007GRC_Electric Rev Req Model (2009 GRC) Rebuttal" xfId="1482"/>
    <cellStyle name="_DEM-WP(C) Costs not in AURORA 2007GRC_Electric Rev Req Model (2009 GRC) Rebuttal 2" xfId="1483"/>
    <cellStyle name="_DEM-WP(C) Costs not in AURORA 2007GRC_Electric Rev Req Model (2009 GRC) Rebuttal REmoval of New  WH Solar AdjustMI" xfId="1484"/>
    <cellStyle name="_DEM-WP(C) Costs not in AURORA 2007GRC_Electric Rev Req Model (2009 GRC) Rebuttal REmoval of New  WH Solar AdjustMI 2" xfId="1485"/>
    <cellStyle name="_DEM-WP(C) Costs not in AURORA 2007GRC_Electric Rev Req Model (2009 GRC) Revised 01-18-2010" xfId="1486"/>
    <cellStyle name="_DEM-WP(C) Costs not in AURORA 2007GRC_Electric Rev Req Model (2009 GRC) Revised 01-18-2010 2" xfId="1487"/>
    <cellStyle name="_DEM-WP(C) Costs not in AURORA 2007GRC_Final Order Electric EXHIBIT A-1" xfId="1488"/>
    <cellStyle name="_DEM-WP(C) Costs not in AURORA 2007GRC_Final Order Electric EXHIBIT A-1 2" xfId="1489"/>
    <cellStyle name="_DEM-WP(C) Costs not in AURORA 2007GRC_Power Costs - Comparison bx Rbtl-Staff-Jt-PC" xfId="1490"/>
    <cellStyle name="_DEM-WP(C) Costs not in AURORA 2007GRC_Power Costs - Comparison bx Rbtl-Staff-Jt-PC 2" xfId="1491"/>
    <cellStyle name="_DEM-WP(C) Costs not in AURORA 2007GRC_Rebuttal Power Costs" xfId="1492"/>
    <cellStyle name="_DEM-WP(C) Costs not in AURORA 2007GRC_Rebuttal Power Costs 2" xfId="1493"/>
    <cellStyle name="_DEM-WP(C) Costs not in AURORA 2007GRC_TENASKA REGULATORY ASSET" xfId="1494"/>
    <cellStyle name="_DEM-WP(C) Costs not in AURORA 2007GRC_TENASKA REGULATORY ASSET 2" xfId="1495"/>
    <cellStyle name="_DEM-WP(C) Costs not in AURORA 2007PCORC-5.07Update" xfId="1496"/>
    <cellStyle name="_DEM-WP(C) Costs not in AURORA 2007PCORC-5.07Update 2" xfId="1497"/>
    <cellStyle name="_DEM-WP(C) Costs not in AURORA 2007PCORC-5.07Update_16.37E Wild Horse Expansion DeferralRevwrkingfile SF" xfId="1498"/>
    <cellStyle name="_DEM-WP(C) Costs not in AURORA 2007PCORC-5.07Update_16.37E Wild Horse Expansion DeferralRevwrkingfile SF 2" xfId="1499"/>
    <cellStyle name="_DEM-WP(C) Costs not in AURORA 2007PCORC-5.07Update_Adj Bench DR 3 for Initial Briefs (Electric)" xfId="1500"/>
    <cellStyle name="_DEM-WP(C) Costs not in AURORA 2007PCORC-5.07Update_Adj Bench DR 3 for Initial Briefs (Electric) 2" xfId="1501"/>
    <cellStyle name="_DEM-WP(C) Costs not in AURORA 2007PCORC-5.07Update_Book2" xfId="1502"/>
    <cellStyle name="_DEM-WP(C) Costs not in AURORA 2007PCORC-5.07Update_Book2 2" xfId="1503"/>
    <cellStyle name="_DEM-WP(C) Costs not in AURORA 2007PCORC-5.07Update_Book4" xfId="1504"/>
    <cellStyle name="_DEM-WP(C) Costs not in AURORA 2007PCORC-5.07Update_Book4 2" xfId="1505"/>
    <cellStyle name="_DEM-WP(C) Costs not in AURORA 2007PCORC-5.07Update_DEM-WP(C) Production O&amp;M 2009GRC Rebuttal" xfId="1506"/>
    <cellStyle name="_DEM-WP(C) Costs not in AURORA 2007PCORC-5.07Update_DEM-WP(C) Production O&amp;M 2009GRC Rebuttal 2" xfId="1507"/>
    <cellStyle name="_DEM-WP(C) Costs not in AURORA 2007PCORC-5.07Update_DEM-WP(C) Production O&amp;M 2009GRC Rebuttal_Adj Bench DR 3 for Initial Briefs (Electric)" xfId="1508"/>
    <cellStyle name="_DEM-WP(C) Costs not in AURORA 2007PCORC-5.07Update_DEM-WP(C) Production O&amp;M 2009GRC Rebuttal_Adj Bench DR 3 for Initial Briefs (Electric) 2" xfId="1509"/>
    <cellStyle name="_DEM-WP(C) Costs not in AURORA 2007PCORC-5.07Update_DEM-WP(C) Production O&amp;M 2009GRC Rebuttal_Book2" xfId="1510"/>
    <cellStyle name="_DEM-WP(C) Costs not in AURORA 2007PCORC-5.07Update_DEM-WP(C) Production O&amp;M 2009GRC Rebuttal_Book2 2" xfId="1511"/>
    <cellStyle name="_DEM-WP(C) Costs not in AURORA 2007PCORC-5.07Update_DEM-WP(C) Production O&amp;M 2009GRC Rebuttal_Book2_Adj Bench DR 3 for Initial Briefs (Electric)" xfId="1512"/>
    <cellStyle name="_DEM-WP(C) Costs not in AURORA 2007PCORC-5.07Update_DEM-WP(C) Production O&amp;M 2009GRC Rebuttal_Book2_Adj Bench DR 3 for Initial Briefs (Electric) 2" xfId="1513"/>
    <cellStyle name="_DEM-WP(C) Costs not in AURORA 2007PCORC-5.07Update_DEM-WP(C) Production O&amp;M 2009GRC Rebuttal_Book2_Electric Rev Req Model (2009 GRC) Rebuttal" xfId="1514"/>
    <cellStyle name="_DEM-WP(C) Costs not in AURORA 2007PCORC-5.07Update_DEM-WP(C) Production O&amp;M 2009GRC Rebuttal_Book2_Electric Rev Req Model (2009 GRC) Rebuttal 2" xfId="1515"/>
    <cellStyle name="_DEM-WP(C) Costs not in AURORA 2007PCORC-5.07Update_DEM-WP(C) Production O&amp;M 2009GRC Rebuttal_Book2_Electric Rev Req Model (2009 GRC) Rebuttal REmoval of New  WH Solar AdjustMI" xfId="1516"/>
    <cellStyle name="_DEM-WP(C) Costs not in AURORA 2007PCORC-5.07Update_DEM-WP(C) Production O&amp;M 2009GRC Rebuttal_Book2_Electric Rev Req Model (2009 GRC) Rebuttal REmoval of New  WH Solar AdjustMI 2" xfId="1517"/>
    <cellStyle name="_DEM-WP(C) Costs not in AURORA 2007PCORC-5.07Update_DEM-WP(C) Production O&amp;M 2009GRC Rebuttal_Book2_Electric Rev Req Model (2009 GRC) Revised 01-18-2010" xfId="1518"/>
    <cellStyle name="_DEM-WP(C) Costs not in AURORA 2007PCORC-5.07Update_DEM-WP(C) Production O&amp;M 2009GRC Rebuttal_Book2_Electric Rev Req Model (2009 GRC) Revised 01-18-2010 2" xfId="1519"/>
    <cellStyle name="_DEM-WP(C) Costs not in AURORA 2007PCORC-5.07Update_DEM-WP(C) Production O&amp;M 2009GRC Rebuttal_Book2_Final Order Electric EXHIBIT A-1" xfId="1520"/>
    <cellStyle name="_DEM-WP(C) Costs not in AURORA 2007PCORC-5.07Update_DEM-WP(C) Production O&amp;M 2009GRC Rebuttal_Book2_Final Order Electric EXHIBIT A-1 2" xfId="1521"/>
    <cellStyle name="_DEM-WP(C) Costs not in AURORA 2007PCORC-5.07Update_DEM-WP(C) Production O&amp;M 2009GRC Rebuttal_Electric Rev Req Model (2009 GRC) Rebuttal" xfId="1522"/>
    <cellStyle name="_DEM-WP(C) Costs not in AURORA 2007PCORC-5.07Update_DEM-WP(C) Production O&amp;M 2009GRC Rebuttal_Electric Rev Req Model (2009 GRC) Rebuttal 2" xfId="1523"/>
    <cellStyle name="_DEM-WP(C) Costs not in AURORA 2007PCORC-5.07Update_DEM-WP(C) Production O&amp;M 2009GRC Rebuttal_Electric Rev Req Model (2009 GRC) Rebuttal REmoval of New  WH Solar AdjustMI" xfId="1524"/>
    <cellStyle name="_DEM-WP(C) Costs not in AURORA 2007PCORC-5.07Update_DEM-WP(C) Production O&amp;M 2009GRC Rebuttal_Electric Rev Req Model (2009 GRC) Rebuttal REmoval of New  WH Solar AdjustMI 2" xfId="1525"/>
    <cellStyle name="_DEM-WP(C) Costs not in AURORA 2007PCORC-5.07Update_DEM-WP(C) Production O&amp;M 2009GRC Rebuttal_Electric Rev Req Model (2009 GRC) Revised 01-18-2010" xfId="1526"/>
    <cellStyle name="_DEM-WP(C) Costs not in AURORA 2007PCORC-5.07Update_DEM-WP(C) Production O&amp;M 2009GRC Rebuttal_Electric Rev Req Model (2009 GRC) Revised 01-18-2010 2" xfId="1527"/>
    <cellStyle name="_DEM-WP(C) Costs not in AURORA 2007PCORC-5.07Update_DEM-WP(C) Production O&amp;M 2009GRC Rebuttal_Final Order Electric EXHIBIT A-1" xfId="1528"/>
    <cellStyle name="_DEM-WP(C) Costs not in AURORA 2007PCORC-5.07Update_DEM-WP(C) Production O&amp;M 2009GRC Rebuttal_Final Order Electric EXHIBIT A-1 2" xfId="1529"/>
    <cellStyle name="_DEM-WP(C) Costs not in AURORA 2007PCORC-5.07Update_DEM-WP(C) Production O&amp;M 2009GRC Rebuttal_Rebuttal Power Costs" xfId="1530"/>
    <cellStyle name="_DEM-WP(C) Costs not in AURORA 2007PCORC-5.07Update_DEM-WP(C) Production O&amp;M 2009GRC Rebuttal_Rebuttal Power Costs 2" xfId="1531"/>
    <cellStyle name="_DEM-WP(C) Costs not in AURORA 2007PCORC-5.07Update_DEM-WP(C) Production O&amp;M 2009GRC Rebuttal_Rebuttal Power Costs_Adj Bench DR 3 for Initial Briefs (Electric)" xfId="1532"/>
    <cellStyle name="_DEM-WP(C) Costs not in AURORA 2007PCORC-5.07Update_DEM-WP(C) Production O&amp;M 2009GRC Rebuttal_Rebuttal Power Costs_Adj Bench DR 3 for Initial Briefs (Electric) 2" xfId="1533"/>
    <cellStyle name="_DEM-WP(C) Costs not in AURORA 2007PCORC-5.07Update_DEM-WP(C) Production O&amp;M 2009GRC Rebuttal_Rebuttal Power Costs_Electric Rev Req Model (2009 GRC) Rebuttal" xfId="1534"/>
    <cellStyle name="_DEM-WP(C) Costs not in AURORA 2007PCORC-5.07Update_DEM-WP(C) Production O&amp;M 2009GRC Rebuttal_Rebuttal Power Costs_Electric Rev Req Model (2009 GRC) Rebuttal 2" xfId="1535"/>
    <cellStyle name="_DEM-WP(C) Costs not in AURORA 2007PCORC-5.07Update_DEM-WP(C) Production O&amp;M 2009GRC Rebuttal_Rebuttal Power Costs_Electric Rev Req Model (2009 GRC) Rebuttal REmoval of New  WH Solar AdjustMI" xfId="1536"/>
    <cellStyle name="_DEM-WP(C) Costs not in AURORA 2007PCORC-5.07Update_DEM-WP(C) Production O&amp;M 2009GRC Rebuttal_Rebuttal Power Costs_Electric Rev Req Model (2009 GRC) Rebuttal REmoval of New  WH Solar AdjustMI 2" xfId="1537"/>
    <cellStyle name="_DEM-WP(C) Costs not in AURORA 2007PCORC-5.07Update_DEM-WP(C) Production O&amp;M 2009GRC Rebuttal_Rebuttal Power Costs_Electric Rev Req Model (2009 GRC) Revised 01-18-2010" xfId="1538"/>
    <cellStyle name="_DEM-WP(C) Costs not in AURORA 2007PCORC-5.07Update_DEM-WP(C) Production O&amp;M 2009GRC Rebuttal_Rebuttal Power Costs_Electric Rev Req Model (2009 GRC) Revised 01-18-2010 2" xfId="1539"/>
    <cellStyle name="_DEM-WP(C) Costs not in AURORA 2007PCORC-5.07Update_DEM-WP(C) Production O&amp;M 2009GRC Rebuttal_Rebuttal Power Costs_Final Order Electric EXHIBIT A-1" xfId="1540"/>
    <cellStyle name="_DEM-WP(C) Costs not in AURORA 2007PCORC-5.07Update_DEM-WP(C) Production O&amp;M 2009GRC Rebuttal_Rebuttal Power Costs_Final Order Electric EXHIBIT A-1 2" xfId="1541"/>
    <cellStyle name="_DEM-WP(C) Costs not in AURORA 2007PCORC-5.07Update_Electric Rev Req Model (2009 GRC) " xfId="1542"/>
    <cellStyle name="_DEM-WP(C) Costs not in AURORA 2007PCORC-5.07Update_Electric Rev Req Model (2009 GRC)  2" xfId="1543"/>
    <cellStyle name="_DEM-WP(C) Costs not in AURORA 2007PCORC-5.07Update_Electric Rev Req Model (2009 GRC) Rebuttal" xfId="1544"/>
    <cellStyle name="_DEM-WP(C) Costs not in AURORA 2007PCORC-5.07Update_Electric Rev Req Model (2009 GRC) Rebuttal 2" xfId="1545"/>
    <cellStyle name="_DEM-WP(C) Costs not in AURORA 2007PCORC-5.07Update_Electric Rev Req Model (2009 GRC) Rebuttal REmoval of New  WH Solar AdjustMI" xfId="1546"/>
    <cellStyle name="_DEM-WP(C) Costs not in AURORA 2007PCORC-5.07Update_Electric Rev Req Model (2009 GRC) Rebuttal REmoval of New  WH Solar AdjustMI 2" xfId="1547"/>
    <cellStyle name="_DEM-WP(C) Costs not in AURORA 2007PCORC-5.07Update_Electric Rev Req Model (2009 GRC) Revised 01-18-2010" xfId="1548"/>
    <cellStyle name="_DEM-WP(C) Costs not in AURORA 2007PCORC-5.07Update_Electric Rev Req Model (2009 GRC) Revised 01-18-2010 2" xfId="1549"/>
    <cellStyle name="_DEM-WP(C) Costs not in AURORA 2007PCORC-5.07Update_Final Order Electric EXHIBIT A-1" xfId="1550"/>
    <cellStyle name="_DEM-WP(C) Costs not in AURORA 2007PCORC-5.07Update_Final Order Electric EXHIBIT A-1 2" xfId="1551"/>
    <cellStyle name="_DEM-WP(C) Costs not in AURORA 2007PCORC-5.07Update_Power Costs - Comparison bx Rbtl-Staff-Jt-PC" xfId="1552"/>
    <cellStyle name="_DEM-WP(C) Costs not in AURORA 2007PCORC-5.07Update_Power Costs - Comparison bx Rbtl-Staff-Jt-PC 2" xfId="1553"/>
    <cellStyle name="_DEM-WP(C) Costs not in AURORA 2007PCORC-5.07Update_Rebuttal Power Costs" xfId="1554"/>
    <cellStyle name="_DEM-WP(C) Costs not in AURORA 2007PCORC-5.07Update_Rebuttal Power Costs 2" xfId="1555"/>
    <cellStyle name="_DEM-WP(C) Costs not in AURORA 2007PCORC-5.07Update_TENASKA REGULATORY ASSET" xfId="1556"/>
    <cellStyle name="_DEM-WP(C) Costs not in AURORA 2007PCORC-5.07Update_TENASKA REGULATORY ASSET 2" xfId="1557"/>
    <cellStyle name="_DEM-WP(C) Prod O&amp;M 2007GRC" xfId="1558"/>
    <cellStyle name="_DEM-WP(C) Prod O&amp;M 2007GRC 2" xfId="1559"/>
    <cellStyle name="_DEM-WP(C) Prod O&amp;M 2007GRC_Adj Bench DR 3 for Initial Briefs (Electric)" xfId="1560"/>
    <cellStyle name="_DEM-WP(C) Prod O&amp;M 2007GRC_Adj Bench DR 3 for Initial Briefs (Electric) 2" xfId="1561"/>
    <cellStyle name="_DEM-WP(C) Prod O&amp;M 2007GRC_Book2" xfId="1562"/>
    <cellStyle name="_DEM-WP(C) Prod O&amp;M 2007GRC_Book2 2" xfId="1563"/>
    <cellStyle name="_DEM-WP(C) Prod O&amp;M 2007GRC_Book2_Adj Bench DR 3 for Initial Briefs (Electric)" xfId="1564"/>
    <cellStyle name="_DEM-WP(C) Prod O&amp;M 2007GRC_Book2_Adj Bench DR 3 for Initial Briefs (Electric) 2" xfId="1565"/>
    <cellStyle name="_DEM-WP(C) Prod O&amp;M 2007GRC_Book2_Electric Rev Req Model (2009 GRC) Rebuttal" xfId="1566"/>
    <cellStyle name="_DEM-WP(C) Prod O&amp;M 2007GRC_Book2_Electric Rev Req Model (2009 GRC) Rebuttal 2" xfId="1567"/>
    <cellStyle name="_DEM-WP(C) Prod O&amp;M 2007GRC_Book2_Electric Rev Req Model (2009 GRC) Rebuttal REmoval of New  WH Solar AdjustMI" xfId="1568"/>
    <cellStyle name="_DEM-WP(C) Prod O&amp;M 2007GRC_Book2_Electric Rev Req Model (2009 GRC) Rebuttal REmoval of New  WH Solar AdjustMI 2" xfId="1569"/>
    <cellStyle name="_DEM-WP(C) Prod O&amp;M 2007GRC_Book2_Electric Rev Req Model (2009 GRC) Revised 01-18-2010" xfId="1570"/>
    <cellStyle name="_DEM-WP(C) Prod O&amp;M 2007GRC_Book2_Electric Rev Req Model (2009 GRC) Revised 01-18-2010 2" xfId="1571"/>
    <cellStyle name="_DEM-WP(C) Prod O&amp;M 2007GRC_Book2_Final Order Electric EXHIBIT A-1" xfId="1572"/>
    <cellStyle name="_DEM-WP(C) Prod O&amp;M 2007GRC_Book2_Final Order Electric EXHIBIT A-1 2" xfId="1573"/>
    <cellStyle name="_DEM-WP(C) Prod O&amp;M 2007GRC_Electric Rev Req Model (2009 GRC) Rebuttal" xfId="1574"/>
    <cellStyle name="_DEM-WP(C) Prod O&amp;M 2007GRC_Electric Rev Req Model (2009 GRC) Rebuttal 2" xfId="1575"/>
    <cellStyle name="_DEM-WP(C) Prod O&amp;M 2007GRC_Electric Rev Req Model (2009 GRC) Rebuttal REmoval of New  WH Solar AdjustMI" xfId="1576"/>
    <cellStyle name="_DEM-WP(C) Prod O&amp;M 2007GRC_Electric Rev Req Model (2009 GRC) Rebuttal REmoval of New  WH Solar AdjustMI 2" xfId="1577"/>
    <cellStyle name="_DEM-WP(C) Prod O&amp;M 2007GRC_Electric Rev Req Model (2009 GRC) Revised 01-18-2010" xfId="1578"/>
    <cellStyle name="_DEM-WP(C) Prod O&amp;M 2007GRC_Electric Rev Req Model (2009 GRC) Revised 01-18-2010 2" xfId="1579"/>
    <cellStyle name="_DEM-WP(C) Prod O&amp;M 2007GRC_Final Order Electric EXHIBIT A-1" xfId="1580"/>
    <cellStyle name="_DEM-WP(C) Prod O&amp;M 2007GRC_Final Order Electric EXHIBIT A-1 2" xfId="1581"/>
    <cellStyle name="_DEM-WP(C) Prod O&amp;M 2007GRC_Rebuttal Power Costs" xfId="1582"/>
    <cellStyle name="_DEM-WP(C) Prod O&amp;M 2007GRC_Rebuttal Power Costs 2" xfId="1583"/>
    <cellStyle name="_DEM-WP(C) Prod O&amp;M 2007GRC_Rebuttal Power Costs_Adj Bench DR 3 for Initial Briefs (Electric)" xfId="1584"/>
    <cellStyle name="_DEM-WP(C) Prod O&amp;M 2007GRC_Rebuttal Power Costs_Adj Bench DR 3 for Initial Briefs (Electric) 2" xfId="1585"/>
    <cellStyle name="_DEM-WP(C) Prod O&amp;M 2007GRC_Rebuttal Power Costs_Electric Rev Req Model (2009 GRC) Rebuttal" xfId="1586"/>
    <cellStyle name="_DEM-WP(C) Prod O&amp;M 2007GRC_Rebuttal Power Costs_Electric Rev Req Model (2009 GRC) Rebuttal 2" xfId="1587"/>
    <cellStyle name="_DEM-WP(C) Prod O&amp;M 2007GRC_Rebuttal Power Costs_Electric Rev Req Model (2009 GRC) Rebuttal REmoval of New  WH Solar AdjustMI" xfId="1588"/>
    <cellStyle name="_DEM-WP(C) Prod O&amp;M 2007GRC_Rebuttal Power Costs_Electric Rev Req Model (2009 GRC) Rebuttal REmoval of New  WH Solar AdjustMI 2" xfId="1589"/>
    <cellStyle name="_DEM-WP(C) Prod O&amp;M 2007GRC_Rebuttal Power Costs_Electric Rev Req Model (2009 GRC) Revised 01-18-2010" xfId="1590"/>
    <cellStyle name="_DEM-WP(C) Prod O&amp;M 2007GRC_Rebuttal Power Costs_Electric Rev Req Model (2009 GRC) Revised 01-18-2010 2" xfId="1591"/>
    <cellStyle name="_DEM-WP(C) Prod O&amp;M 2007GRC_Rebuttal Power Costs_Final Order Electric EXHIBIT A-1" xfId="1592"/>
    <cellStyle name="_DEM-WP(C) Prod O&amp;M 2007GRC_Rebuttal Power Costs_Final Order Electric EXHIBIT A-1 2" xfId="1593"/>
    <cellStyle name="_DEM-WP(C) Rate Year Sumas by Month Update Corrected" xfId="1594"/>
    <cellStyle name="_DEM-WP(C) Sumas Proforma 11.5.07" xfId="1595"/>
    <cellStyle name="_DEM-WP(C) Westside Hydro Data_051007" xfId="1596"/>
    <cellStyle name="_DEM-WP(C) Westside Hydro Data_051007 2" xfId="1597"/>
    <cellStyle name="_DEM-WP(C) Westside Hydro Data_051007_16.37E Wild Horse Expansion DeferralRevwrkingfile SF" xfId="1598"/>
    <cellStyle name="_DEM-WP(C) Westside Hydro Data_051007_16.37E Wild Horse Expansion DeferralRevwrkingfile SF 2" xfId="1599"/>
    <cellStyle name="_DEM-WP(C) Westside Hydro Data_051007_Adj Bench DR 3 for Initial Briefs (Electric)" xfId="1600"/>
    <cellStyle name="_DEM-WP(C) Westside Hydro Data_051007_Adj Bench DR 3 for Initial Briefs (Electric) 2" xfId="1601"/>
    <cellStyle name="_DEM-WP(C) Westside Hydro Data_051007_Book2" xfId="1602"/>
    <cellStyle name="_DEM-WP(C) Westside Hydro Data_051007_Book2 2" xfId="1603"/>
    <cellStyle name="_DEM-WP(C) Westside Hydro Data_051007_Book4" xfId="1604"/>
    <cellStyle name="_DEM-WP(C) Westside Hydro Data_051007_Book4 2" xfId="1605"/>
    <cellStyle name="_DEM-WP(C) Westside Hydro Data_051007_Electric Rev Req Model (2009 GRC) " xfId="1606"/>
    <cellStyle name="_DEM-WP(C) Westside Hydro Data_051007_Electric Rev Req Model (2009 GRC)  2" xfId="1607"/>
    <cellStyle name="_DEM-WP(C) Westside Hydro Data_051007_Electric Rev Req Model (2009 GRC) Rebuttal" xfId="1608"/>
    <cellStyle name="_DEM-WP(C) Westside Hydro Data_051007_Electric Rev Req Model (2009 GRC) Rebuttal 2" xfId="1609"/>
    <cellStyle name="_DEM-WP(C) Westside Hydro Data_051007_Electric Rev Req Model (2009 GRC) Rebuttal REmoval of New  WH Solar AdjustMI" xfId="1610"/>
    <cellStyle name="_DEM-WP(C) Westside Hydro Data_051007_Electric Rev Req Model (2009 GRC) Rebuttal REmoval of New  WH Solar AdjustMI 2" xfId="1611"/>
    <cellStyle name="_DEM-WP(C) Westside Hydro Data_051007_Electric Rev Req Model (2009 GRC) Revised 01-18-2010" xfId="1612"/>
    <cellStyle name="_DEM-WP(C) Westside Hydro Data_051007_Electric Rev Req Model (2009 GRC) Revised 01-18-2010 2" xfId="1613"/>
    <cellStyle name="_DEM-WP(C) Westside Hydro Data_051007_Final Order Electric EXHIBIT A-1" xfId="1614"/>
    <cellStyle name="_DEM-WP(C) Westside Hydro Data_051007_Final Order Electric EXHIBIT A-1 2" xfId="1615"/>
    <cellStyle name="_DEM-WP(C) Westside Hydro Data_051007_Power Costs - Comparison bx Rbtl-Staff-Jt-PC" xfId="1616"/>
    <cellStyle name="_DEM-WP(C) Westside Hydro Data_051007_Power Costs - Comparison bx Rbtl-Staff-Jt-PC 2" xfId="1617"/>
    <cellStyle name="_DEM-WP(C) Westside Hydro Data_051007_Rebuttal Power Costs" xfId="1618"/>
    <cellStyle name="_DEM-WP(C) Westside Hydro Data_051007_Rebuttal Power Costs 2" xfId="1619"/>
    <cellStyle name="_DEM-WP(C) Westside Hydro Data_051007_TENASKA REGULATORY ASSET" xfId="1620"/>
    <cellStyle name="_DEM-WP(C) Westside Hydro Data_051007_TENASKA REGULATORY ASSET 2" xfId="1621"/>
    <cellStyle name="_x0013__Electric Rev Req Model (2009 GRC) " xfId="1622"/>
    <cellStyle name="_x0013__Electric Rev Req Model (2009 GRC)  2" xfId="1623"/>
    <cellStyle name="_x0013__Electric Rev Req Model (2009 GRC) Rebuttal" xfId="1624"/>
    <cellStyle name="_x0013__Electric Rev Req Model (2009 GRC) Rebuttal 2" xfId="1625"/>
    <cellStyle name="_x0013__Electric Rev Req Model (2009 GRC) Rebuttal REmoval of New  WH Solar AdjustMI" xfId="1626"/>
    <cellStyle name="_x0013__Electric Rev Req Model (2009 GRC) Rebuttal REmoval of New  WH Solar AdjustMI 2" xfId="1627"/>
    <cellStyle name="_x0013__Electric Rev Req Model (2009 GRC) Revised 01-18-2010" xfId="1628"/>
    <cellStyle name="_x0013__Electric Rev Req Model (2009 GRC) Revised 01-18-2010 2" xfId="1629"/>
    <cellStyle name="_x0013__Final Order Electric EXHIBIT A-1" xfId="1630"/>
    <cellStyle name="_x0013__Final Order Electric EXHIBIT A-1 2" xfId="1631"/>
    <cellStyle name="_Fixed Gas Transport 1 19 09" xfId="1632"/>
    <cellStyle name="_Fixed Gas Transport 1 19 09 2" xfId="1633"/>
    <cellStyle name="_Fuel Prices 4-14" xfId="1634"/>
    <cellStyle name="_Fuel Prices 4-14 2" xfId="1635"/>
    <cellStyle name="_Fuel Prices 4-14 2 2" xfId="1636"/>
    <cellStyle name="_Fuel Prices 4-14 3" xfId="1637"/>
    <cellStyle name="_Fuel Prices 4-14_04 07E Wild Horse Wind Expansion (C) (2)" xfId="1638"/>
    <cellStyle name="_Fuel Prices 4-14_04 07E Wild Horse Wind Expansion (C) (2) 2" xfId="1639"/>
    <cellStyle name="_Fuel Prices 4-14_04 07E Wild Horse Wind Expansion (C) (2)_Adj Bench DR 3 for Initial Briefs (Electric)" xfId="1640"/>
    <cellStyle name="_Fuel Prices 4-14_04 07E Wild Horse Wind Expansion (C) (2)_Adj Bench DR 3 for Initial Briefs (Electric) 2" xfId="1641"/>
    <cellStyle name="_Fuel Prices 4-14_04 07E Wild Horse Wind Expansion (C) (2)_Electric Rev Req Model (2009 GRC) " xfId="1642"/>
    <cellStyle name="_Fuel Prices 4-14_04 07E Wild Horse Wind Expansion (C) (2)_Electric Rev Req Model (2009 GRC)  2" xfId="1643"/>
    <cellStyle name="_Fuel Prices 4-14_04 07E Wild Horse Wind Expansion (C) (2)_Electric Rev Req Model (2009 GRC) Rebuttal" xfId="1644"/>
    <cellStyle name="_Fuel Prices 4-14_04 07E Wild Horse Wind Expansion (C) (2)_Electric Rev Req Model (2009 GRC) Rebuttal 2" xfId="1645"/>
    <cellStyle name="_Fuel Prices 4-14_04 07E Wild Horse Wind Expansion (C) (2)_Electric Rev Req Model (2009 GRC) Rebuttal REmoval of New  WH Solar AdjustMI" xfId="1646"/>
    <cellStyle name="_Fuel Prices 4-14_04 07E Wild Horse Wind Expansion (C) (2)_Electric Rev Req Model (2009 GRC) Rebuttal REmoval of New  WH Solar AdjustMI 2" xfId="1647"/>
    <cellStyle name="_Fuel Prices 4-14_04 07E Wild Horse Wind Expansion (C) (2)_Electric Rev Req Model (2009 GRC) Revised 01-18-2010" xfId="1648"/>
    <cellStyle name="_Fuel Prices 4-14_04 07E Wild Horse Wind Expansion (C) (2)_Electric Rev Req Model (2009 GRC) Revised 01-18-2010 2" xfId="1649"/>
    <cellStyle name="_Fuel Prices 4-14_04 07E Wild Horse Wind Expansion (C) (2)_Final Order Electric EXHIBIT A-1" xfId="1650"/>
    <cellStyle name="_Fuel Prices 4-14_04 07E Wild Horse Wind Expansion (C) (2)_Final Order Electric EXHIBIT A-1 2" xfId="1651"/>
    <cellStyle name="_Fuel Prices 4-14_04 07E Wild Horse Wind Expansion (C) (2)_TENASKA REGULATORY ASSET" xfId="1652"/>
    <cellStyle name="_Fuel Prices 4-14_04 07E Wild Horse Wind Expansion (C) (2)_TENASKA REGULATORY ASSET 2" xfId="1653"/>
    <cellStyle name="_Fuel Prices 4-14_16.37E Wild Horse Expansion DeferralRevwrkingfile SF" xfId="1654"/>
    <cellStyle name="_Fuel Prices 4-14_16.37E Wild Horse Expansion DeferralRevwrkingfile SF 2" xfId="1655"/>
    <cellStyle name="_Fuel Prices 4-14_4 31 Regulatory Assets and Liabilities  7 06- Exhibit D" xfId="1656"/>
    <cellStyle name="_Fuel Prices 4-14_4 31 Regulatory Assets and Liabilities  7 06- Exhibit D 2" xfId="1657"/>
    <cellStyle name="_Fuel Prices 4-14_4 32 Regulatory Assets and Liabilities  7 06- Exhibit D" xfId="1658"/>
    <cellStyle name="_Fuel Prices 4-14_4 32 Regulatory Assets and Liabilities  7 06- Exhibit D 2" xfId="1659"/>
    <cellStyle name="_Fuel Prices 4-14_Book2" xfId="1660"/>
    <cellStyle name="_Fuel Prices 4-14_Book2 2" xfId="1661"/>
    <cellStyle name="_Fuel Prices 4-14_Book2_Adj Bench DR 3 for Initial Briefs (Electric)" xfId="1662"/>
    <cellStyle name="_Fuel Prices 4-14_Book2_Adj Bench DR 3 for Initial Briefs (Electric) 2" xfId="1663"/>
    <cellStyle name="_Fuel Prices 4-14_Book2_Electric Rev Req Model (2009 GRC) Rebuttal" xfId="1664"/>
    <cellStyle name="_Fuel Prices 4-14_Book2_Electric Rev Req Model (2009 GRC) Rebuttal 2" xfId="1665"/>
    <cellStyle name="_Fuel Prices 4-14_Book2_Electric Rev Req Model (2009 GRC) Rebuttal REmoval of New  WH Solar AdjustMI" xfId="1666"/>
    <cellStyle name="_Fuel Prices 4-14_Book2_Electric Rev Req Model (2009 GRC) Rebuttal REmoval of New  WH Solar AdjustMI 2" xfId="1667"/>
    <cellStyle name="_Fuel Prices 4-14_Book2_Electric Rev Req Model (2009 GRC) Revised 01-18-2010" xfId="1668"/>
    <cellStyle name="_Fuel Prices 4-14_Book2_Electric Rev Req Model (2009 GRC) Revised 01-18-2010 2" xfId="1669"/>
    <cellStyle name="_Fuel Prices 4-14_Book2_Final Order Electric EXHIBIT A-1" xfId="1670"/>
    <cellStyle name="_Fuel Prices 4-14_Book2_Final Order Electric EXHIBIT A-1 2" xfId="1671"/>
    <cellStyle name="_Fuel Prices 4-14_Book4" xfId="1672"/>
    <cellStyle name="_Fuel Prices 4-14_Book4 2" xfId="1673"/>
    <cellStyle name="_Fuel Prices 4-14_Book9" xfId="1674"/>
    <cellStyle name="_Fuel Prices 4-14_Book9 2" xfId="1675"/>
    <cellStyle name="_Fuel Prices 4-14_Direct Assignment Distribution Plant 2008" xfId="1676"/>
    <cellStyle name="_Fuel Prices 4-14_Direct Assignment Distribution Plant 2008 2" xfId="1677"/>
    <cellStyle name="_Fuel Prices 4-14_Direct Assignment Distribution Plant 2008 2 2" xfId="1678"/>
    <cellStyle name="_Fuel Prices 4-14_Direct Assignment Distribution Plant 2008 2 3" xfId="1679"/>
    <cellStyle name="_Fuel Prices 4-14_Direct Assignment Distribution Plant 2008 2 4" xfId="1680"/>
    <cellStyle name="_Fuel Prices 4-14_Direct Assignment Distribution Plant 2008 3" xfId="1681"/>
    <cellStyle name="_Fuel Prices 4-14_Direct Assignment Distribution Plant 2008 4" xfId="1682"/>
    <cellStyle name="_Fuel Prices 4-14_DWH-08 (Rate Spread &amp; Design Workpapers)" xfId="1683"/>
    <cellStyle name="_Fuel Prices 4-14_Electric COS Inputs" xfId="1684"/>
    <cellStyle name="_Fuel Prices 4-14_Electric COS Inputs 2" xfId="1685"/>
    <cellStyle name="_Fuel Prices 4-14_Electric COS Inputs 2 2" xfId="1686"/>
    <cellStyle name="_Fuel Prices 4-14_Electric COS Inputs 2 3" xfId="1687"/>
    <cellStyle name="_Fuel Prices 4-14_Electric COS Inputs 2 4" xfId="1688"/>
    <cellStyle name="_Fuel Prices 4-14_Electric COS Inputs 3" xfId="1689"/>
    <cellStyle name="_Fuel Prices 4-14_Electric COS Inputs 4" xfId="1690"/>
    <cellStyle name="_Fuel Prices 4-14_Electric Rate Spread and Rate Design 3.23.09" xfId="1691"/>
    <cellStyle name="_Fuel Prices 4-14_Electric Rate Spread and Rate Design 3.23.09 2" xfId="1692"/>
    <cellStyle name="_Fuel Prices 4-14_Electric Rate Spread and Rate Design 3.23.09 2 2" xfId="1693"/>
    <cellStyle name="_Fuel Prices 4-14_Electric Rate Spread and Rate Design 3.23.09 2 3" xfId="1694"/>
    <cellStyle name="_Fuel Prices 4-14_Electric Rate Spread and Rate Design 3.23.09 2 4" xfId="1695"/>
    <cellStyle name="_Fuel Prices 4-14_Electric Rate Spread and Rate Design 3.23.09 3" xfId="1696"/>
    <cellStyle name="_Fuel Prices 4-14_Electric Rate Spread and Rate Design 3.23.09 4" xfId="1697"/>
    <cellStyle name="_Fuel Prices 4-14_Final 2008 PTC Rate Design Workpapers 10.27.08" xfId="1698"/>
    <cellStyle name="_Fuel Prices 4-14_Final 2009 Electric Low Income Workpapers" xfId="1699"/>
    <cellStyle name="_Fuel Prices 4-14_INPUTS" xfId="1700"/>
    <cellStyle name="_Fuel Prices 4-14_INPUTS 2" xfId="1701"/>
    <cellStyle name="_Fuel Prices 4-14_INPUTS 2 2" xfId="1702"/>
    <cellStyle name="_Fuel Prices 4-14_INPUTS 2 3" xfId="1703"/>
    <cellStyle name="_Fuel Prices 4-14_INPUTS 2 4" xfId="1704"/>
    <cellStyle name="_Fuel Prices 4-14_INPUTS 3" xfId="1705"/>
    <cellStyle name="_Fuel Prices 4-14_INPUTS 4" xfId="1706"/>
    <cellStyle name="_Fuel Prices 4-14_Leased Transformer &amp; Substation Plant &amp; Rev 12-2009" xfId="1707"/>
    <cellStyle name="_Fuel Prices 4-14_Leased Transformer &amp; Substation Plant &amp; Rev 12-2009 2" xfId="1708"/>
    <cellStyle name="_Fuel Prices 4-14_Leased Transformer &amp; Substation Plant &amp; Rev 12-2009 2 2" xfId="1709"/>
    <cellStyle name="_Fuel Prices 4-14_Leased Transformer &amp; Substation Plant &amp; Rev 12-2009 2 3" xfId="1710"/>
    <cellStyle name="_Fuel Prices 4-14_Leased Transformer &amp; Substation Plant &amp; Rev 12-2009 2 4" xfId="1711"/>
    <cellStyle name="_Fuel Prices 4-14_Leased Transformer &amp; Substation Plant &amp; Rev 12-2009 3" xfId="1712"/>
    <cellStyle name="_Fuel Prices 4-14_Leased Transformer &amp; Substation Plant &amp; Rev 12-2009 4" xfId="1713"/>
    <cellStyle name="_Fuel Prices 4-14_Peak Credit Exhibits for 2009 GRC" xfId="1714"/>
    <cellStyle name="_Fuel Prices 4-14_Peak Credit Exhibits for 2009 GRC 2" xfId="1715"/>
    <cellStyle name="_Fuel Prices 4-14_Peak Credit Exhibits for 2009 GRC 2 2" xfId="1716"/>
    <cellStyle name="_Fuel Prices 4-14_Peak Credit Exhibits for 2009 GRC 2 3" xfId="1717"/>
    <cellStyle name="_Fuel Prices 4-14_Peak Credit Exhibits for 2009 GRC 2 4" xfId="1718"/>
    <cellStyle name="_Fuel Prices 4-14_Peak Credit Exhibits for 2009 GRC 3" xfId="1719"/>
    <cellStyle name="_Fuel Prices 4-14_Peak Credit Exhibits for 2009 GRC 4" xfId="1720"/>
    <cellStyle name="_Fuel Prices 4-14_Power Costs - Comparison bx Rbtl-Staff-Jt-PC" xfId="1721"/>
    <cellStyle name="_Fuel Prices 4-14_Power Costs - Comparison bx Rbtl-Staff-Jt-PC 2" xfId="1722"/>
    <cellStyle name="_Fuel Prices 4-14_Power Costs - Comparison bx Rbtl-Staff-Jt-PC_Adj Bench DR 3 for Initial Briefs (Electric)" xfId="1723"/>
    <cellStyle name="_Fuel Prices 4-14_Power Costs - Comparison bx Rbtl-Staff-Jt-PC_Adj Bench DR 3 for Initial Briefs (Electric) 2" xfId="1724"/>
    <cellStyle name="_Fuel Prices 4-14_Power Costs - Comparison bx Rbtl-Staff-Jt-PC_Electric Rev Req Model (2009 GRC) Rebuttal" xfId="1725"/>
    <cellStyle name="_Fuel Prices 4-14_Power Costs - Comparison bx Rbtl-Staff-Jt-PC_Electric Rev Req Model (2009 GRC) Rebuttal 2" xfId="1726"/>
    <cellStyle name="_Fuel Prices 4-14_Power Costs - Comparison bx Rbtl-Staff-Jt-PC_Electric Rev Req Model (2009 GRC) Rebuttal REmoval of New  WH Solar AdjustMI" xfId="1727"/>
    <cellStyle name="_Fuel Prices 4-14_Power Costs - Comparison bx Rbtl-Staff-Jt-PC_Electric Rev Req Model (2009 GRC) Rebuttal REmoval of New  WH Solar AdjustMI 2" xfId="1728"/>
    <cellStyle name="_Fuel Prices 4-14_Power Costs - Comparison bx Rbtl-Staff-Jt-PC_Electric Rev Req Model (2009 GRC) Revised 01-18-2010" xfId="1729"/>
    <cellStyle name="_Fuel Prices 4-14_Power Costs - Comparison bx Rbtl-Staff-Jt-PC_Electric Rev Req Model (2009 GRC) Revised 01-18-2010 2" xfId="1730"/>
    <cellStyle name="_Fuel Prices 4-14_Power Costs - Comparison bx Rbtl-Staff-Jt-PC_Final Order Electric EXHIBIT A-1" xfId="1731"/>
    <cellStyle name="_Fuel Prices 4-14_Power Costs - Comparison bx Rbtl-Staff-Jt-PC_Final Order Electric EXHIBIT A-1 2" xfId="1732"/>
    <cellStyle name="_Fuel Prices 4-14_Production Adj 4.37" xfId="1733"/>
    <cellStyle name="_Fuel Prices 4-14_Production Adj 4.37 2" xfId="1734"/>
    <cellStyle name="_Fuel Prices 4-14_Purchased Power Adj 4.03" xfId="1735"/>
    <cellStyle name="_Fuel Prices 4-14_Purchased Power Adj 4.03 2" xfId="1736"/>
    <cellStyle name="_Fuel Prices 4-14_Rate Design Sch 24" xfId="1737"/>
    <cellStyle name="_Fuel Prices 4-14_Rate Design Sch 25" xfId="1738"/>
    <cellStyle name="_Fuel Prices 4-14_Rate Design Sch 25 2" xfId="1739"/>
    <cellStyle name="_Fuel Prices 4-14_Rate Design Sch 26" xfId="1740"/>
    <cellStyle name="_Fuel Prices 4-14_Rate Design Sch 26 2" xfId="1741"/>
    <cellStyle name="_Fuel Prices 4-14_Rate Design Sch 31" xfId="1742"/>
    <cellStyle name="_Fuel Prices 4-14_Rate Design Sch 31 2" xfId="1743"/>
    <cellStyle name="_Fuel Prices 4-14_Rate Design Sch 43" xfId="1744"/>
    <cellStyle name="_Fuel Prices 4-14_Rate Design Sch 43 2" xfId="1745"/>
    <cellStyle name="_Fuel Prices 4-14_Rate Design Sch 448-449" xfId="1746"/>
    <cellStyle name="_Fuel Prices 4-14_Rate Design Sch 46" xfId="1747"/>
    <cellStyle name="_Fuel Prices 4-14_Rate Design Sch 46 2" xfId="1748"/>
    <cellStyle name="_Fuel Prices 4-14_Rate Spread" xfId="1749"/>
    <cellStyle name="_Fuel Prices 4-14_Rate Spread 2" xfId="1750"/>
    <cellStyle name="_Fuel Prices 4-14_Rebuttal Power Costs" xfId="1751"/>
    <cellStyle name="_Fuel Prices 4-14_Rebuttal Power Costs 2" xfId="1752"/>
    <cellStyle name="_Fuel Prices 4-14_Rebuttal Power Costs_Adj Bench DR 3 for Initial Briefs (Electric)" xfId="1753"/>
    <cellStyle name="_Fuel Prices 4-14_Rebuttal Power Costs_Adj Bench DR 3 for Initial Briefs (Electric) 2" xfId="1754"/>
    <cellStyle name="_Fuel Prices 4-14_Rebuttal Power Costs_Electric Rev Req Model (2009 GRC) Rebuttal" xfId="1755"/>
    <cellStyle name="_Fuel Prices 4-14_Rebuttal Power Costs_Electric Rev Req Model (2009 GRC) Rebuttal 2" xfId="1756"/>
    <cellStyle name="_Fuel Prices 4-14_Rebuttal Power Costs_Electric Rev Req Model (2009 GRC) Rebuttal REmoval of New  WH Solar AdjustMI" xfId="1757"/>
    <cellStyle name="_Fuel Prices 4-14_Rebuttal Power Costs_Electric Rev Req Model (2009 GRC) Rebuttal REmoval of New  WH Solar AdjustMI 2" xfId="1758"/>
    <cellStyle name="_Fuel Prices 4-14_Rebuttal Power Costs_Electric Rev Req Model (2009 GRC) Revised 01-18-2010" xfId="1759"/>
    <cellStyle name="_Fuel Prices 4-14_Rebuttal Power Costs_Electric Rev Req Model (2009 GRC) Revised 01-18-2010 2" xfId="1760"/>
    <cellStyle name="_Fuel Prices 4-14_Rebuttal Power Costs_Final Order Electric EXHIBIT A-1" xfId="1761"/>
    <cellStyle name="_Fuel Prices 4-14_Rebuttal Power Costs_Final Order Electric EXHIBIT A-1 2" xfId="1762"/>
    <cellStyle name="_Fuel Prices 4-14_ROR 5.02" xfId="1763"/>
    <cellStyle name="_Fuel Prices 4-14_ROR 5.02 2" xfId="1764"/>
    <cellStyle name="_Fuel Prices 4-14_Sch 40 Feeder OH 2008" xfId="1765"/>
    <cellStyle name="_Fuel Prices 4-14_Sch 40 Feeder OH 2008 2" xfId="1766"/>
    <cellStyle name="_Fuel Prices 4-14_Sch 40 Interim Energy Rates " xfId="1767"/>
    <cellStyle name="_Fuel Prices 4-14_Sch 40 Interim Energy Rates  2" xfId="1768"/>
    <cellStyle name="_Fuel Prices 4-14_Sch 40 Substation A&amp;G 2008" xfId="1769"/>
    <cellStyle name="_Fuel Prices 4-14_Sch 40 Substation A&amp;G 2008 2" xfId="1770"/>
    <cellStyle name="_Fuel Prices 4-14_Sch 40 Substation O&amp;M 2008" xfId="1771"/>
    <cellStyle name="_Fuel Prices 4-14_Sch 40 Substation O&amp;M 2008 2" xfId="1772"/>
    <cellStyle name="_Fuel Prices 4-14_Subs 2008" xfId="1773"/>
    <cellStyle name="_Fuel Prices 4-14_Subs 2008 2" xfId="1774"/>
    <cellStyle name="_Fuel Prices 4-14_Typical Residential Impacts 10.27.08" xfId="1775"/>
    <cellStyle name="_Gas Low Income 2009" xfId="1776"/>
    <cellStyle name="_Gas Pro Forma Rev CY 2007 Janet 4_8_08" xfId="1777"/>
    <cellStyle name="_Gas Transportation Charges_2009GRC_120308" xfId="1778"/>
    <cellStyle name="_Gas Transportation Charges_2009GRC_120308 2" xfId="1779"/>
    <cellStyle name="_NIM 06 Base Case Current Trends" xfId="1780"/>
    <cellStyle name="_NIM 06 Base Case Current Trends 2" xfId="1781"/>
    <cellStyle name="_NIM 06 Base Case Current Trends_Adj Bench DR 3 for Initial Briefs (Electric)" xfId="1782"/>
    <cellStyle name="_NIM 06 Base Case Current Trends_Adj Bench DR 3 for Initial Briefs (Electric) 2" xfId="1783"/>
    <cellStyle name="_NIM 06 Base Case Current Trends_Book2" xfId="1784"/>
    <cellStyle name="_NIM 06 Base Case Current Trends_Book2 2" xfId="1785"/>
    <cellStyle name="_NIM 06 Base Case Current Trends_Book2_Adj Bench DR 3 for Initial Briefs (Electric)" xfId="1786"/>
    <cellStyle name="_NIM 06 Base Case Current Trends_Book2_Adj Bench DR 3 for Initial Briefs (Electric) 2" xfId="1787"/>
    <cellStyle name="_NIM 06 Base Case Current Trends_Book2_Electric Rev Req Model (2009 GRC) Rebuttal" xfId="1788"/>
    <cellStyle name="_NIM 06 Base Case Current Trends_Book2_Electric Rev Req Model (2009 GRC) Rebuttal 2" xfId="1789"/>
    <cellStyle name="_NIM 06 Base Case Current Trends_Book2_Electric Rev Req Model (2009 GRC) Rebuttal REmoval of New  WH Solar AdjustMI" xfId="1790"/>
    <cellStyle name="_NIM 06 Base Case Current Trends_Book2_Electric Rev Req Model (2009 GRC) Rebuttal REmoval of New  WH Solar AdjustMI 2" xfId="1791"/>
    <cellStyle name="_NIM 06 Base Case Current Trends_Book2_Electric Rev Req Model (2009 GRC) Revised 01-18-2010" xfId="1792"/>
    <cellStyle name="_NIM 06 Base Case Current Trends_Book2_Electric Rev Req Model (2009 GRC) Revised 01-18-2010 2" xfId="1793"/>
    <cellStyle name="_NIM 06 Base Case Current Trends_Book2_Final Order Electric EXHIBIT A-1" xfId="1794"/>
    <cellStyle name="_NIM 06 Base Case Current Trends_Book2_Final Order Electric EXHIBIT A-1 2" xfId="1795"/>
    <cellStyle name="_NIM 06 Base Case Current Trends_Electric Rev Req Model (2009 GRC) " xfId="1796"/>
    <cellStyle name="_NIM 06 Base Case Current Trends_Electric Rev Req Model (2009 GRC)  2" xfId="1797"/>
    <cellStyle name="_NIM 06 Base Case Current Trends_Electric Rev Req Model (2009 GRC) Rebuttal" xfId="1798"/>
    <cellStyle name="_NIM 06 Base Case Current Trends_Electric Rev Req Model (2009 GRC) Rebuttal 2" xfId="1799"/>
    <cellStyle name="_NIM 06 Base Case Current Trends_Electric Rev Req Model (2009 GRC) Rebuttal REmoval of New  WH Solar AdjustMI" xfId="1800"/>
    <cellStyle name="_NIM 06 Base Case Current Trends_Electric Rev Req Model (2009 GRC) Rebuttal REmoval of New  WH Solar AdjustMI 2" xfId="1801"/>
    <cellStyle name="_NIM 06 Base Case Current Trends_Electric Rev Req Model (2009 GRC) Revised 01-18-2010" xfId="1802"/>
    <cellStyle name="_NIM 06 Base Case Current Trends_Electric Rev Req Model (2009 GRC) Revised 01-18-2010 2" xfId="1803"/>
    <cellStyle name="_NIM 06 Base Case Current Trends_Final Order Electric EXHIBIT A-1" xfId="1804"/>
    <cellStyle name="_NIM 06 Base Case Current Trends_Final Order Electric EXHIBIT A-1 2" xfId="1805"/>
    <cellStyle name="_NIM 06 Base Case Current Trends_Rebuttal Power Costs" xfId="1806"/>
    <cellStyle name="_NIM 06 Base Case Current Trends_Rebuttal Power Costs 2" xfId="1807"/>
    <cellStyle name="_NIM 06 Base Case Current Trends_Rebuttal Power Costs_Adj Bench DR 3 for Initial Briefs (Electric)" xfId="1808"/>
    <cellStyle name="_NIM 06 Base Case Current Trends_Rebuttal Power Costs_Adj Bench DR 3 for Initial Briefs (Electric) 2" xfId="1809"/>
    <cellStyle name="_NIM 06 Base Case Current Trends_Rebuttal Power Costs_Electric Rev Req Model (2009 GRC) Rebuttal" xfId="1810"/>
    <cellStyle name="_NIM 06 Base Case Current Trends_Rebuttal Power Costs_Electric Rev Req Model (2009 GRC) Rebuttal 2" xfId="1811"/>
    <cellStyle name="_NIM 06 Base Case Current Trends_Rebuttal Power Costs_Electric Rev Req Model (2009 GRC) Rebuttal REmoval of New  WH Solar AdjustMI" xfId="1812"/>
    <cellStyle name="_NIM 06 Base Case Current Trends_Rebuttal Power Costs_Electric Rev Req Model (2009 GRC) Rebuttal REmoval of New  WH Solar AdjustMI 2" xfId="1813"/>
    <cellStyle name="_NIM 06 Base Case Current Trends_Rebuttal Power Costs_Electric Rev Req Model (2009 GRC) Revised 01-18-2010" xfId="1814"/>
    <cellStyle name="_NIM 06 Base Case Current Trends_Rebuttal Power Costs_Electric Rev Req Model (2009 GRC) Revised 01-18-2010 2" xfId="1815"/>
    <cellStyle name="_NIM 06 Base Case Current Trends_Rebuttal Power Costs_Final Order Electric EXHIBIT A-1" xfId="1816"/>
    <cellStyle name="_NIM 06 Base Case Current Trends_Rebuttal Power Costs_Final Order Electric EXHIBIT A-1 2" xfId="1817"/>
    <cellStyle name="_NIM 06 Base Case Current Trends_TENASKA REGULATORY ASSET" xfId="1818"/>
    <cellStyle name="_NIM 06 Base Case Current Trends_TENASKA REGULATORY ASSET 2" xfId="1819"/>
    <cellStyle name="_Portfolio SPlan Base Case.xls Chart 1" xfId="1820"/>
    <cellStyle name="_Portfolio SPlan Base Case.xls Chart 1 2" xfId="1821"/>
    <cellStyle name="_Portfolio SPlan Base Case.xls Chart 1_Adj Bench DR 3 for Initial Briefs (Electric)" xfId="1822"/>
    <cellStyle name="_Portfolio SPlan Base Case.xls Chart 1_Adj Bench DR 3 for Initial Briefs (Electric) 2" xfId="1823"/>
    <cellStyle name="_Portfolio SPlan Base Case.xls Chart 1_Book2" xfId="1824"/>
    <cellStyle name="_Portfolio SPlan Base Case.xls Chart 1_Book2 2" xfId="1825"/>
    <cellStyle name="_Portfolio SPlan Base Case.xls Chart 1_Book2_Adj Bench DR 3 for Initial Briefs (Electric)" xfId="1826"/>
    <cellStyle name="_Portfolio SPlan Base Case.xls Chart 1_Book2_Adj Bench DR 3 for Initial Briefs (Electric) 2" xfId="1827"/>
    <cellStyle name="_Portfolio SPlan Base Case.xls Chart 1_Book2_Electric Rev Req Model (2009 GRC) Rebuttal" xfId="1828"/>
    <cellStyle name="_Portfolio SPlan Base Case.xls Chart 1_Book2_Electric Rev Req Model (2009 GRC) Rebuttal 2" xfId="1829"/>
    <cellStyle name="_Portfolio SPlan Base Case.xls Chart 1_Book2_Electric Rev Req Model (2009 GRC) Rebuttal REmoval of New  WH Solar AdjustMI" xfId="1830"/>
    <cellStyle name="_Portfolio SPlan Base Case.xls Chart 1_Book2_Electric Rev Req Model (2009 GRC) Rebuttal REmoval of New  WH Solar AdjustMI 2" xfId="1831"/>
    <cellStyle name="_Portfolio SPlan Base Case.xls Chart 1_Book2_Electric Rev Req Model (2009 GRC) Revised 01-18-2010" xfId="1832"/>
    <cellStyle name="_Portfolio SPlan Base Case.xls Chart 1_Book2_Electric Rev Req Model (2009 GRC) Revised 01-18-2010 2" xfId="1833"/>
    <cellStyle name="_Portfolio SPlan Base Case.xls Chart 1_Book2_Final Order Electric EXHIBIT A-1" xfId="1834"/>
    <cellStyle name="_Portfolio SPlan Base Case.xls Chart 1_Book2_Final Order Electric EXHIBIT A-1 2" xfId="1835"/>
    <cellStyle name="_Portfolio SPlan Base Case.xls Chart 1_Electric Rev Req Model (2009 GRC) " xfId="1836"/>
    <cellStyle name="_Portfolio SPlan Base Case.xls Chart 1_Electric Rev Req Model (2009 GRC)  2" xfId="1837"/>
    <cellStyle name="_Portfolio SPlan Base Case.xls Chart 1_Electric Rev Req Model (2009 GRC) Rebuttal" xfId="1838"/>
    <cellStyle name="_Portfolio SPlan Base Case.xls Chart 1_Electric Rev Req Model (2009 GRC) Rebuttal 2" xfId="1839"/>
    <cellStyle name="_Portfolio SPlan Base Case.xls Chart 1_Electric Rev Req Model (2009 GRC) Rebuttal REmoval of New  WH Solar AdjustMI" xfId="1840"/>
    <cellStyle name="_Portfolio SPlan Base Case.xls Chart 1_Electric Rev Req Model (2009 GRC) Rebuttal REmoval of New  WH Solar AdjustMI 2" xfId="1841"/>
    <cellStyle name="_Portfolio SPlan Base Case.xls Chart 1_Electric Rev Req Model (2009 GRC) Revised 01-18-2010" xfId="1842"/>
    <cellStyle name="_Portfolio SPlan Base Case.xls Chart 1_Electric Rev Req Model (2009 GRC) Revised 01-18-2010 2" xfId="1843"/>
    <cellStyle name="_Portfolio SPlan Base Case.xls Chart 1_Final Order Electric EXHIBIT A-1" xfId="1844"/>
    <cellStyle name="_Portfolio SPlan Base Case.xls Chart 1_Final Order Electric EXHIBIT A-1 2" xfId="1845"/>
    <cellStyle name="_Portfolio SPlan Base Case.xls Chart 1_Rebuttal Power Costs" xfId="1846"/>
    <cellStyle name="_Portfolio SPlan Base Case.xls Chart 1_Rebuttal Power Costs 2" xfId="1847"/>
    <cellStyle name="_Portfolio SPlan Base Case.xls Chart 1_Rebuttal Power Costs_Adj Bench DR 3 for Initial Briefs (Electric)" xfId="1848"/>
    <cellStyle name="_Portfolio SPlan Base Case.xls Chart 1_Rebuttal Power Costs_Adj Bench DR 3 for Initial Briefs (Electric) 2" xfId="1849"/>
    <cellStyle name="_Portfolio SPlan Base Case.xls Chart 1_Rebuttal Power Costs_Electric Rev Req Model (2009 GRC) Rebuttal" xfId="1850"/>
    <cellStyle name="_Portfolio SPlan Base Case.xls Chart 1_Rebuttal Power Costs_Electric Rev Req Model (2009 GRC) Rebuttal 2" xfId="1851"/>
    <cellStyle name="_Portfolio SPlan Base Case.xls Chart 1_Rebuttal Power Costs_Electric Rev Req Model (2009 GRC) Rebuttal REmoval of New  WH Solar AdjustMI" xfId="1852"/>
    <cellStyle name="_Portfolio SPlan Base Case.xls Chart 1_Rebuttal Power Costs_Electric Rev Req Model (2009 GRC) Rebuttal REmoval of New  WH Solar AdjustMI 2" xfId="1853"/>
    <cellStyle name="_Portfolio SPlan Base Case.xls Chart 1_Rebuttal Power Costs_Electric Rev Req Model (2009 GRC) Revised 01-18-2010" xfId="1854"/>
    <cellStyle name="_Portfolio SPlan Base Case.xls Chart 1_Rebuttal Power Costs_Electric Rev Req Model (2009 GRC) Revised 01-18-2010 2" xfId="1855"/>
    <cellStyle name="_Portfolio SPlan Base Case.xls Chart 1_Rebuttal Power Costs_Final Order Electric EXHIBIT A-1" xfId="1856"/>
    <cellStyle name="_Portfolio SPlan Base Case.xls Chart 1_Rebuttal Power Costs_Final Order Electric EXHIBIT A-1 2" xfId="1857"/>
    <cellStyle name="_Portfolio SPlan Base Case.xls Chart 1_TENASKA REGULATORY ASSET" xfId="1858"/>
    <cellStyle name="_Portfolio SPlan Base Case.xls Chart 1_TENASKA REGULATORY ASSET 2" xfId="1859"/>
    <cellStyle name="_Portfolio SPlan Base Case.xls Chart 2" xfId="1860"/>
    <cellStyle name="_Portfolio SPlan Base Case.xls Chart 2 2" xfId="1861"/>
    <cellStyle name="_Portfolio SPlan Base Case.xls Chart 2_Adj Bench DR 3 for Initial Briefs (Electric)" xfId="1862"/>
    <cellStyle name="_Portfolio SPlan Base Case.xls Chart 2_Adj Bench DR 3 for Initial Briefs (Electric) 2" xfId="1863"/>
    <cellStyle name="_Portfolio SPlan Base Case.xls Chart 2_Book2" xfId="1864"/>
    <cellStyle name="_Portfolio SPlan Base Case.xls Chart 2_Book2 2" xfId="1865"/>
    <cellStyle name="_Portfolio SPlan Base Case.xls Chart 2_Book2_Adj Bench DR 3 for Initial Briefs (Electric)" xfId="1866"/>
    <cellStyle name="_Portfolio SPlan Base Case.xls Chart 2_Book2_Adj Bench DR 3 for Initial Briefs (Electric) 2" xfId="1867"/>
    <cellStyle name="_Portfolio SPlan Base Case.xls Chart 2_Book2_Electric Rev Req Model (2009 GRC) Rebuttal" xfId="1868"/>
    <cellStyle name="_Portfolio SPlan Base Case.xls Chart 2_Book2_Electric Rev Req Model (2009 GRC) Rebuttal 2" xfId="1869"/>
    <cellStyle name="_Portfolio SPlan Base Case.xls Chart 2_Book2_Electric Rev Req Model (2009 GRC) Rebuttal REmoval of New  WH Solar AdjustMI" xfId="1870"/>
    <cellStyle name="_Portfolio SPlan Base Case.xls Chart 2_Book2_Electric Rev Req Model (2009 GRC) Rebuttal REmoval of New  WH Solar AdjustMI 2" xfId="1871"/>
    <cellStyle name="_Portfolio SPlan Base Case.xls Chart 2_Book2_Electric Rev Req Model (2009 GRC) Revised 01-18-2010" xfId="1872"/>
    <cellStyle name="_Portfolio SPlan Base Case.xls Chart 2_Book2_Electric Rev Req Model (2009 GRC) Revised 01-18-2010 2" xfId="1873"/>
    <cellStyle name="_Portfolio SPlan Base Case.xls Chart 2_Book2_Final Order Electric EXHIBIT A-1" xfId="1874"/>
    <cellStyle name="_Portfolio SPlan Base Case.xls Chart 2_Book2_Final Order Electric EXHIBIT A-1 2" xfId="1875"/>
    <cellStyle name="_Portfolio SPlan Base Case.xls Chart 2_Electric Rev Req Model (2009 GRC) " xfId="1876"/>
    <cellStyle name="_Portfolio SPlan Base Case.xls Chart 2_Electric Rev Req Model (2009 GRC)  2" xfId="1877"/>
    <cellStyle name="_Portfolio SPlan Base Case.xls Chart 2_Electric Rev Req Model (2009 GRC) Rebuttal" xfId="1878"/>
    <cellStyle name="_Portfolio SPlan Base Case.xls Chart 2_Electric Rev Req Model (2009 GRC) Rebuttal 2" xfId="1879"/>
    <cellStyle name="_Portfolio SPlan Base Case.xls Chart 2_Electric Rev Req Model (2009 GRC) Rebuttal REmoval of New  WH Solar AdjustMI" xfId="1880"/>
    <cellStyle name="_Portfolio SPlan Base Case.xls Chart 2_Electric Rev Req Model (2009 GRC) Rebuttal REmoval of New  WH Solar AdjustMI 2" xfId="1881"/>
    <cellStyle name="_Portfolio SPlan Base Case.xls Chart 2_Electric Rev Req Model (2009 GRC) Revised 01-18-2010" xfId="1882"/>
    <cellStyle name="_Portfolio SPlan Base Case.xls Chart 2_Electric Rev Req Model (2009 GRC) Revised 01-18-2010 2" xfId="1883"/>
    <cellStyle name="_Portfolio SPlan Base Case.xls Chart 2_Final Order Electric EXHIBIT A-1" xfId="1884"/>
    <cellStyle name="_Portfolio SPlan Base Case.xls Chart 2_Final Order Electric EXHIBIT A-1 2" xfId="1885"/>
    <cellStyle name="_Portfolio SPlan Base Case.xls Chart 2_Rebuttal Power Costs" xfId="1886"/>
    <cellStyle name="_Portfolio SPlan Base Case.xls Chart 2_Rebuttal Power Costs 2" xfId="1887"/>
    <cellStyle name="_Portfolio SPlan Base Case.xls Chart 2_Rebuttal Power Costs_Adj Bench DR 3 for Initial Briefs (Electric)" xfId="1888"/>
    <cellStyle name="_Portfolio SPlan Base Case.xls Chart 2_Rebuttal Power Costs_Adj Bench DR 3 for Initial Briefs (Electric) 2" xfId="1889"/>
    <cellStyle name="_Portfolio SPlan Base Case.xls Chart 2_Rebuttal Power Costs_Electric Rev Req Model (2009 GRC) Rebuttal" xfId="1890"/>
    <cellStyle name="_Portfolio SPlan Base Case.xls Chart 2_Rebuttal Power Costs_Electric Rev Req Model (2009 GRC) Rebuttal 2" xfId="1891"/>
    <cellStyle name="_Portfolio SPlan Base Case.xls Chart 2_Rebuttal Power Costs_Electric Rev Req Model (2009 GRC) Rebuttal REmoval of New  WH Solar AdjustMI" xfId="1892"/>
    <cellStyle name="_Portfolio SPlan Base Case.xls Chart 2_Rebuttal Power Costs_Electric Rev Req Model (2009 GRC) Rebuttal REmoval of New  WH Solar AdjustMI 2" xfId="1893"/>
    <cellStyle name="_Portfolio SPlan Base Case.xls Chart 2_Rebuttal Power Costs_Electric Rev Req Model (2009 GRC) Revised 01-18-2010" xfId="1894"/>
    <cellStyle name="_Portfolio SPlan Base Case.xls Chart 2_Rebuttal Power Costs_Electric Rev Req Model (2009 GRC) Revised 01-18-2010 2" xfId="1895"/>
    <cellStyle name="_Portfolio SPlan Base Case.xls Chart 2_Rebuttal Power Costs_Final Order Electric EXHIBIT A-1" xfId="1896"/>
    <cellStyle name="_Portfolio SPlan Base Case.xls Chart 2_Rebuttal Power Costs_Final Order Electric EXHIBIT A-1 2" xfId="1897"/>
    <cellStyle name="_Portfolio SPlan Base Case.xls Chart 2_TENASKA REGULATORY ASSET" xfId="1898"/>
    <cellStyle name="_Portfolio SPlan Base Case.xls Chart 2_TENASKA REGULATORY ASSET 2" xfId="1899"/>
    <cellStyle name="_Portfolio SPlan Base Case.xls Chart 3" xfId="1900"/>
    <cellStyle name="_Portfolio SPlan Base Case.xls Chart 3 2" xfId="1901"/>
    <cellStyle name="_Portfolio SPlan Base Case.xls Chart 3_Adj Bench DR 3 for Initial Briefs (Electric)" xfId="1902"/>
    <cellStyle name="_Portfolio SPlan Base Case.xls Chart 3_Adj Bench DR 3 for Initial Briefs (Electric) 2" xfId="1903"/>
    <cellStyle name="_Portfolio SPlan Base Case.xls Chart 3_Book2" xfId="1904"/>
    <cellStyle name="_Portfolio SPlan Base Case.xls Chart 3_Book2 2" xfId="1905"/>
    <cellStyle name="_Portfolio SPlan Base Case.xls Chart 3_Book2_Adj Bench DR 3 for Initial Briefs (Electric)" xfId="1906"/>
    <cellStyle name="_Portfolio SPlan Base Case.xls Chart 3_Book2_Adj Bench DR 3 for Initial Briefs (Electric) 2" xfId="1907"/>
    <cellStyle name="_Portfolio SPlan Base Case.xls Chart 3_Book2_Electric Rev Req Model (2009 GRC) Rebuttal" xfId="1908"/>
    <cellStyle name="_Portfolio SPlan Base Case.xls Chart 3_Book2_Electric Rev Req Model (2009 GRC) Rebuttal 2" xfId="1909"/>
    <cellStyle name="_Portfolio SPlan Base Case.xls Chart 3_Book2_Electric Rev Req Model (2009 GRC) Rebuttal REmoval of New  WH Solar AdjustMI" xfId="1910"/>
    <cellStyle name="_Portfolio SPlan Base Case.xls Chart 3_Book2_Electric Rev Req Model (2009 GRC) Rebuttal REmoval of New  WH Solar AdjustMI 2" xfId="1911"/>
    <cellStyle name="_Portfolio SPlan Base Case.xls Chart 3_Book2_Electric Rev Req Model (2009 GRC) Revised 01-18-2010" xfId="1912"/>
    <cellStyle name="_Portfolio SPlan Base Case.xls Chart 3_Book2_Electric Rev Req Model (2009 GRC) Revised 01-18-2010 2" xfId="1913"/>
    <cellStyle name="_Portfolio SPlan Base Case.xls Chart 3_Book2_Final Order Electric EXHIBIT A-1" xfId="1914"/>
    <cellStyle name="_Portfolio SPlan Base Case.xls Chart 3_Book2_Final Order Electric EXHIBIT A-1 2" xfId="1915"/>
    <cellStyle name="_Portfolio SPlan Base Case.xls Chart 3_Electric Rev Req Model (2009 GRC) " xfId="1916"/>
    <cellStyle name="_Portfolio SPlan Base Case.xls Chart 3_Electric Rev Req Model (2009 GRC)  2" xfId="1917"/>
    <cellStyle name="_Portfolio SPlan Base Case.xls Chart 3_Electric Rev Req Model (2009 GRC) Rebuttal" xfId="1918"/>
    <cellStyle name="_Portfolio SPlan Base Case.xls Chart 3_Electric Rev Req Model (2009 GRC) Rebuttal 2" xfId="1919"/>
    <cellStyle name="_Portfolio SPlan Base Case.xls Chart 3_Electric Rev Req Model (2009 GRC) Rebuttal REmoval of New  WH Solar AdjustMI" xfId="1920"/>
    <cellStyle name="_Portfolio SPlan Base Case.xls Chart 3_Electric Rev Req Model (2009 GRC) Rebuttal REmoval of New  WH Solar AdjustMI 2" xfId="1921"/>
    <cellStyle name="_Portfolio SPlan Base Case.xls Chart 3_Electric Rev Req Model (2009 GRC) Revised 01-18-2010" xfId="1922"/>
    <cellStyle name="_Portfolio SPlan Base Case.xls Chart 3_Electric Rev Req Model (2009 GRC) Revised 01-18-2010 2" xfId="1923"/>
    <cellStyle name="_Portfolio SPlan Base Case.xls Chart 3_Final Order Electric EXHIBIT A-1" xfId="1924"/>
    <cellStyle name="_Portfolio SPlan Base Case.xls Chart 3_Final Order Electric EXHIBIT A-1 2" xfId="1925"/>
    <cellStyle name="_Portfolio SPlan Base Case.xls Chart 3_Rebuttal Power Costs" xfId="1926"/>
    <cellStyle name="_Portfolio SPlan Base Case.xls Chart 3_Rebuttal Power Costs 2" xfId="1927"/>
    <cellStyle name="_Portfolio SPlan Base Case.xls Chart 3_Rebuttal Power Costs_Adj Bench DR 3 for Initial Briefs (Electric)" xfId="1928"/>
    <cellStyle name="_Portfolio SPlan Base Case.xls Chart 3_Rebuttal Power Costs_Adj Bench DR 3 for Initial Briefs (Electric) 2" xfId="1929"/>
    <cellStyle name="_Portfolio SPlan Base Case.xls Chart 3_Rebuttal Power Costs_Electric Rev Req Model (2009 GRC) Rebuttal" xfId="1930"/>
    <cellStyle name="_Portfolio SPlan Base Case.xls Chart 3_Rebuttal Power Costs_Electric Rev Req Model (2009 GRC) Rebuttal 2" xfId="1931"/>
    <cellStyle name="_Portfolio SPlan Base Case.xls Chart 3_Rebuttal Power Costs_Electric Rev Req Model (2009 GRC) Rebuttal REmoval of New  WH Solar AdjustMI" xfId="1932"/>
    <cellStyle name="_Portfolio SPlan Base Case.xls Chart 3_Rebuttal Power Costs_Electric Rev Req Model (2009 GRC) Rebuttal REmoval of New  WH Solar AdjustMI 2" xfId="1933"/>
    <cellStyle name="_Portfolio SPlan Base Case.xls Chart 3_Rebuttal Power Costs_Electric Rev Req Model (2009 GRC) Revised 01-18-2010" xfId="1934"/>
    <cellStyle name="_Portfolio SPlan Base Case.xls Chart 3_Rebuttal Power Costs_Electric Rev Req Model (2009 GRC) Revised 01-18-2010 2" xfId="1935"/>
    <cellStyle name="_Portfolio SPlan Base Case.xls Chart 3_Rebuttal Power Costs_Final Order Electric EXHIBIT A-1" xfId="1936"/>
    <cellStyle name="_Portfolio SPlan Base Case.xls Chart 3_Rebuttal Power Costs_Final Order Electric EXHIBIT A-1 2" xfId="1937"/>
    <cellStyle name="_Portfolio SPlan Base Case.xls Chart 3_TENASKA REGULATORY ASSET" xfId="1938"/>
    <cellStyle name="_Portfolio SPlan Base Case.xls Chart 3_TENASKA REGULATORY ASSET 2" xfId="1939"/>
    <cellStyle name="_Power Cost Value Copy 11.30.05 gas 1.09.06 AURORA at 1.10.06" xfId="1940"/>
    <cellStyle name="_Power Cost Value Copy 11.30.05 gas 1.09.06 AURORA at 1.10.06 2" xfId="1941"/>
    <cellStyle name="_Power Cost Value Copy 11.30.05 gas 1.09.06 AURORA at 1.10.06 2 2" xfId="1942"/>
    <cellStyle name="_Power Cost Value Copy 11.30.05 gas 1.09.06 AURORA at 1.10.06 3" xfId="1943"/>
    <cellStyle name="_Power Cost Value Copy 11.30.05 gas 1.09.06 AURORA at 1.10.06_04 07E Wild Horse Wind Expansion (C) (2)" xfId="1944"/>
    <cellStyle name="_Power Cost Value Copy 11.30.05 gas 1.09.06 AURORA at 1.10.06_04 07E Wild Horse Wind Expansion (C) (2) 2" xfId="1945"/>
    <cellStyle name="_Power Cost Value Copy 11.30.05 gas 1.09.06 AURORA at 1.10.06_04 07E Wild Horse Wind Expansion (C) (2)_Adj Bench DR 3 for Initial Briefs (Electric)" xfId="1946"/>
    <cellStyle name="_Power Cost Value Copy 11.30.05 gas 1.09.06 AURORA at 1.10.06_04 07E Wild Horse Wind Expansion (C) (2)_Adj Bench DR 3 for Initial Briefs (Electric) 2" xfId="1947"/>
    <cellStyle name="_Power Cost Value Copy 11.30.05 gas 1.09.06 AURORA at 1.10.06_04 07E Wild Horse Wind Expansion (C) (2)_Electric Rev Req Model (2009 GRC) " xfId="1948"/>
    <cellStyle name="_Power Cost Value Copy 11.30.05 gas 1.09.06 AURORA at 1.10.06_04 07E Wild Horse Wind Expansion (C) (2)_Electric Rev Req Model (2009 GRC)  2" xfId="1949"/>
    <cellStyle name="_Power Cost Value Copy 11.30.05 gas 1.09.06 AURORA at 1.10.06_04 07E Wild Horse Wind Expansion (C) (2)_Electric Rev Req Model (2009 GRC) Rebuttal" xfId="1950"/>
    <cellStyle name="_Power Cost Value Copy 11.30.05 gas 1.09.06 AURORA at 1.10.06_04 07E Wild Horse Wind Expansion (C) (2)_Electric Rev Req Model (2009 GRC) Rebuttal 2" xfId="1951"/>
    <cellStyle name="_Power Cost Value Copy 11.30.05 gas 1.09.06 AURORA at 1.10.06_04 07E Wild Horse Wind Expansion (C) (2)_Electric Rev Req Model (2009 GRC) Rebuttal REmoval of New  WH Solar AdjustMI" xfId="1952"/>
    <cellStyle name="_Power Cost Value Copy 11.30.05 gas 1.09.06 AURORA at 1.10.06_04 07E Wild Horse Wind Expansion (C) (2)_Electric Rev Req Model (2009 GRC) Rebuttal REmoval of New  WH Solar AdjustMI 2" xfId="1953"/>
    <cellStyle name="_Power Cost Value Copy 11.30.05 gas 1.09.06 AURORA at 1.10.06_04 07E Wild Horse Wind Expansion (C) (2)_Electric Rev Req Model (2009 GRC) Revised 01-18-2010" xfId="1954"/>
    <cellStyle name="_Power Cost Value Copy 11.30.05 gas 1.09.06 AURORA at 1.10.06_04 07E Wild Horse Wind Expansion (C) (2)_Electric Rev Req Model (2009 GRC) Revised 01-18-2010 2" xfId="1955"/>
    <cellStyle name="_Power Cost Value Copy 11.30.05 gas 1.09.06 AURORA at 1.10.06_04 07E Wild Horse Wind Expansion (C) (2)_Final Order Electric EXHIBIT A-1" xfId="1956"/>
    <cellStyle name="_Power Cost Value Copy 11.30.05 gas 1.09.06 AURORA at 1.10.06_04 07E Wild Horse Wind Expansion (C) (2)_Final Order Electric EXHIBIT A-1 2" xfId="1957"/>
    <cellStyle name="_Power Cost Value Copy 11.30.05 gas 1.09.06 AURORA at 1.10.06_04 07E Wild Horse Wind Expansion (C) (2)_TENASKA REGULATORY ASSET" xfId="1958"/>
    <cellStyle name="_Power Cost Value Copy 11.30.05 gas 1.09.06 AURORA at 1.10.06_04 07E Wild Horse Wind Expansion (C) (2)_TENASKA REGULATORY ASSET 2" xfId="1959"/>
    <cellStyle name="_Power Cost Value Copy 11.30.05 gas 1.09.06 AURORA at 1.10.06_16.37E Wild Horse Expansion DeferralRevwrkingfile SF" xfId="1960"/>
    <cellStyle name="_Power Cost Value Copy 11.30.05 gas 1.09.06 AURORA at 1.10.06_16.37E Wild Horse Expansion DeferralRevwrkingfile SF 2" xfId="1961"/>
    <cellStyle name="_Power Cost Value Copy 11.30.05 gas 1.09.06 AURORA at 1.10.06_4 31 Regulatory Assets and Liabilities  7 06- Exhibit D" xfId="1962"/>
    <cellStyle name="_Power Cost Value Copy 11.30.05 gas 1.09.06 AURORA at 1.10.06_4 31 Regulatory Assets and Liabilities  7 06- Exhibit D 2" xfId="1963"/>
    <cellStyle name="_Power Cost Value Copy 11.30.05 gas 1.09.06 AURORA at 1.10.06_4 32 Regulatory Assets and Liabilities  7 06- Exhibit D" xfId="1964"/>
    <cellStyle name="_Power Cost Value Copy 11.30.05 gas 1.09.06 AURORA at 1.10.06_4 32 Regulatory Assets and Liabilities  7 06- Exhibit D 2" xfId="1965"/>
    <cellStyle name="_Power Cost Value Copy 11.30.05 gas 1.09.06 AURORA at 1.10.06_Book2" xfId="1966"/>
    <cellStyle name="_Power Cost Value Copy 11.30.05 gas 1.09.06 AURORA at 1.10.06_Book2 2" xfId="1967"/>
    <cellStyle name="_Power Cost Value Copy 11.30.05 gas 1.09.06 AURORA at 1.10.06_Book2_Adj Bench DR 3 for Initial Briefs (Electric)" xfId="1968"/>
    <cellStyle name="_Power Cost Value Copy 11.30.05 gas 1.09.06 AURORA at 1.10.06_Book2_Adj Bench DR 3 for Initial Briefs (Electric) 2" xfId="1969"/>
    <cellStyle name="_Power Cost Value Copy 11.30.05 gas 1.09.06 AURORA at 1.10.06_Book2_Electric Rev Req Model (2009 GRC) Rebuttal" xfId="1970"/>
    <cellStyle name="_Power Cost Value Copy 11.30.05 gas 1.09.06 AURORA at 1.10.06_Book2_Electric Rev Req Model (2009 GRC) Rebuttal 2" xfId="1971"/>
    <cellStyle name="_Power Cost Value Copy 11.30.05 gas 1.09.06 AURORA at 1.10.06_Book2_Electric Rev Req Model (2009 GRC) Rebuttal REmoval of New  WH Solar AdjustMI" xfId="1972"/>
    <cellStyle name="_Power Cost Value Copy 11.30.05 gas 1.09.06 AURORA at 1.10.06_Book2_Electric Rev Req Model (2009 GRC) Rebuttal REmoval of New  WH Solar AdjustMI 2" xfId="1973"/>
    <cellStyle name="_Power Cost Value Copy 11.30.05 gas 1.09.06 AURORA at 1.10.06_Book2_Electric Rev Req Model (2009 GRC) Revised 01-18-2010" xfId="1974"/>
    <cellStyle name="_Power Cost Value Copy 11.30.05 gas 1.09.06 AURORA at 1.10.06_Book2_Electric Rev Req Model (2009 GRC) Revised 01-18-2010 2" xfId="1975"/>
    <cellStyle name="_Power Cost Value Copy 11.30.05 gas 1.09.06 AURORA at 1.10.06_Book2_Final Order Electric EXHIBIT A-1" xfId="1976"/>
    <cellStyle name="_Power Cost Value Copy 11.30.05 gas 1.09.06 AURORA at 1.10.06_Book2_Final Order Electric EXHIBIT A-1 2" xfId="1977"/>
    <cellStyle name="_Power Cost Value Copy 11.30.05 gas 1.09.06 AURORA at 1.10.06_Book4" xfId="1978"/>
    <cellStyle name="_Power Cost Value Copy 11.30.05 gas 1.09.06 AURORA at 1.10.06_Book4 2" xfId="1979"/>
    <cellStyle name="_Power Cost Value Copy 11.30.05 gas 1.09.06 AURORA at 1.10.06_Book9" xfId="1980"/>
    <cellStyle name="_Power Cost Value Copy 11.30.05 gas 1.09.06 AURORA at 1.10.06_Book9 2" xfId="1981"/>
    <cellStyle name="_Power Cost Value Copy 11.30.05 gas 1.09.06 AURORA at 1.10.06_Direct Assignment Distribution Plant 2008" xfId="1982"/>
    <cellStyle name="_Power Cost Value Copy 11.30.05 gas 1.09.06 AURORA at 1.10.06_Direct Assignment Distribution Plant 2008 2" xfId="1983"/>
    <cellStyle name="_Power Cost Value Copy 11.30.05 gas 1.09.06 AURORA at 1.10.06_Direct Assignment Distribution Plant 2008 2 2" xfId="1984"/>
    <cellStyle name="_Power Cost Value Copy 11.30.05 gas 1.09.06 AURORA at 1.10.06_Direct Assignment Distribution Plant 2008 2 3" xfId="1985"/>
    <cellStyle name="_Power Cost Value Copy 11.30.05 gas 1.09.06 AURORA at 1.10.06_Direct Assignment Distribution Plant 2008 2 4" xfId="1986"/>
    <cellStyle name="_Power Cost Value Copy 11.30.05 gas 1.09.06 AURORA at 1.10.06_Direct Assignment Distribution Plant 2008 3" xfId="1987"/>
    <cellStyle name="_Power Cost Value Copy 11.30.05 gas 1.09.06 AURORA at 1.10.06_Direct Assignment Distribution Plant 2008 4" xfId="1988"/>
    <cellStyle name="_Power Cost Value Copy 11.30.05 gas 1.09.06 AURORA at 1.10.06_DWH-08 (Rate Spread &amp; Design Workpapers)" xfId="1989"/>
    <cellStyle name="_Power Cost Value Copy 11.30.05 gas 1.09.06 AURORA at 1.10.06_Electric COS Inputs" xfId="1990"/>
    <cellStyle name="_Power Cost Value Copy 11.30.05 gas 1.09.06 AURORA at 1.10.06_Electric COS Inputs 2" xfId="1991"/>
    <cellStyle name="_Power Cost Value Copy 11.30.05 gas 1.09.06 AURORA at 1.10.06_Electric COS Inputs 2 2" xfId="1992"/>
    <cellStyle name="_Power Cost Value Copy 11.30.05 gas 1.09.06 AURORA at 1.10.06_Electric COS Inputs 2 3" xfId="1993"/>
    <cellStyle name="_Power Cost Value Copy 11.30.05 gas 1.09.06 AURORA at 1.10.06_Electric COS Inputs 2 4" xfId="1994"/>
    <cellStyle name="_Power Cost Value Copy 11.30.05 gas 1.09.06 AURORA at 1.10.06_Electric COS Inputs 3" xfId="1995"/>
    <cellStyle name="_Power Cost Value Copy 11.30.05 gas 1.09.06 AURORA at 1.10.06_Electric COS Inputs 4" xfId="1996"/>
    <cellStyle name="_Power Cost Value Copy 11.30.05 gas 1.09.06 AURORA at 1.10.06_Electric Rate Spread and Rate Design 3.23.09" xfId="1997"/>
    <cellStyle name="_Power Cost Value Copy 11.30.05 gas 1.09.06 AURORA at 1.10.06_Electric Rate Spread and Rate Design 3.23.09 2" xfId="1998"/>
    <cellStyle name="_Power Cost Value Copy 11.30.05 gas 1.09.06 AURORA at 1.10.06_Electric Rate Spread and Rate Design 3.23.09 2 2" xfId="1999"/>
    <cellStyle name="_Power Cost Value Copy 11.30.05 gas 1.09.06 AURORA at 1.10.06_Electric Rate Spread and Rate Design 3.23.09 2 3" xfId="2000"/>
    <cellStyle name="_Power Cost Value Copy 11.30.05 gas 1.09.06 AURORA at 1.10.06_Electric Rate Spread and Rate Design 3.23.09 2 4" xfId="2001"/>
    <cellStyle name="_Power Cost Value Copy 11.30.05 gas 1.09.06 AURORA at 1.10.06_Electric Rate Spread and Rate Design 3.23.09 3" xfId="2002"/>
    <cellStyle name="_Power Cost Value Copy 11.30.05 gas 1.09.06 AURORA at 1.10.06_Electric Rate Spread and Rate Design 3.23.09 4" xfId="2003"/>
    <cellStyle name="_Power Cost Value Copy 11.30.05 gas 1.09.06 AURORA at 1.10.06_Final 2008 PTC Rate Design Workpapers 10.27.08" xfId="2004"/>
    <cellStyle name="_Power Cost Value Copy 11.30.05 gas 1.09.06 AURORA at 1.10.06_Final 2009 Electric Low Income Workpapers" xfId="2005"/>
    <cellStyle name="_Power Cost Value Copy 11.30.05 gas 1.09.06 AURORA at 1.10.06_INPUTS" xfId="2006"/>
    <cellStyle name="_Power Cost Value Copy 11.30.05 gas 1.09.06 AURORA at 1.10.06_INPUTS 2" xfId="2007"/>
    <cellStyle name="_Power Cost Value Copy 11.30.05 gas 1.09.06 AURORA at 1.10.06_INPUTS 2 2" xfId="2008"/>
    <cellStyle name="_Power Cost Value Copy 11.30.05 gas 1.09.06 AURORA at 1.10.06_INPUTS 2 3" xfId="2009"/>
    <cellStyle name="_Power Cost Value Copy 11.30.05 gas 1.09.06 AURORA at 1.10.06_INPUTS 2 4" xfId="2010"/>
    <cellStyle name="_Power Cost Value Copy 11.30.05 gas 1.09.06 AURORA at 1.10.06_INPUTS 3" xfId="2011"/>
    <cellStyle name="_Power Cost Value Copy 11.30.05 gas 1.09.06 AURORA at 1.10.06_INPUTS 4" xfId="2012"/>
    <cellStyle name="_Power Cost Value Copy 11.30.05 gas 1.09.06 AURORA at 1.10.06_Leased Transformer &amp; Substation Plant &amp; Rev 12-2009" xfId="2013"/>
    <cellStyle name="_Power Cost Value Copy 11.30.05 gas 1.09.06 AURORA at 1.10.06_Leased Transformer &amp; Substation Plant &amp; Rev 12-2009 2" xfId="2014"/>
    <cellStyle name="_Power Cost Value Copy 11.30.05 gas 1.09.06 AURORA at 1.10.06_Leased Transformer &amp; Substation Plant &amp; Rev 12-2009 2 2" xfId="2015"/>
    <cellStyle name="_Power Cost Value Copy 11.30.05 gas 1.09.06 AURORA at 1.10.06_Leased Transformer &amp; Substation Plant &amp; Rev 12-2009 2 3" xfId="2016"/>
    <cellStyle name="_Power Cost Value Copy 11.30.05 gas 1.09.06 AURORA at 1.10.06_Leased Transformer &amp; Substation Plant &amp; Rev 12-2009 2 4" xfId="2017"/>
    <cellStyle name="_Power Cost Value Copy 11.30.05 gas 1.09.06 AURORA at 1.10.06_Leased Transformer &amp; Substation Plant &amp; Rev 12-2009 3" xfId="2018"/>
    <cellStyle name="_Power Cost Value Copy 11.30.05 gas 1.09.06 AURORA at 1.10.06_Leased Transformer &amp; Substation Plant &amp; Rev 12-2009 4" xfId="2019"/>
    <cellStyle name="_Power Cost Value Copy 11.30.05 gas 1.09.06 AURORA at 1.10.06_Power Costs - Comparison bx Rbtl-Staff-Jt-PC" xfId="2020"/>
    <cellStyle name="_Power Cost Value Copy 11.30.05 gas 1.09.06 AURORA at 1.10.06_Power Costs - Comparison bx Rbtl-Staff-Jt-PC 2" xfId="2021"/>
    <cellStyle name="_Power Cost Value Copy 11.30.05 gas 1.09.06 AURORA at 1.10.06_Power Costs - Comparison bx Rbtl-Staff-Jt-PC_Adj Bench DR 3 for Initial Briefs (Electric)" xfId="2022"/>
    <cellStyle name="_Power Cost Value Copy 11.30.05 gas 1.09.06 AURORA at 1.10.06_Power Costs - Comparison bx Rbtl-Staff-Jt-PC_Adj Bench DR 3 for Initial Briefs (Electric) 2" xfId="2023"/>
    <cellStyle name="_Power Cost Value Copy 11.30.05 gas 1.09.06 AURORA at 1.10.06_Power Costs - Comparison bx Rbtl-Staff-Jt-PC_Electric Rev Req Model (2009 GRC) Rebuttal" xfId="2024"/>
    <cellStyle name="_Power Cost Value Copy 11.30.05 gas 1.09.06 AURORA at 1.10.06_Power Costs - Comparison bx Rbtl-Staff-Jt-PC_Electric Rev Req Model (2009 GRC) Rebuttal 2" xfId="2025"/>
    <cellStyle name="_Power Cost Value Copy 11.30.05 gas 1.09.06 AURORA at 1.10.06_Power Costs - Comparison bx Rbtl-Staff-Jt-PC_Electric Rev Req Model (2009 GRC) Rebuttal REmoval of New  WH Solar AdjustMI" xfId="2026"/>
    <cellStyle name="_Power Cost Value Copy 11.30.05 gas 1.09.06 AURORA at 1.10.06_Power Costs - Comparison bx Rbtl-Staff-Jt-PC_Electric Rev Req Model (2009 GRC) Rebuttal REmoval of New  WH Solar AdjustMI 2" xfId="2027"/>
    <cellStyle name="_Power Cost Value Copy 11.30.05 gas 1.09.06 AURORA at 1.10.06_Power Costs - Comparison bx Rbtl-Staff-Jt-PC_Electric Rev Req Model (2009 GRC) Revised 01-18-2010" xfId="2028"/>
    <cellStyle name="_Power Cost Value Copy 11.30.05 gas 1.09.06 AURORA at 1.10.06_Power Costs - Comparison bx Rbtl-Staff-Jt-PC_Electric Rev Req Model (2009 GRC) Revised 01-18-2010 2" xfId="2029"/>
    <cellStyle name="_Power Cost Value Copy 11.30.05 gas 1.09.06 AURORA at 1.10.06_Power Costs - Comparison bx Rbtl-Staff-Jt-PC_Final Order Electric EXHIBIT A-1" xfId="2030"/>
    <cellStyle name="_Power Cost Value Copy 11.30.05 gas 1.09.06 AURORA at 1.10.06_Power Costs - Comparison bx Rbtl-Staff-Jt-PC_Final Order Electric EXHIBIT A-1 2" xfId="2031"/>
    <cellStyle name="_Power Cost Value Copy 11.30.05 gas 1.09.06 AURORA at 1.10.06_Production Adj 4.37" xfId="2032"/>
    <cellStyle name="_Power Cost Value Copy 11.30.05 gas 1.09.06 AURORA at 1.10.06_Production Adj 4.37 2" xfId="2033"/>
    <cellStyle name="_Power Cost Value Copy 11.30.05 gas 1.09.06 AURORA at 1.10.06_Purchased Power Adj 4.03" xfId="2034"/>
    <cellStyle name="_Power Cost Value Copy 11.30.05 gas 1.09.06 AURORA at 1.10.06_Purchased Power Adj 4.03 2" xfId="2035"/>
    <cellStyle name="_Power Cost Value Copy 11.30.05 gas 1.09.06 AURORA at 1.10.06_Rate Design Sch 24" xfId="2036"/>
    <cellStyle name="_Power Cost Value Copy 11.30.05 gas 1.09.06 AURORA at 1.10.06_Rate Design Sch 25" xfId="2037"/>
    <cellStyle name="_Power Cost Value Copy 11.30.05 gas 1.09.06 AURORA at 1.10.06_Rate Design Sch 25 2" xfId="2038"/>
    <cellStyle name="_Power Cost Value Copy 11.30.05 gas 1.09.06 AURORA at 1.10.06_Rate Design Sch 26" xfId="2039"/>
    <cellStyle name="_Power Cost Value Copy 11.30.05 gas 1.09.06 AURORA at 1.10.06_Rate Design Sch 26 2" xfId="2040"/>
    <cellStyle name="_Power Cost Value Copy 11.30.05 gas 1.09.06 AURORA at 1.10.06_Rate Design Sch 31" xfId="2041"/>
    <cellStyle name="_Power Cost Value Copy 11.30.05 gas 1.09.06 AURORA at 1.10.06_Rate Design Sch 31 2" xfId="2042"/>
    <cellStyle name="_Power Cost Value Copy 11.30.05 gas 1.09.06 AURORA at 1.10.06_Rate Design Sch 43" xfId="2043"/>
    <cellStyle name="_Power Cost Value Copy 11.30.05 gas 1.09.06 AURORA at 1.10.06_Rate Design Sch 43 2" xfId="2044"/>
    <cellStyle name="_Power Cost Value Copy 11.30.05 gas 1.09.06 AURORA at 1.10.06_Rate Design Sch 448-449" xfId="2045"/>
    <cellStyle name="_Power Cost Value Copy 11.30.05 gas 1.09.06 AURORA at 1.10.06_Rate Design Sch 46" xfId="2046"/>
    <cellStyle name="_Power Cost Value Copy 11.30.05 gas 1.09.06 AURORA at 1.10.06_Rate Design Sch 46 2" xfId="2047"/>
    <cellStyle name="_Power Cost Value Copy 11.30.05 gas 1.09.06 AURORA at 1.10.06_Rate Spread" xfId="2048"/>
    <cellStyle name="_Power Cost Value Copy 11.30.05 gas 1.09.06 AURORA at 1.10.06_Rate Spread 2" xfId="2049"/>
    <cellStyle name="_Power Cost Value Copy 11.30.05 gas 1.09.06 AURORA at 1.10.06_Rebuttal Power Costs" xfId="2050"/>
    <cellStyle name="_Power Cost Value Copy 11.30.05 gas 1.09.06 AURORA at 1.10.06_Rebuttal Power Costs 2" xfId="2051"/>
    <cellStyle name="_Power Cost Value Copy 11.30.05 gas 1.09.06 AURORA at 1.10.06_Rebuttal Power Costs_Adj Bench DR 3 for Initial Briefs (Electric)" xfId="2052"/>
    <cellStyle name="_Power Cost Value Copy 11.30.05 gas 1.09.06 AURORA at 1.10.06_Rebuttal Power Costs_Adj Bench DR 3 for Initial Briefs (Electric) 2" xfId="2053"/>
    <cellStyle name="_Power Cost Value Copy 11.30.05 gas 1.09.06 AURORA at 1.10.06_Rebuttal Power Costs_Electric Rev Req Model (2009 GRC) Rebuttal" xfId="2054"/>
    <cellStyle name="_Power Cost Value Copy 11.30.05 gas 1.09.06 AURORA at 1.10.06_Rebuttal Power Costs_Electric Rev Req Model (2009 GRC) Rebuttal 2" xfId="2055"/>
    <cellStyle name="_Power Cost Value Copy 11.30.05 gas 1.09.06 AURORA at 1.10.06_Rebuttal Power Costs_Electric Rev Req Model (2009 GRC) Rebuttal REmoval of New  WH Solar AdjustMI" xfId="2056"/>
    <cellStyle name="_Power Cost Value Copy 11.30.05 gas 1.09.06 AURORA at 1.10.06_Rebuttal Power Costs_Electric Rev Req Model (2009 GRC) Rebuttal REmoval of New  WH Solar AdjustMI 2" xfId="2057"/>
    <cellStyle name="_Power Cost Value Copy 11.30.05 gas 1.09.06 AURORA at 1.10.06_Rebuttal Power Costs_Electric Rev Req Model (2009 GRC) Revised 01-18-2010" xfId="2058"/>
    <cellStyle name="_Power Cost Value Copy 11.30.05 gas 1.09.06 AURORA at 1.10.06_Rebuttal Power Costs_Electric Rev Req Model (2009 GRC) Revised 01-18-2010 2" xfId="2059"/>
    <cellStyle name="_Power Cost Value Copy 11.30.05 gas 1.09.06 AURORA at 1.10.06_Rebuttal Power Costs_Final Order Electric EXHIBIT A-1" xfId="2060"/>
    <cellStyle name="_Power Cost Value Copy 11.30.05 gas 1.09.06 AURORA at 1.10.06_Rebuttal Power Costs_Final Order Electric EXHIBIT A-1 2" xfId="2061"/>
    <cellStyle name="_Power Cost Value Copy 11.30.05 gas 1.09.06 AURORA at 1.10.06_ROR 5.02" xfId="2062"/>
    <cellStyle name="_Power Cost Value Copy 11.30.05 gas 1.09.06 AURORA at 1.10.06_ROR 5.02 2" xfId="2063"/>
    <cellStyle name="_Power Cost Value Copy 11.30.05 gas 1.09.06 AURORA at 1.10.06_Sch 40 Feeder OH 2008" xfId="2064"/>
    <cellStyle name="_Power Cost Value Copy 11.30.05 gas 1.09.06 AURORA at 1.10.06_Sch 40 Feeder OH 2008 2" xfId="2065"/>
    <cellStyle name="_Power Cost Value Copy 11.30.05 gas 1.09.06 AURORA at 1.10.06_Sch 40 Interim Energy Rates " xfId="2066"/>
    <cellStyle name="_Power Cost Value Copy 11.30.05 gas 1.09.06 AURORA at 1.10.06_Sch 40 Interim Energy Rates  2" xfId="2067"/>
    <cellStyle name="_Power Cost Value Copy 11.30.05 gas 1.09.06 AURORA at 1.10.06_Sch 40 Substation A&amp;G 2008" xfId="2068"/>
    <cellStyle name="_Power Cost Value Copy 11.30.05 gas 1.09.06 AURORA at 1.10.06_Sch 40 Substation A&amp;G 2008 2" xfId="2069"/>
    <cellStyle name="_Power Cost Value Copy 11.30.05 gas 1.09.06 AURORA at 1.10.06_Sch 40 Substation O&amp;M 2008" xfId="2070"/>
    <cellStyle name="_Power Cost Value Copy 11.30.05 gas 1.09.06 AURORA at 1.10.06_Sch 40 Substation O&amp;M 2008 2" xfId="2071"/>
    <cellStyle name="_Power Cost Value Copy 11.30.05 gas 1.09.06 AURORA at 1.10.06_Subs 2008" xfId="2072"/>
    <cellStyle name="_Power Cost Value Copy 11.30.05 gas 1.09.06 AURORA at 1.10.06_Subs 2008 2" xfId="2073"/>
    <cellStyle name="_Power Cost Value Copy 11.30.05 gas 1.09.06 AURORA at 1.10.06_Typical Residential Impacts 10.27.08" xfId="2074"/>
    <cellStyle name="_Pro Forma Rev 07 GRC" xfId="2075"/>
    <cellStyle name="_x0013__Rebuttal Power Costs" xfId="2076"/>
    <cellStyle name="_x0013__Rebuttal Power Costs 2" xfId="2077"/>
    <cellStyle name="_x0013__Rebuttal Power Costs_Adj Bench DR 3 for Initial Briefs (Electric)" xfId="2078"/>
    <cellStyle name="_x0013__Rebuttal Power Costs_Adj Bench DR 3 for Initial Briefs (Electric) 2" xfId="2079"/>
    <cellStyle name="_x0013__Rebuttal Power Costs_Electric Rev Req Model (2009 GRC) Rebuttal" xfId="2080"/>
    <cellStyle name="_x0013__Rebuttal Power Costs_Electric Rev Req Model (2009 GRC) Rebuttal 2" xfId="2081"/>
    <cellStyle name="_x0013__Rebuttal Power Costs_Electric Rev Req Model (2009 GRC) Rebuttal REmoval of New  WH Solar AdjustMI" xfId="2082"/>
    <cellStyle name="_x0013__Rebuttal Power Costs_Electric Rev Req Model (2009 GRC) Rebuttal REmoval of New  WH Solar AdjustMI 2" xfId="2083"/>
    <cellStyle name="_x0013__Rebuttal Power Costs_Electric Rev Req Model (2009 GRC) Revised 01-18-2010" xfId="2084"/>
    <cellStyle name="_x0013__Rebuttal Power Costs_Electric Rev Req Model (2009 GRC) Revised 01-18-2010 2" xfId="2085"/>
    <cellStyle name="_x0013__Rebuttal Power Costs_Final Order Electric EXHIBIT A-1" xfId="2086"/>
    <cellStyle name="_x0013__Rebuttal Power Costs_Final Order Electric EXHIBIT A-1 2" xfId="2087"/>
    <cellStyle name="_Recon to Darrin's 5.11.05 proforma" xfId="2088"/>
    <cellStyle name="_Recon to Darrin's 5.11.05 proforma 2" xfId="2089"/>
    <cellStyle name="_Recon to Darrin's 5.11.05 proforma 2 2" xfId="2090"/>
    <cellStyle name="_Recon to Darrin's 5.11.05 proforma 3" xfId="2091"/>
    <cellStyle name="_Recon to Darrin's 5.11.05 proforma 3 2" xfId="2092"/>
    <cellStyle name="_Recon to Darrin's 5.11.05 proforma 3 3" xfId="2093"/>
    <cellStyle name="_Recon to Darrin's 5.11.05 proforma 3 4" xfId="2094"/>
    <cellStyle name="_Recon to Darrin's 5.11.05 proforma 4" xfId="2095"/>
    <cellStyle name="_Recon to Darrin's 5.11.05 proforma_(C) WHE Proforma with ITC cash grant 10 Yr Amort_for deferral_102809" xfId="2096"/>
    <cellStyle name="_Recon to Darrin's 5.11.05 proforma_(C) WHE Proforma with ITC cash grant 10 Yr Amort_for deferral_102809 2" xfId="2097"/>
    <cellStyle name="_Recon to Darrin's 5.11.05 proforma_(C) WHE Proforma with ITC cash grant 10 Yr Amort_for deferral_102809_16.07E Wild Horse Wind Expansionwrkingfile" xfId="2098"/>
    <cellStyle name="_Recon to Darrin's 5.11.05 proforma_(C) WHE Proforma with ITC cash grant 10 Yr Amort_for deferral_102809_16.07E Wild Horse Wind Expansionwrkingfile 2" xfId="2099"/>
    <cellStyle name="_Recon to Darrin's 5.11.05 proforma_(C) WHE Proforma with ITC cash grant 10 Yr Amort_for deferral_102809_16.07E Wild Horse Wind Expansionwrkingfile SF" xfId="2100"/>
    <cellStyle name="_Recon to Darrin's 5.11.05 proforma_(C) WHE Proforma with ITC cash grant 10 Yr Amort_for deferral_102809_16.07E Wild Horse Wind Expansionwrkingfile SF 2" xfId="2101"/>
    <cellStyle name="_Recon to Darrin's 5.11.05 proforma_(C) WHE Proforma with ITC cash grant 10 Yr Amort_for deferral_102809_16.37E Wild Horse Expansion DeferralRevwrkingfile SF" xfId="2102"/>
    <cellStyle name="_Recon to Darrin's 5.11.05 proforma_(C) WHE Proforma with ITC cash grant 10 Yr Amort_for deferral_102809_16.37E Wild Horse Expansion DeferralRevwrkingfile SF 2" xfId="2103"/>
    <cellStyle name="_Recon to Darrin's 5.11.05 proforma_(C) WHE Proforma with ITC cash grant 10 Yr Amort_for rebuttal_120709" xfId="2104"/>
    <cellStyle name="_Recon to Darrin's 5.11.05 proforma_(C) WHE Proforma with ITC cash grant 10 Yr Amort_for rebuttal_120709 2" xfId="2105"/>
    <cellStyle name="_Recon to Darrin's 5.11.05 proforma_04.07E Wild Horse Wind Expansion" xfId="2106"/>
    <cellStyle name="_Recon to Darrin's 5.11.05 proforma_04.07E Wild Horse Wind Expansion 2" xfId="2107"/>
    <cellStyle name="_Recon to Darrin's 5.11.05 proforma_04.07E Wild Horse Wind Expansion_16.07E Wild Horse Wind Expansionwrkingfile" xfId="2108"/>
    <cellStyle name="_Recon to Darrin's 5.11.05 proforma_04.07E Wild Horse Wind Expansion_16.07E Wild Horse Wind Expansionwrkingfile 2" xfId="2109"/>
    <cellStyle name="_Recon to Darrin's 5.11.05 proforma_04.07E Wild Horse Wind Expansion_16.07E Wild Horse Wind Expansionwrkingfile SF" xfId="2110"/>
    <cellStyle name="_Recon to Darrin's 5.11.05 proforma_04.07E Wild Horse Wind Expansion_16.07E Wild Horse Wind Expansionwrkingfile SF 2" xfId="2111"/>
    <cellStyle name="_Recon to Darrin's 5.11.05 proforma_04.07E Wild Horse Wind Expansion_16.37E Wild Horse Expansion DeferralRevwrkingfile SF" xfId="2112"/>
    <cellStyle name="_Recon to Darrin's 5.11.05 proforma_04.07E Wild Horse Wind Expansion_16.37E Wild Horse Expansion DeferralRevwrkingfile SF 2" xfId="2113"/>
    <cellStyle name="_Recon to Darrin's 5.11.05 proforma_16.07E Wild Horse Wind Expansionwrkingfile" xfId="2114"/>
    <cellStyle name="_Recon to Darrin's 5.11.05 proforma_16.07E Wild Horse Wind Expansionwrkingfile 2" xfId="2115"/>
    <cellStyle name="_Recon to Darrin's 5.11.05 proforma_16.07E Wild Horse Wind Expansionwrkingfile SF" xfId="2116"/>
    <cellStyle name="_Recon to Darrin's 5.11.05 proforma_16.07E Wild Horse Wind Expansionwrkingfile SF 2" xfId="2117"/>
    <cellStyle name="_Recon to Darrin's 5.11.05 proforma_16.37E Wild Horse Expansion DeferralRevwrkingfile SF" xfId="2118"/>
    <cellStyle name="_Recon to Darrin's 5.11.05 proforma_16.37E Wild Horse Expansion DeferralRevwrkingfile SF 2" xfId="2119"/>
    <cellStyle name="_Recon to Darrin's 5.11.05 proforma_4 31 Regulatory Assets and Liabilities  7 06- Exhibit D" xfId="2120"/>
    <cellStyle name="_Recon to Darrin's 5.11.05 proforma_4 31 Regulatory Assets and Liabilities  7 06- Exhibit D 2" xfId="2121"/>
    <cellStyle name="_Recon to Darrin's 5.11.05 proforma_4 32 Regulatory Assets and Liabilities  7 06- Exhibit D" xfId="2122"/>
    <cellStyle name="_Recon to Darrin's 5.11.05 proforma_4 32 Regulatory Assets and Liabilities  7 06- Exhibit D 2" xfId="2123"/>
    <cellStyle name="_Recon to Darrin's 5.11.05 proforma_Book2" xfId="2124"/>
    <cellStyle name="_Recon to Darrin's 5.11.05 proforma_Book2 2" xfId="2125"/>
    <cellStyle name="_Recon to Darrin's 5.11.05 proforma_Book2_Adj Bench DR 3 for Initial Briefs (Electric)" xfId="2126"/>
    <cellStyle name="_Recon to Darrin's 5.11.05 proforma_Book2_Adj Bench DR 3 for Initial Briefs (Electric) 2" xfId="2127"/>
    <cellStyle name="_Recon to Darrin's 5.11.05 proforma_Book2_Electric Rev Req Model (2009 GRC) Rebuttal" xfId="2128"/>
    <cellStyle name="_Recon to Darrin's 5.11.05 proforma_Book2_Electric Rev Req Model (2009 GRC) Rebuttal 2" xfId="2129"/>
    <cellStyle name="_Recon to Darrin's 5.11.05 proforma_Book2_Electric Rev Req Model (2009 GRC) Rebuttal REmoval of New  WH Solar AdjustMI" xfId="2130"/>
    <cellStyle name="_Recon to Darrin's 5.11.05 proforma_Book2_Electric Rev Req Model (2009 GRC) Rebuttal REmoval of New  WH Solar AdjustMI 2" xfId="2131"/>
    <cellStyle name="_Recon to Darrin's 5.11.05 proforma_Book2_Electric Rev Req Model (2009 GRC) Revised 01-18-2010" xfId="2132"/>
    <cellStyle name="_Recon to Darrin's 5.11.05 proforma_Book2_Electric Rev Req Model (2009 GRC) Revised 01-18-2010 2" xfId="2133"/>
    <cellStyle name="_Recon to Darrin's 5.11.05 proforma_Book2_Final Order Electric EXHIBIT A-1" xfId="2134"/>
    <cellStyle name="_Recon to Darrin's 5.11.05 proforma_Book2_Final Order Electric EXHIBIT A-1 2" xfId="2135"/>
    <cellStyle name="_Recon to Darrin's 5.11.05 proforma_Book4" xfId="2136"/>
    <cellStyle name="_Recon to Darrin's 5.11.05 proforma_Book4 2" xfId="2137"/>
    <cellStyle name="_Recon to Darrin's 5.11.05 proforma_Book9" xfId="2138"/>
    <cellStyle name="_Recon to Darrin's 5.11.05 proforma_Book9 2" xfId="2139"/>
    <cellStyle name="_Recon to Darrin's 5.11.05 proforma_DWH-08 (Rate Spread &amp; Design Workpapers)" xfId="2140"/>
    <cellStyle name="_Recon to Darrin's 5.11.05 proforma_Final 2008 PTC Rate Design Workpapers 10.27.08" xfId="2141"/>
    <cellStyle name="_Recon to Darrin's 5.11.05 proforma_Final 2009 Electric Low Income Workpapers" xfId="2142"/>
    <cellStyle name="_Recon to Darrin's 5.11.05 proforma_INPUTS" xfId="2143"/>
    <cellStyle name="_Recon to Darrin's 5.11.05 proforma_INPUTS 2" xfId="2144"/>
    <cellStyle name="_Recon to Darrin's 5.11.05 proforma_Power Costs - Comparison bx Rbtl-Staff-Jt-PC" xfId="2145"/>
    <cellStyle name="_Recon to Darrin's 5.11.05 proforma_Power Costs - Comparison bx Rbtl-Staff-Jt-PC 2" xfId="2146"/>
    <cellStyle name="_Recon to Darrin's 5.11.05 proforma_Power Costs - Comparison bx Rbtl-Staff-Jt-PC_Adj Bench DR 3 for Initial Briefs (Electric)" xfId="2147"/>
    <cellStyle name="_Recon to Darrin's 5.11.05 proforma_Power Costs - Comparison bx Rbtl-Staff-Jt-PC_Adj Bench DR 3 for Initial Briefs (Electric) 2" xfId="2148"/>
    <cellStyle name="_Recon to Darrin's 5.11.05 proforma_Power Costs - Comparison bx Rbtl-Staff-Jt-PC_Electric Rev Req Model (2009 GRC) Rebuttal" xfId="2149"/>
    <cellStyle name="_Recon to Darrin's 5.11.05 proforma_Power Costs - Comparison bx Rbtl-Staff-Jt-PC_Electric Rev Req Model (2009 GRC) Rebuttal 2" xfId="2150"/>
    <cellStyle name="_Recon to Darrin's 5.11.05 proforma_Power Costs - Comparison bx Rbtl-Staff-Jt-PC_Electric Rev Req Model (2009 GRC) Rebuttal REmoval of New  WH Solar AdjustMI" xfId="2151"/>
    <cellStyle name="_Recon to Darrin's 5.11.05 proforma_Power Costs - Comparison bx Rbtl-Staff-Jt-PC_Electric Rev Req Model (2009 GRC) Rebuttal REmoval of New  WH Solar AdjustMI 2" xfId="2152"/>
    <cellStyle name="_Recon to Darrin's 5.11.05 proforma_Power Costs - Comparison bx Rbtl-Staff-Jt-PC_Electric Rev Req Model (2009 GRC) Revised 01-18-2010" xfId="2153"/>
    <cellStyle name="_Recon to Darrin's 5.11.05 proforma_Power Costs - Comparison bx Rbtl-Staff-Jt-PC_Electric Rev Req Model (2009 GRC) Revised 01-18-2010 2" xfId="2154"/>
    <cellStyle name="_Recon to Darrin's 5.11.05 proforma_Power Costs - Comparison bx Rbtl-Staff-Jt-PC_Final Order Electric EXHIBIT A-1" xfId="2155"/>
    <cellStyle name="_Recon to Darrin's 5.11.05 proforma_Power Costs - Comparison bx Rbtl-Staff-Jt-PC_Final Order Electric EXHIBIT A-1 2" xfId="2156"/>
    <cellStyle name="_Recon to Darrin's 5.11.05 proforma_Production Adj 4.37" xfId="2157"/>
    <cellStyle name="_Recon to Darrin's 5.11.05 proforma_Production Adj 4.37 2" xfId="2158"/>
    <cellStyle name="_Recon to Darrin's 5.11.05 proforma_Purchased Power Adj 4.03" xfId="2159"/>
    <cellStyle name="_Recon to Darrin's 5.11.05 proforma_Purchased Power Adj 4.03 2" xfId="2160"/>
    <cellStyle name="_Recon to Darrin's 5.11.05 proforma_Rebuttal Power Costs" xfId="2161"/>
    <cellStyle name="_Recon to Darrin's 5.11.05 proforma_Rebuttal Power Costs 2" xfId="2162"/>
    <cellStyle name="_Recon to Darrin's 5.11.05 proforma_Rebuttal Power Costs_Adj Bench DR 3 for Initial Briefs (Electric)" xfId="2163"/>
    <cellStyle name="_Recon to Darrin's 5.11.05 proforma_Rebuttal Power Costs_Adj Bench DR 3 for Initial Briefs (Electric) 2" xfId="2164"/>
    <cellStyle name="_Recon to Darrin's 5.11.05 proforma_Rebuttal Power Costs_Electric Rev Req Model (2009 GRC) Rebuttal" xfId="2165"/>
    <cellStyle name="_Recon to Darrin's 5.11.05 proforma_Rebuttal Power Costs_Electric Rev Req Model (2009 GRC) Rebuttal 2" xfId="2166"/>
    <cellStyle name="_Recon to Darrin's 5.11.05 proforma_Rebuttal Power Costs_Electric Rev Req Model (2009 GRC) Rebuttal REmoval of New  WH Solar AdjustMI" xfId="2167"/>
    <cellStyle name="_Recon to Darrin's 5.11.05 proforma_Rebuttal Power Costs_Electric Rev Req Model (2009 GRC) Rebuttal REmoval of New  WH Solar AdjustMI 2" xfId="2168"/>
    <cellStyle name="_Recon to Darrin's 5.11.05 proforma_Rebuttal Power Costs_Electric Rev Req Model (2009 GRC) Revised 01-18-2010" xfId="2169"/>
    <cellStyle name="_Recon to Darrin's 5.11.05 proforma_Rebuttal Power Costs_Electric Rev Req Model (2009 GRC) Revised 01-18-2010 2" xfId="2170"/>
    <cellStyle name="_Recon to Darrin's 5.11.05 proforma_Rebuttal Power Costs_Final Order Electric EXHIBIT A-1" xfId="2171"/>
    <cellStyle name="_Recon to Darrin's 5.11.05 proforma_Rebuttal Power Costs_Final Order Electric EXHIBIT A-1 2" xfId="2172"/>
    <cellStyle name="_Recon to Darrin's 5.11.05 proforma_ROR &amp; CONV FACTOR" xfId="2173"/>
    <cellStyle name="_Recon to Darrin's 5.11.05 proforma_ROR &amp; CONV FACTOR 2" xfId="2174"/>
    <cellStyle name="_Recon to Darrin's 5.11.05 proforma_ROR 5.02" xfId="2175"/>
    <cellStyle name="_Recon to Darrin's 5.11.05 proforma_ROR 5.02 2" xfId="2176"/>
    <cellStyle name="_Recon to Darrin's 5.11.05 proforma_Typical Residential Impacts 10.27.08" xfId="2177"/>
    <cellStyle name="_Revenue" xfId="2178"/>
    <cellStyle name="_Revenue_2.01G Temp Normalization(C) NEW WAY DM" xfId="2179"/>
    <cellStyle name="_Revenue_2.02G Revenues and Expenses NEW WAY DM" xfId="2180"/>
    <cellStyle name="_Revenue_4.01G Temp Normalization (C)" xfId="2181"/>
    <cellStyle name="_Revenue_4.01G Temp Normalization(HC)" xfId="2182"/>
    <cellStyle name="_Revenue_4.01G Temp Normalization(HC)new" xfId="2183"/>
    <cellStyle name="_Revenue_4.01G Temp Normalization(not used)" xfId="2184"/>
    <cellStyle name="_Revenue_Book1" xfId="2185"/>
    <cellStyle name="_Revenue_Data" xfId="2186"/>
    <cellStyle name="_Revenue_Data_1" xfId="2187"/>
    <cellStyle name="_Revenue_Data_Pro Forma Rev 09 GRC" xfId="2188"/>
    <cellStyle name="_Revenue_Data_Pro Forma Rev 2010 GRC" xfId="2189"/>
    <cellStyle name="_Revenue_Data_Pro Forma Rev 2010 GRC_Preliminary" xfId="2190"/>
    <cellStyle name="_Revenue_Data_Revenue (Feb 09 - Jan 10)" xfId="2191"/>
    <cellStyle name="_Revenue_Data_Revenue (Jan 09 - Dec 09)" xfId="2192"/>
    <cellStyle name="_Revenue_Data_Revenue (Mar 09 - Feb 10)" xfId="2193"/>
    <cellStyle name="_Revenue_Data_Volume Exhibit (Jan09 - Dec09)" xfId="2194"/>
    <cellStyle name="_Revenue_Mins" xfId="2195"/>
    <cellStyle name="_Revenue_Pro Forma Rev 07 GRC" xfId="2196"/>
    <cellStyle name="_Revenue_Pro Forma Rev 08 GRC" xfId="2197"/>
    <cellStyle name="_Revenue_Pro Forma Rev 09 GRC" xfId="2198"/>
    <cellStyle name="_Revenue_Pro Forma Rev 2010 GRC" xfId="2199"/>
    <cellStyle name="_Revenue_Pro Forma Rev 2010 GRC_Preliminary" xfId="2200"/>
    <cellStyle name="_Revenue_Revenue (Feb 09 - Jan 10)" xfId="2201"/>
    <cellStyle name="_Revenue_Revenue (Jan 09 - Dec 09)" xfId="2202"/>
    <cellStyle name="_Revenue_Revenue (Mar 09 - Feb 10)" xfId="2203"/>
    <cellStyle name="_Revenue_Revenue Proforma_Restating Gas 11-16-07" xfId="2204"/>
    <cellStyle name="_Revenue_Sheet2" xfId="2205"/>
    <cellStyle name="_Revenue_Therms Data" xfId="2206"/>
    <cellStyle name="_Revenue_Therms Data Rerun" xfId="2207"/>
    <cellStyle name="_Revenue_Volume Exhibit (Jan09 - Dec09)" xfId="2208"/>
    <cellStyle name="_Sumas Proforma - 11-09-07" xfId="2209"/>
    <cellStyle name="_Sumas Property Taxes v1" xfId="2210"/>
    <cellStyle name="_Tenaska Comparison" xfId="2211"/>
    <cellStyle name="_Tenaska Comparison 2" xfId="2212"/>
    <cellStyle name="_Tenaska Comparison 2 2" xfId="2213"/>
    <cellStyle name="_Tenaska Comparison 3" xfId="2214"/>
    <cellStyle name="_Tenaska Comparison_(C) WHE Proforma with ITC cash grant 10 Yr Amort_for deferral_102809" xfId="2215"/>
    <cellStyle name="_Tenaska Comparison_(C) WHE Proforma with ITC cash grant 10 Yr Amort_for deferral_102809 2" xfId="2216"/>
    <cellStyle name="_Tenaska Comparison_(C) WHE Proforma with ITC cash grant 10 Yr Amort_for deferral_102809_16.07E Wild Horse Wind Expansionwrkingfile" xfId="2217"/>
    <cellStyle name="_Tenaska Comparison_(C) WHE Proforma with ITC cash grant 10 Yr Amort_for deferral_102809_16.07E Wild Horse Wind Expansionwrkingfile 2" xfId="2218"/>
    <cellStyle name="_Tenaska Comparison_(C) WHE Proforma with ITC cash grant 10 Yr Amort_for deferral_102809_16.07E Wild Horse Wind Expansionwrkingfile SF" xfId="2219"/>
    <cellStyle name="_Tenaska Comparison_(C) WHE Proforma with ITC cash grant 10 Yr Amort_for deferral_102809_16.07E Wild Horse Wind Expansionwrkingfile SF 2" xfId="2220"/>
    <cellStyle name="_Tenaska Comparison_(C) WHE Proforma with ITC cash grant 10 Yr Amort_for deferral_102809_16.37E Wild Horse Expansion DeferralRevwrkingfile SF" xfId="2221"/>
    <cellStyle name="_Tenaska Comparison_(C) WHE Proforma with ITC cash grant 10 Yr Amort_for deferral_102809_16.37E Wild Horse Expansion DeferralRevwrkingfile SF 2" xfId="2222"/>
    <cellStyle name="_Tenaska Comparison_(C) WHE Proforma with ITC cash grant 10 Yr Amort_for rebuttal_120709" xfId="2223"/>
    <cellStyle name="_Tenaska Comparison_(C) WHE Proforma with ITC cash grant 10 Yr Amort_for rebuttal_120709 2" xfId="2224"/>
    <cellStyle name="_Tenaska Comparison_04.07E Wild Horse Wind Expansion" xfId="2225"/>
    <cellStyle name="_Tenaska Comparison_04.07E Wild Horse Wind Expansion 2" xfId="2226"/>
    <cellStyle name="_Tenaska Comparison_04.07E Wild Horse Wind Expansion_16.07E Wild Horse Wind Expansionwrkingfile" xfId="2227"/>
    <cellStyle name="_Tenaska Comparison_04.07E Wild Horse Wind Expansion_16.07E Wild Horse Wind Expansionwrkingfile 2" xfId="2228"/>
    <cellStyle name="_Tenaska Comparison_04.07E Wild Horse Wind Expansion_16.07E Wild Horse Wind Expansionwrkingfile SF" xfId="2229"/>
    <cellStyle name="_Tenaska Comparison_04.07E Wild Horse Wind Expansion_16.07E Wild Horse Wind Expansionwrkingfile SF 2" xfId="2230"/>
    <cellStyle name="_Tenaska Comparison_04.07E Wild Horse Wind Expansion_16.37E Wild Horse Expansion DeferralRevwrkingfile SF" xfId="2231"/>
    <cellStyle name="_Tenaska Comparison_04.07E Wild Horse Wind Expansion_16.37E Wild Horse Expansion DeferralRevwrkingfile SF 2" xfId="2232"/>
    <cellStyle name="_Tenaska Comparison_16.07E Wild Horse Wind Expansionwrkingfile" xfId="2233"/>
    <cellStyle name="_Tenaska Comparison_16.07E Wild Horse Wind Expansionwrkingfile 2" xfId="2234"/>
    <cellStyle name="_Tenaska Comparison_16.07E Wild Horse Wind Expansionwrkingfile SF" xfId="2235"/>
    <cellStyle name="_Tenaska Comparison_16.07E Wild Horse Wind Expansionwrkingfile SF 2" xfId="2236"/>
    <cellStyle name="_Tenaska Comparison_16.37E Wild Horse Expansion DeferralRevwrkingfile SF" xfId="2237"/>
    <cellStyle name="_Tenaska Comparison_16.37E Wild Horse Expansion DeferralRevwrkingfile SF 2" xfId="2238"/>
    <cellStyle name="_Tenaska Comparison_4 31 Regulatory Assets and Liabilities  7 06- Exhibit D" xfId="2239"/>
    <cellStyle name="_Tenaska Comparison_4 31 Regulatory Assets and Liabilities  7 06- Exhibit D 2" xfId="2240"/>
    <cellStyle name="_Tenaska Comparison_4 32 Regulatory Assets and Liabilities  7 06- Exhibit D" xfId="2241"/>
    <cellStyle name="_Tenaska Comparison_4 32 Regulatory Assets and Liabilities  7 06- Exhibit D 2" xfId="2242"/>
    <cellStyle name="_Tenaska Comparison_Book2" xfId="2243"/>
    <cellStyle name="_Tenaska Comparison_Book2 2" xfId="2244"/>
    <cellStyle name="_Tenaska Comparison_Book2_Adj Bench DR 3 for Initial Briefs (Electric)" xfId="2245"/>
    <cellStyle name="_Tenaska Comparison_Book2_Adj Bench DR 3 for Initial Briefs (Electric) 2" xfId="2246"/>
    <cellStyle name="_Tenaska Comparison_Book2_Electric Rev Req Model (2009 GRC) Rebuttal" xfId="2247"/>
    <cellStyle name="_Tenaska Comparison_Book2_Electric Rev Req Model (2009 GRC) Rebuttal 2" xfId="2248"/>
    <cellStyle name="_Tenaska Comparison_Book2_Electric Rev Req Model (2009 GRC) Rebuttal REmoval of New  WH Solar AdjustMI" xfId="2249"/>
    <cellStyle name="_Tenaska Comparison_Book2_Electric Rev Req Model (2009 GRC) Rebuttal REmoval of New  WH Solar AdjustMI 2" xfId="2250"/>
    <cellStyle name="_Tenaska Comparison_Book2_Electric Rev Req Model (2009 GRC) Revised 01-18-2010" xfId="2251"/>
    <cellStyle name="_Tenaska Comparison_Book2_Electric Rev Req Model (2009 GRC) Revised 01-18-2010 2" xfId="2252"/>
    <cellStyle name="_Tenaska Comparison_Book2_Final Order Electric EXHIBIT A-1" xfId="2253"/>
    <cellStyle name="_Tenaska Comparison_Book2_Final Order Electric EXHIBIT A-1 2" xfId="2254"/>
    <cellStyle name="_Tenaska Comparison_Book4" xfId="2255"/>
    <cellStyle name="_Tenaska Comparison_Book4 2" xfId="2256"/>
    <cellStyle name="_Tenaska Comparison_Book9" xfId="2257"/>
    <cellStyle name="_Tenaska Comparison_Book9 2" xfId="2258"/>
    <cellStyle name="_Tenaska Comparison_Electric COS Inputs" xfId="2259"/>
    <cellStyle name="_Tenaska Comparison_Electric COS Inputs 2" xfId="2260"/>
    <cellStyle name="_Tenaska Comparison_Electric COS Inputs 2 2" xfId="2261"/>
    <cellStyle name="_Tenaska Comparison_Electric COS Inputs 2 3" xfId="2262"/>
    <cellStyle name="_Tenaska Comparison_Electric COS Inputs 2 4" xfId="2263"/>
    <cellStyle name="_Tenaska Comparison_Electric COS Inputs 3" xfId="2264"/>
    <cellStyle name="_Tenaska Comparison_Electric COS Inputs 4" xfId="2265"/>
    <cellStyle name="_Tenaska Comparison_Power Costs - Comparison bx Rbtl-Staff-Jt-PC" xfId="2266"/>
    <cellStyle name="_Tenaska Comparison_Power Costs - Comparison bx Rbtl-Staff-Jt-PC 2" xfId="2267"/>
    <cellStyle name="_Tenaska Comparison_Power Costs - Comparison bx Rbtl-Staff-Jt-PC_Adj Bench DR 3 for Initial Briefs (Electric)" xfId="2268"/>
    <cellStyle name="_Tenaska Comparison_Power Costs - Comparison bx Rbtl-Staff-Jt-PC_Adj Bench DR 3 for Initial Briefs (Electric) 2" xfId="2269"/>
    <cellStyle name="_Tenaska Comparison_Power Costs - Comparison bx Rbtl-Staff-Jt-PC_Electric Rev Req Model (2009 GRC) Rebuttal" xfId="2270"/>
    <cellStyle name="_Tenaska Comparison_Power Costs - Comparison bx Rbtl-Staff-Jt-PC_Electric Rev Req Model (2009 GRC) Rebuttal 2" xfId="2271"/>
    <cellStyle name="_Tenaska Comparison_Power Costs - Comparison bx Rbtl-Staff-Jt-PC_Electric Rev Req Model (2009 GRC) Rebuttal REmoval of New  WH Solar AdjustMI" xfId="2272"/>
    <cellStyle name="_Tenaska Comparison_Power Costs - Comparison bx Rbtl-Staff-Jt-PC_Electric Rev Req Model (2009 GRC) Rebuttal REmoval of New  WH Solar AdjustMI 2" xfId="2273"/>
    <cellStyle name="_Tenaska Comparison_Power Costs - Comparison bx Rbtl-Staff-Jt-PC_Electric Rev Req Model (2009 GRC) Revised 01-18-2010" xfId="2274"/>
    <cellStyle name="_Tenaska Comparison_Power Costs - Comparison bx Rbtl-Staff-Jt-PC_Electric Rev Req Model (2009 GRC) Revised 01-18-2010 2" xfId="2275"/>
    <cellStyle name="_Tenaska Comparison_Power Costs - Comparison bx Rbtl-Staff-Jt-PC_Final Order Electric EXHIBIT A-1" xfId="2276"/>
    <cellStyle name="_Tenaska Comparison_Power Costs - Comparison bx Rbtl-Staff-Jt-PC_Final Order Electric EXHIBIT A-1 2" xfId="2277"/>
    <cellStyle name="_Tenaska Comparison_Production Adj 4.37" xfId="2278"/>
    <cellStyle name="_Tenaska Comparison_Production Adj 4.37 2" xfId="2279"/>
    <cellStyle name="_Tenaska Comparison_Purchased Power Adj 4.03" xfId="2280"/>
    <cellStyle name="_Tenaska Comparison_Purchased Power Adj 4.03 2" xfId="2281"/>
    <cellStyle name="_Tenaska Comparison_Rebuttal Power Costs" xfId="2282"/>
    <cellStyle name="_Tenaska Comparison_Rebuttal Power Costs 2" xfId="2283"/>
    <cellStyle name="_Tenaska Comparison_Rebuttal Power Costs_Adj Bench DR 3 for Initial Briefs (Electric)" xfId="2284"/>
    <cellStyle name="_Tenaska Comparison_Rebuttal Power Costs_Adj Bench DR 3 for Initial Briefs (Electric) 2" xfId="2285"/>
    <cellStyle name="_Tenaska Comparison_Rebuttal Power Costs_Electric Rev Req Model (2009 GRC) Rebuttal" xfId="2286"/>
    <cellStyle name="_Tenaska Comparison_Rebuttal Power Costs_Electric Rev Req Model (2009 GRC) Rebuttal 2" xfId="2287"/>
    <cellStyle name="_Tenaska Comparison_Rebuttal Power Costs_Electric Rev Req Model (2009 GRC) Rebuttal REmoval of New  WH Solar AdjustMI" xfId="2288"/>
    <cellStyle name="_Tenaska Comparison_Rebuttal Power Costs_Electric Rev Req Model (2009 GRC) Rebuttal REmoval of New  WH Solar AdjustMI 2" xfId="2289"/>
    <cellStyle name="_Tenaska Comparison_Rebuttal Power Costs_Electric Rev Req Model (2009 GRC) Revised 01-18-2010" xfId="2290"/>
    <cellStyle name="_Tenaska Comparison_Rebuttal Power Costs_Electric Rev Req Model (2009 GRC) Revised 01-18-2010 2" xfId="2291"/>
    <cellStyle name="_Tenaska Comparison_Rebuttal Power Costs_Final Order Electric EXHIBIT A-1" xfId="2292"/>
    <cellStyle name="_Tenaska Comparison_Rebuttal Power Costs_Final Order Electric EXHIBIT A-1 2" xfId="2293"/>
    <cellStyle name="_Tenaska Comparison_ROR 5.02" xfId="2294"/>
    <cellStyle name="_Tenaska Comparison_ROR 5.02 2" xfId="2295"/>
    <cellStyle name="_x0013__TENASKA REGULATORY ASSET" xfId="2296"/>
    <cellStyle name="_x0013__TENASKA REGULATORY ASSET 2" xfId="2297"/>
    <cellStyle name="_Therms Data" xfId="2298"/>
    <cellStyle name="_Therms Data 2" xfId="2299"/>
    <cellStyle name="_Therms Data_Pro Forma Rev 09 GRC" xfId="2300"/>
    <cellStyle name="_Therms Data_Pro Forma Rev 2010 GRC" xfId="2301"/>
    <cellStyle name="_Therms Data_Pro Forma Rev 2010 GRC_Preliminary" xfId="2302"/>
    <cellStyle name="_Therms Data_Revenue (Feb 09 - Jan 10)" xfId="2303"/>
    <cellStyle name="_Therms Data_Revenue (Jan 09 - Dec 09)" xfId="2304"/>
    <cellStyle name="_Therms Data_Revenue (Mar 09 - Feb 10)" xfId="2305"/>
    <cellStyle name="_Therms Data_Volume Exhibit (Jan09 - Dec09)" xfId="2306"/>
    <cellStyle name="_Value Copy 11 30 05 gas 12 09 05 AURORA at 12 14 05" xfId="2307"/>
    <cellStyle name="_Value Copy 11 30 05 gas 12 09 05 AURORA at 12 14 05 2" xfId="2308"/>
    <cellStyle name="_Value Copy 11 30 05 gas 12 09 05 AURORA at 12 14 05 2 2" xfId="2309"/>
    <cellStyle name="_Value Copy 11 30 05 gas 12 09 05 AURORA at 12 14 05 3" xfId="2310"/>
    <cellStyle name="_Value Copy 11 30 05 gas 12 09 05 AURORA at 12 14 05_04 07E Wild Horse Wind Expansion (C) (2)" xfId="2311"/>
    <cellStyle name="_Value Copy 11 30 05 gas 12 09 05 AURORA at 12 14 05_04 07E Wild Horse Wind Expansion (C) (2) 2" xfId="2312"/>
    <cellStyle name="_Value Copy 11 30 05 gas 12 09 05 AURORA at 12 14 05_04 07E Wild Horse Wind Expansion (C) (2)_Adj Bench DR 3 for Initial Briefs (Electric)" xfId="2313"/>
    <cellStyle name="_Value Copy 11 30 05 gas 12 09 05 AURORA at 12 14 05_04 07E Wild Horse Wind Expansion (C) (2)_Adj Bench DR 3 for Initial Briefs (Electric) 2" xfId="2314"/>
    <cellStyle name="_Value Copy 11 30 05 gas 12 09 05 AURORA at 12 14 05_04 07E Wild Horse Wind Expansion (C) (2)_Electric Rev Req Model (2009 GRC) " xfId="2315"/>
    <cellStyle name="_Value Copy 11 30 05 gas 12 09 05 AURORA at 12 14 05_04 07E Wild Horse Wind Expansion (C) (2)_Electric Rev Req Model (2009 GRC)  2" xfId="2316"/>
    <cellStyle name="_Value Copy 11 30 05 gas 12 09 05 AURORA at 12 14 05_04 07E Wild Horse Wind Expansion (C) (2)_Electric Rev Req Model (2009 GRC) Rebuttal" xfId="2317"/>
    <cellStyle name="_Value Copy 11 30 05 gas 12 09 05 AURORA at 12 14 05_04 07E Wild Horse Wind Expansion (C) (2)_Electric Rev Req Model (2009 GRC) Rebuttal 2" xfId="2318"/>
    <cellStyle name="_Value Copy 11 30 05 gas 12 09 05 AURORA at 12 14 05_04 07E Wild Horse Wind Expansion (C) (2)_Electric Rev Req Model (2009 GRC) Rebuttal REmoval of New  WH Solar AdjustMI" xfId="2319"/>
    <cellStyle name="_Value Copy 11 30 05 gas 12 09 05 AURORA at 12 14 05_04 07E Wild Horse Wind Expansion (C) (2)_Electric Rev Req Model (2009 GRC) Rebuttal REmoval of New  WH Solar AdjustMI 2" xfId="2320"/>
    <cellStyle name="_Value Copy 11 30 05 gas 12 09 05 AURORA at 12 14 05_04 07E Wild Horse Wind Expansion (C) (2)_Electric Rev Req Model (2009 GRC) Revised 01-18-2010" xfId="2321"/>
    <cellStyle name="_Value Copy 11 30 05 gas 12 09 05 AURORA at 12 14 05_04 07E Wild Horse Wind Expansion (C) (2)_Electric Rev Req Model (2009 GRC) Revised 01-18-2010 2" xfId="2322"/>
    <cellStyle name="_Value Copy 11 30 05 gas 12 09 05 AURORA at 12 14 05_04 07E Wild Horse Wind Expansion (C) (2)_Final Order Electric EXHIBIT A-1" xfId="2323"/>
    <cellStyle name="_Value Copy 11 30 05 gas 12 09 05 AURORA at 12 14 05_04 07E Wild Horse Wind Expansion (C) (2)_Final Order Electric EXHIBIT A-1 2" xfId="2324"/>
    <cellStyle name="_Value Copy 11 30 05 gas 12 09 05 AURORA at 12 14 05_04 07E Wild Horse Wind Expansion (C) (2)_TENASKA REGULATORY ASSET" xfId="2325"/>
    <cellStyle name="_Value Copy 11 30 05 gas 12 09 05 AURORA at 12 14 05_04 07E Wild Horse Wind Expansion (C) (2)_TENASKA REGULATORY ASSET 2" xfId="2326"/>
    <cellStyle name="_Value Copy 11 30 05 gas 12 09 05 AURORA at 12 14 05_16.37E Wild Horse Expansion DeferralRevwrkingfile SF" xfId="2327"/>
    <cellStyle name="_Value Copy 11 30 05 gas 12 09 05 AURORA at 12 14 05_16.37E Wild Horse Expansion DeferralRevwrkingfile SF 2" xfId="2328"/>
    <cellStyle name="_Value Copy 11 30 05 gas 12 09 05 AURORA at 12 14 05_4 31 Regulatory Assets and Liabilities  7 06- Exhibit D" xfId="2329"/>
    <cellStyle name="_Value Copy 11 30 05 gas 12 09 05 AURORA at 12 14 05_4 31 Regulatory Assets and Liabilities  7 06- Exhibit D 2" xfId="2330"/>
    <cellStyle name="_Value Copy 11 30 05 gas 12 09 05 AURORA at 12 14 05_4 32 Regulatory Assets and Liabilities  7 06- Exhibit D" xfId="2331"/>
    <cellStyle name="_Value Copy 11 30 05 gas 12 09 05 AURORA at 12 14 05_4 32 Regulatory Assets and Liabilities  7 06- Exhibit D 2" xfId="2332"/>
    <cellStyle name="_Value Copy 11 30 05 gas 12 09 05 AURORA at 12 14 05_Book2" xfId="2333"/>
    <cellStyle name="_Value Copy 11 30 05 gas 12 09 05 AURORA at 12 14 05_Book2 2" xfId="2334"/>
    <cellStyle name="_Value Copy 11 30 05 gas 12 09 05 AURORA at 12 14 05_Book2_Adj Bench DR 3 for Initial Briefs (Electric)" xfId="2335"/>
    <cellStyle name="_Value Copy 11 30 05 gas 12 09 05 AURORA at 12 14 05_Book2_Adj Bench DR 3 for Initial Briefs (Electric) 2" xfId="2336"/>
    <cellStyle name="_Value Copy 11 30 05 gas 12 09 05 AURORA at 12 14 05_Book2_Electric Rev Req Model (2009 GRC) Rebuttal" xfId="2337"/>
    <cellStyle name="_Value Copy 11 30 05 gas 12 09 05 AURORA at 12 14 05_Book2_Electric Rev Req Model (2009 GRC) Rebuttal 2" xfId="2338"/>
    <cellStyle name="_Value Copy 11 30 05 gas 12 09 05 AURORA at 12 14 05_Book2_Electric Rev Req Model (2009 GRC) Rebuttal REmoval of New  WH Solar AdjustMI" xfId="2339"/>
    <cellStyle name="_Value Copy 11 30 05 gas 12 09 05 AURORA at 12 14 05_Book2_Electric Rev Req Model (2009 GRC) Rebuttal REmoval of New  WH Solar AdjustMI 2" xfId="2340"/>
    <cellStyle name="_Value Copy 11 30 05 gas 12 09 05 AURORA at 12 14 05_Book2_Electric Rev Req Model (2009 GRC) Revised 01-18-2010" xfId="2341"/>
    <cellStyle name="_Value Copy 11 30 05 gas 12 09 05 AURORA at 12 14 05_Book2_Electric Rev Req Model (2009 GRC) Revised 01-18-2010 2" xfId="2342"/>
    <cellStyle name="_Value Copy 11 30 05 gas 12 09 05 AURORA at 12 14 05_Book2_Final Order Electric EXHIBIT A-1" xfId="2343"/>
    <cellStyle name="_Value Copy 11 30 05 gas 12 09 05 AURORA at 12 14 05_Book2_Final Order Electric EXHIBIT A-1 2" xfId="2344"/>
    <cellStyle name="_Value Copy 11 30 05 gas 12 09 05 AURORA at 12 14 05_Book4" xfId="2345"/>
    <cellStyle name="_Value Copy 11 30 05 gas 12 09 05 AURORA at 12 14 05_Book4 2" xfId="2346"/>
    <cellStyle name="_Value Copy 11 30 05 gas 12 09 05 AURORA at 12 14 05_Book9" xfId="2347"/>
    <cellStyle name="_Value Copy 11 30 05 gas 12 09 05 AURORA at 12 14 05_Book9 2" xfId="2348"/>
    <cellStyle name="_Value Copy 11 30 05 gas 12 09 05 AURORA at 12 14 05_Direct Assignment Distribution Plant 2008" xfId="2349"/>
    <cellStyle name="_Value Copy 11 30 05 gas 12 09 05 AURORA at 12 14 05_Direct Assignment Distribution Plant 2008 2" xfId="2350"/>
    <cellStyle name="_Value Copy 11 30 05 gas 12 09 05 AURORA at 12 14 05_Direct Assignment Distribution Plant 2008 2 2" xfId="2351"/>
    <cellStyle name="_Value Copy 11 30 05 gas 12 09 05 AURORA at 12 14 05_Direct Assignment Distribution Plant 2008 2 3" xfId="2352"/>
    <cellStyle name="_Value Copy 11 30 05 gas 12 09 05 AURORA at 12 14 05_Direct Assignment Distribution Plant 2008 2 4" xfId="2353"/>
    <cellStyle name="_Value Copy 11 30 05 gas 12 09 05 AURORA at 12 14 05_Direct Assignment Distribution Plant 2008 3" xfId="2354"/>
    <cellStyle name="_Value Copy 11 30 05 gas 12 09 05 AURORA at 12 14 05_Direct Assignment Distribution Plant 2008 4" xfId="2355"/>
    <cellStyle name="_Value Copy 11 30 05 gas 12 09 05 AURORA at 12 14 05_DWH-08 (Rate Spread &amp; Design Workpapers)" xfId="2356"/>
    <cellStyle name="_Value Copy 11 30 05 gas 12 09 05 AURORA at 12 14 05_Electric COS Inputs" xfId="2357"/>
    <cellStyle name="_Value Copy 11 30 05 gas 12 09 05 AURORA at 12 14 05_Electric COS Inputs 2" xfId="2358"/>
    <cellStyle name="_Value Copy 11 30 05 gas 12 09 05 AURORA at 12 14 05_Electric COS Inputs 2 2" xfId="2359"/>
    <cellStyle name="_Value Copy 11 30 05 gas 12 09 05 AURORA at 12 14 05_Electric COS Inputs 2 3" xfId="2360"/>
    <cellStyle name="_Value Copy 11 30 05 gas 12 09 05 AURORA at 12 14 05_Electric COS Inputs 2 4" xfId="2361"/>
    <cellStyle name="_Value Copy 11 30 05 gas 12 09 05 AURORA at 12 14 05_Electric COS Inputs 3" xfId="2362"/>
    <cellStyle name="_Value Copy 11 30 05 gas 12 09 05 AURORA at 12 14 05_Electric COS Inputs 4" xfId="2363"/>
    <cellStyle name="_Value Copy 11 30 05 gas 12 09 05 AURORA at 12 14 05_Electric Rate Spread and Rate Design 3.23.09" xfId="2364"/>
    <cellStyle name="_Value Copy 11 30 05 gas 12 09 05 AURORA at 12 14 05_Electric Rate Spread and Rate Design 3.23.09 2" xfId="2365"/>
    <cellStyle name="_Value Copy 11 30 05 gas 12 09 05 AURORA at 12 14 05_Electric Rate Spread and Rate Design 3.23.09 2 2" xfId="2366"/>
    <cellStyle name="_Value Copy 11 30 05 gas 12 09 05 AURORA at 12 14 05_Electric Rate Spread and Rate Design 3.23.09 2 3" xfId="2367"/>
    <cellStyle name="_Value Copy 11 30 05 gas 12 09 05 AURORA at 12 14 05_Electric Rate Spread and Rate Design 3.23.09 2 4" xfId="2368"/>
    <cellStyle name="_Value Copy 11 30 05 gas 12 09 05 AURORA at 12 14 05_Electric Rate Spread and Rate Design 3.23.09 3" xfId="2369"/>
    <cellStyle name="_Value Copy 11 30 05 gas 12 09 05 AURORA at 12 14 05_Electric Rate Spread and Rate Design 3.23.09 4" xfId="2370"/>
    <cellStyle name="_Value Copy 11 30 05 gas 12 09 05 AURORA at 12 14 05_Final 2008 PTC Rate Design Workpapers 10.27.08" xfId="2371"/>
    <cellStyle name="_Value Copy 11 30 05 gas 12 09 05 AURORA at 12 14 05_Final 2009 Electric Low Income Workpapers" xfId="2372"/>
    <cellStyle name="_Value Copy 11 30 05 gas 12 09 05 AURORA at 12 14 05_INPUTS" xfId="2373"/>
    <cellStyle name="_Value Copy 11 30 05 gas 12 09 05 AURORA at 12 14 05_INPUTS 2" xfId="2374"/>
    <cellStyle name="_Value Copy 11 30 05 gas 12 09 05 AURORA at 12 14 05_INPUTS 2 2" xfId="2375"/>
    <cellStyle name="_Value Copy 11 30 05 gas 12 09 05 AURORA at 12 14 05_INPUTS 2 3" xfId="2376"/>
    <cellStyle name="_Value Copy 11 30 05 gas 12 09 05 AURORA at 12 14 05_INPUTS 2 4" xfId="2377"/>
    <cellStyle name="_Value Copy 11 30 05 gas 12 09 05 AURORA at 12 14 05_INPUTS 3" xfId="2378"/>
    <cellStyle name="_Value Copy 11 30 05 gas 12 09 05 AURORA at 12 14 05_INPUTS 4" xfId="2379"/>
    <cellStyle name="_Value Copy 11 30 05 gas 12 09 05 AURORA at 12 14 05_Leased Transformer &amp; Substation Plant &amp; Rev 12-2009" xfId="2380"/>
    <cellStyle name="_Value Copy 11 30 05 gas 12 09 05 AURORA at 12 14 05_Leased Transformer &amp; Substation Plant &amp; Rev 12-2009 2" xfId="2381"/>
    <cellStyle name="_Value Copy 11 30 05 gas 12 09 05 AURORA at 12 14 05_Leased Transformer &amp; Substation Plant &amp; Rev 12-2009 2 2" xfId="2382"/>
    <cellStyle name="_Value Copy 11 30 05 gas 12 09 05 AURORA at 12 14 05_Leased Transformer &amp; Substation Plant &amp; Rev 12-2009 2 3" xfId="2383"/>
    <cellStyle name="_Value Copy 11 30 05 gas 12 09 05 AURORA at 12 14 05_Leased Transformer &amp; Substation Plant &amp; Rev 12-2009 2 4" xfId="2384"/>
    <cellStyle name="_Value Copy 11 30 05 gas 12 09 05 AURORA at 12 14 05_Leased Transformer &amp; Substation Plant &amp; Rev 12-2009 3" xfId="2385"/>
    <cellStyle name="_Value Copy 11 30 05 gas 12 09 05 AURORA at 12 14 05_Leased Transformer &amp; Substation Plant &amp; Rev 12-2009 4" xfId="2386"/>
    <cellStyle name="_Value Copy 11 30 05 gas 12 09 05 AURORA at 12 14 05_Power Costs - Comparison bx Rbtl-Staff-Jt-PC" xfId="2387"/>
    <cellStyle name="_Value Copy 11 30 05 gas 12 09 05 AURORA at 12 14 05_Power Costs - Comparison bx Rbtl-Staff-Jt-PC 2" xfId="2388"/>
    <cellStyle name="_Value Copy 11 30 05 gas 12 09 05 AURORA at 12 14 05_Power Costs - Comparison bx Rbtl-Staff-Jt-PC_Adj Bench DR 3 for Initial Briefs (Electric)" xfId="2389"/>
    <cellStyle name="_Value Copy 11 30 05 gas 12 09 05 AURORA at 12 14 05_Power Costs - Comparison bx Rbtl-Staff-Jt-PC_Adj Bench DR 3 for Initial Briefs (Electric) 2" xfId="2390"/>
    <cellStyle name="_Value Copy 11 30 05 gas 12 09 05 AURORA at 12 14 05_Power Costs - Comparison bx Rbtl-Staff-Jt-PC_Electric Rev Req Model (2009 GRC) Rebuttal" xfId="2391"/>
    <cellStyle name="_Value Copy 11 30 05 gas 12 09 05 AURORA at 12 14 05_Power Costs - Comparison bx Rbtl-Staff-Jt-PC_Electric Rev Req Model (2009 GRC) Rebuttal 2" xfId="2392"/>
    <cellStyle name="_Value Copy 11 30 05 gas 12 09 05 AURORA at 12 14 05_Power Costs - Comparison bx Rbtl-Staff-Jt-PC_Electric Rev Req Model (2009 GRC) Rebuttal REmoval of New  WH Solar AdjustMI" xfId="2393"/>
    <cellStyle name="_Value Copy 11 30 05 gas 12 09 05 AURORA at 12 14 05_Power Costs - Comparison bx Rbtl-Staff-Jt-PC_Electric Rev Req Model (2009 GRC) Rebuttal REmoval of New  WH Solar AdjustMI 2" xfId="2394"/>
    <cellStyle name="_Value Copy 11 30 05 gas 12 09 05 AURORA at 12 14 05_Power Costs - Comparison bx Rbtl-Staff-Jt-PC_Electric Rev Req Model (2009 GRC) Revised 01-18-2010" xfId="2395"/>
    <cellStyle name="_Value Copy 11 30 05 gas 12 09 05 AURORA at 12 14 05_Power Costs - Comparison bx Rbtl-Staff-Jt-PC_Electric Rev Req Model (2009 GRC) Revised 01-18-2010 2" xfId="2396"/>
    <cellStyle name="_Value Copy 11 30 05 gas 12 09 05 AURORA at 12 14 05_Power Costs - Comparison bx Rbtl-Staff-Jt-PC_Final Order Electric EXHIBIT A-1" xfId="2397"/>
    <cellStyle name="_Value Copy 11 30 05 gas 12 09 05 AURORA at 12 14 05_Power Costs - Comparison bx Rbtl-Staff-Jt-PC_Final Order Electric EXHIBIT A-1 2" xfId="2398"/>
    <cellStyle name="_Value Copy 11 30 05 gas 12 09 05 AURORA at 12 14 05_Production Adj 4.37" xfId="2399"/>
    <cellStyle name="_Value Copy 11 30 05 gas 12 09 05 AURORA at 12 14 05_Production Adj 4.37 2" xfId="2400"/>
    <cellStyle name="_Value Copy 11 30 05 gas 12 09 05 AURORA at 12 14 05_Purchased Power Adj 4.03" xfId="2401"/>
    <cellStyle name="_Value Copy 11 30 05 gas 12 09 05 AURORA at 12 14 05_Purchased Power Adj 4.03 2" xfId="2402"/>
    <cellStyle name="_Value Copy 11 30 05 gas 12 09 05 AURORA at 12 14 05_Rate Design Sch 24" xfId="2403"/>
    <cellStyle name="_Value Copy 11 30 05 gas 12 09 05 AURORA at 12 14 05_Rate Design Sch 25" xfId="2404"/>
    <cellStyle name="_Value Copy 11 30 05 gas 12 09 05 AURORA at 12 14 05_Rate Design Sch 25 2" xfId="2405"/>
    <cellStyle name="_Value Copy 11 30 05 gas 12 09 05 AURORA at 12 14 05_Rate Design Sch 26" xfId="2406"/>
    <cellStyle name="_Value Copy 11 30 05 gas 12 09 05 AURORA at 12 14 05_Rate Design Sch 26 2" xfId="2407"/>
    <cellStyle name="_Value Copy 11 30 05 gas 12 09 05 AURORA at 12 14 05_Rate Design Sch 31" xfId="2408"/>
    <cellStyle name="_Value Copy 11 30 05 gas 12 09 05 AURORA at 12 14 05_Rate Design Sch 31 2" xfId="2409"/>
    <cellStyle name="_Value Copy 11 30 05 gas 12 09 05 AURORA at 12 14 05_Rate Design Sch 43" xfId="2410"/>
    <cellStyle name="_Value Copy 11 30 05 gas 12 09 05 AURORA at 12 14 05_Rate Design Sch 43 2" xfId="2411"/>
    <cellStyle name="_Value Copy 11 30 05 gas 12 09 05 AURORA at 12 14 05_Rate Design Sch 448-449" xfId="2412"/>
    <cellStyle name="_Value Copy 11 30 05 gas 12 09 05 AURORA at 12 14 05_Rate Design Sch 46" xfId="2413"/>
    <cellStyle name="_Value Copy 11 30 05 gas 12 09 05 AURORA at 12 14 05_Rate Design Sch 46 2" xfId="2414"/>
    <cellStyle name="_Value Copy 11 30 05 gas 12 09 05 AURORA at 12 14 05_Rate Spread" xfId="2415"/>
    <cellStyle name="_Value Copy 11 30 05 gas 12 09 05 AURORA at 12 14 05_Rate Spread 2" xfId="2416"/>
    <cellStyle name="_Value Copy 11 30 05 gas 12 09 05 AURORA at 12 14 05_Rebuttal Power Costs" xfId="2417"/>
    <cellStyle name="_Value Copy 11 30 05 gas 12 09 05 AURORA at 12 14 05_Rebuttal Power Costs 2" xfId="2418"/>
    <cellStyle name="_Value Copy 11 30 05 gas 12 09 05 AURORA at 12 14 05_Rebuttal Power Costs_Adj Bench DR 3 for Initial Briefs (Electric)" xfId="2419"/>
    <cellStyle name="_Value Copy 11 30 05 gas 12 09 05 AURORA at 12 14 05_Rebuttal Power Costs_Adj Bench DR 3 for Initial Briefs (Electric) 2" xfId="2420"/>
    <cellStyle name="_Value Copy 11 30 05 gas 12 09 05 AURORA at 12 14 05_Rebuttal Power Costs_Electric Rev Req Model (2009 GRC) Rebuttal" xfId="2421"/>
    <cellStyle name="_Value Copy 11 30 05 gas 12 09 05 AURORA at 12 14 05_Rebuttal Power Costs_Electric Rev Req Model (2009 GRC) Rebuttal 2" xfId="2422"/>
    <cellStyle name="_Value Copy 11 30 05 gas 12 09 05 AURORA at 12 14 05_Rebuttal Power Costs_Electric Rev Req Model (2009 GRC) Rebuttal REmoval of New  WH Solar AdjustMI" xfId="2423"/>
    <cellStyle name="_Value Copy 11 30 05 gas 12 09 05 AURORA at 12 14 05_Rebuttal Power Costs_Electric Rev Req Model (2009 GRC) Rebuttal REmoval of New  WH Solar AdjustMI 2" xfId="2424"/>
    <cellStyle name="_Value Copy 11 30 05 gas 12 09 05 AURORA at 12 14 05_Rebuttal Power Costs_Electric Rev Req Model (2009 GRC) Revised 01-18-2010" xfId="2425"/>
    <cellStyle name="_Value Copy 11 30 05 gas 12 09 05 AURORA at 12 14 05_Rebuttal Power Costs_Electric Rev Req Model (2009 GRC) Revised 01-18-2010 2" xfId="2426"/>
    <cellStyle name="_Value Copy 11 30 05 gas 12 09 05 AURORA at 12 14 05_Rebuttal Power Costs_Final Order Electric EXHIBIT A-1" xfId="2427"/>
    <cellStyle name="_Value Copy 11 30 05 gas 12 09 05 AURORA at 12 14 05_Rebuttal Power Costs_Final Order Electric EXHIBIT A-1 2" xfId="2428"/>
    <cellStyle name="_Value Copy 11 30 05 gas 12 09 05 AURORA at 12 14 05_ROR 5.02" xfId="2429"/>
    <cellStyle name="_Value Copy 11 30 05 gas 12 09 05 AURORA at 12 14 05_ROR 5.02 2" xfId="2430"/>
    <cellStyle name="_Value Copy 11 30 05 gas 12 09 05 AURORA at 12 14 05_Sch 40 Feeder OH 2008" xfId="2431"/>
    <cellStyle name="_Value Copy 11 30 05 gas 12 09 05 AURORA at 12 14 05_Sch 40 Feeder OH 2008 2" xfId="2432"/>
    <cellStyle name="_Value Copy 11 30 05 gas 12 09 05 AURORA at 12 14 05_Sch 40 Interim Energy Rates " xfId="2433"/>
    <cellStyle name="_Value Copy 11 30 05 gas 12 09 05 AURORA at 12 14 05_Sch 40 Interim Energy Rates  2" xfId="2434"/>
    <cellStyle name="_Value Copy 11 30 05 gas 12 09 05 AURORA at 12 14 05_Sch 40 Substation A&amp;G 2008" xfId="2435"/>
    <cellStyle name="_Value Copy 11 30 05 gas 12 09 05 AURORA at 12 14 05_Sch 40 Substation A&amp;G 2008 2" xfId="2436"/>
    <cellStyle name="_Value Copy 11 30 05 gas 12 09 05 AURORA at 12 14 05_Sch 40 Substation O&amp;M 2008" xfId="2437"/>
    <cellStyle name="_Value Copy 11 30 05 gas 12 09 05 AURORA at 12 14 05_Sch 40 Substation O&amp;M 2008 2" xfId="2438"/>
    <cellStyle name="_Value Copy 11 30 05 gas 12 09 05 AURORA at 12 14 05_Subs 2008" xfId="2439"/>
    <cellStyle name="_Value Copy 11 30 05 gas 12 09 05 AURORA at 12 14 05_Subs 2008 2" xfId="2440"/>
    <cellStyle name="_Value Copy 11 30 05 gas 12 09 05 AURORA at 12 14 05_Typical Residential Impacts 10.27.08" xfId="2441"/>
    <cellStyle name="_VC 6.15.06 update on 06GRC power costs.xls Chart 1" xfId="2442"/>
    <cellStyle name="_VC 6.15.06 update on 06GRC power costs.xls Chart 1 2" xfId="2443"/>
    <cellStyle name="_VC 6.15.06 update on 06GRC power costs.xls Chart 1 2 2" xfId="2444"/>
    <cellStyle name="_VC 6.15.06 update on 06GRC power costs.xls Chart 1 3" xfId="2445"/>
    <cellStyle name="_VC 6.15.06 update on 06GRC power costs.xls Chart 1 3 2" xfId="2446"/>
    <cellStyle name="_VC 6.15.06 update on 06GRC power costs.xls Chart 1 3 3" xfId="2447"/>
    <cellStyle name="_VC 6.15.06 update on 06GRC power costs.xls Chart 1 3 4" xfId="2448"/>
    <cellStyle name="_VC 6.15.06 update on 06GRC power costs.xls Chart 1 4" xfId="2449"/>
    <cellStyle name="_VC 6.15.06 update on 06GRC power costs.xls Chart 1_04 07E Wild Horse Wind Expansion (C) (2)" xfId="2450"/>
    <cellStyle name="_VC 6.15.06 update on 06GRC power costs.xls Chart 1_04 07E Wild Horse Wind Expansion (C) (2) 2" xfId="2451"/>
    <cellStyle name="_VC 6.15.06 update on 06GRC power costs.xls Chart 1_04 07E Wild Horse Wind Expansion (C) (2)_Adj Bench DR 3 for Initial Briefs (Electric)" xfId="2452"/>
    <cellStyle name="_VC 6.15.06 update on 06GRC power costs.xls Chart 1_04 07E Wild Horse Wind Expansion (C) (2)_Adj Bench DR 3 for Initial Briefs (Electric) 2" xfId="2453"/>
    <cellStyle name="_VC 6.15.06 update on 06GRC power costs.xls Chart 1_04 07E Wild Horse Wind Expansion (C) (2)_Electric Rev Req Model (2009 GRC) " xfId="2454"/>
    <cellStyle name="_VC 6.15.06 update on 06GRC power costs.xls Chart 1_04 07E Wild Horse Wind Expansion (C) (2)_Electric Rev Req Model (2009 GRC)  2" xfId="2455"/>
    <cellStyle name="_VC 6.15.06 update on 06GRC power costs.xls Chart 1_04 07E Wild Horse Wind Expansion (C) (2)_Electric Rev Req Model (2009 GRC) Rebuttal" xfId="2456"/>
    <cellStyle name="_VC 6.15.06 update on 06GRC power costs.xls Chart 1_04 07E Wild Horse Wind Expansion (C) (2)_Electric Rev Req Model (2009 GRC) Rebuttal 2" xfId="2457"/>
    <cellStyle name="_VC 6.15.06 update on 06GRC power costs.xls Chart 1_04 07E Wild Horse Wind Expansion (C) (2)_Electric Rev Req Model (2009 GRC) Rebuttal REmoval of New  WH Solar AdjustMI" xfId="2458"/>
    <cellStyle name="_VC 6.15.06 update on 06GRC power costs.xls Chart 1_04 07E Wild Horse Wind Expansion (C) (2)_Electric Rev Req Model (2009 GRC) Rebuttal REmoval of New  WH Solar AdjustMI 2" xfId="2459"/>
    <cellStyle name="_VC 6.15.06 update on 06GRC power costs.xls Chart 1_04 07E Wild Horse Wind Expansion (C) (2)_Electric Rev Req Model (2009 GRC) Revised 01-18-2010" xfId="2460"/>
    <cellStyle name="_VC 6.15.06 update on 06GRC power costs.xls Chart 1_04 07E Wild Horse Wind Expansion (C) (2)_Electric Rev Req Model (2009 GRC) Revised 01-18-2010 2" xfId="2461"/>
    <cellStyle name="_VC 6.15.06 update on 06GRC power costs.xls Chart 1_04 07E Wild Horse Wind Expansion (C) (2)_Final Order Electric EXHIBIT A-1" xfId="2462"/>
    <cellStyle name="_VC 6.15.06 update on 06GRC power costs.xls Chart 1_04 07E Wild Horse Wind Expansion (C) (2)_Final Order Electric EXHIBIT A-1 2" xfId="2463"/>
    <cellStyle name="_VC 6.15.06 update on 06GRC power costs.xls Chart 1_04 07E Wild Horse Wind Expansion (C) (2)_TENASKA REGULATORY ASSET" xfId="2464"/>
    <cellStyle name="_VC 6.15.06 update on 06GRC power costs.xls Chart 1_04 07E Wild Horse Wind Expansion (C) (2)_TENASKA REGULATORY ASSET 2" xfId="2465"/>
    <cellStyle name="_VC 6.15.06 update on 06GRC power costs.xls Chart 1_16.37E Wild Horse Expansion DeferralRevwrkingfile SF" xfId="2466"/>
    <cellStyle name="_VC 6.15.06 update on 06GRC power costs.xls Chart 1_16.37E Wild Horse Expansion DeferralRevwrkingfile SF 2" xfId="2467"/>
    <cellStyle name="_VC 6.15.06 update on 06GRC power costs.xls Chart 1_4 31 Regulatory Assets and Liabilities  7 06- Exhibit D" xfId="2468"/>
    <cellStyle name="_VC 6.15.06 update on 06GRC power costs.xls Chart 1_4 31 Regulatory Assets and Liabilities  7 06- Exhibit D 2" xfId="2469"/>
    <cellStyle name="_VC 6.15.06 update on 06GRC power costs.xls Chart 1_4 32 Regulatory Assets and Liabilities  7 06- Exhibit D" xfId="2470"/>
    <cellStyle name="_VC 6.15.06 update on 06GRC power costs.xls Chart 1_4 32 Regulatory Assets and Liabilities  7 06- Exhibit D 2" xfId="2471"/>
    <cellStyle name="_VC 6.15.06 update on 06GRC power costs.xls Chart 1_Book2" xfId="2472"/>
    <cellStyle name="_VC 6.15.06 update on 06GRC power costs.xls Chart 1_Book2 2" xfId="2473"/>
    <cellStyle name="_VC 6.15.06 update on 06GRC power costs.xls Chart 1_Book2_Adj Bench DR 3 for Initial Briefs (Electric)" xfId="2474"/>
    <cellStyle name="_VC 6.15.06 update on 06GRC power costs.xls Chart 1_Book2_Adj Bench DR 3 for Initial Briefs (Electric) 2" xfId="2475"/>
    <cellStyle name="_VC 6.15.06 update on 06GRC power costs.xls Chart 1_Book2_Electric Rev Req Model (2009 GRC) Rebuttal" xfId="2476"/>
    <cellStyle name="_VC 6.15.06 update on 06GRC power costs.xls Chart 1_Book2_Electric Rev Req Model (2009 GRC) Rebuttal 2" xfId="2477"/>
    <cellStyle name="_VC 6.15.06 update on 06GRC power costs.xls Chart 1_Book2_Electric Rev Req Model (2009 GRC) Rebuttal REmoval of New  WH Solar AdjustMI" xfId="2478"/>
    <cellStyle name="_VC 6.15.06 update on 06GRC power costs.xls Chart 1_Book2_Electric Rev Req Model (2009 GRC) Rebuttal REmoval of New  WH Solar AdjustMI 2" xfId="2479"/>
    <cellStyle name="_VC 6.15.06 update on 06GRC power costs.xls Chart 1_Book2_Electric Rev Req Model (2009 GRC) Revised 01-18-2010" xfId="2480"/>
    <cellStyle name="_VC 6.15.06 update on 06GRC power costs.xls Chart 1_Book2_Electric Rev Req Model (2009 GRC) Revised 01-18-2010 2" xfId="2481"/>
    <cellStyle name="_VC 6.15.06 update on 06GRC power costs.xls Chart 1_Book2_Final Order Electric EXHIBIT A-1" xfId="2482"/>
    <cellStyle name="_VC 6.15.06 update on 06GRC power costs.xls Chart 1_Book2_Final Order Electric EXHIBIT A-1 2" xfId="2483"/>
    <cellStyle name="_VC 6.15.06 update on 06GRC power costs.xls Chart 1_Book4" xfId="2484"/>
    <cellStyle name="_VC 6.15.06 update on 06GRC power costs.xls Chart 1_Book4 2" xfId="2485"/>
    <cellStyle name="_VC 6.15.06 update on 06GRC power costs.xls Chart 1_Book9" xfId="2486"/>
    <cellStyle name="_VC 6.15.06 update on 06GRC power costs.xls Chart 1_Book9 2" xfId="2487"/>
    <cellStyle name="_VC 6.15.06 update on 06GRC power costs.xls Chart 1_DWH-08 (Rate Spread &amp; Design Workpapers)" xfId="2488"/>
    <cellStyle name="_VC 6.15.06 update on 06GRC power costs.xls Chart 1_Final 2008 PTC Rate Design Workpapers 10.27.08" xfId="2489"/>
    <cellStyle name="_VC 6.15.06 update on 06GRC power costs.xls Chart 1_INPUTS" xfId="2490"/>
    <cellStyle name="_VC 6.15.06 update on 06GRC power costs.xls Chart 1_INPUTS 2" xfId="2491"/>
    <cellStyle name="_VC 6.15.06 update on 06GRC power costs.xls Chart 1_Power Costs - Comparison bx Rbtl-Staff-Jt-PC" xfId="2492"/>
    <cellStyle name="_VC 6.15.06 update on 06GRC power costs.xls Chart 1_Power Costs - Comparison bx Rbtl-Staff-Jt-PC 2" xfId="2493"/>
    <cellStyle name="_VC 6.15.06 update on 06GRC power costs.xls Chart 1_Power Costs - Comparison bx Rbtl-Staff-Jt-PC_Adj Bench DR 3 for Initial Briefs (Electric)" xfId="2494"/>
    <cellStyle name="_VC 6.15.06 update on 06GRC power costs.xls Chart 1_Power Costs - Comparison bx Rbtl-Staff-Jt-PC_Adj Bench DR 3 for Initial Briefs (Electric) 2" xfId="2495"/>
    <cellStyle name="_VC 6.15.06 update on 06GRC power costs.xls Chart 1_Power Costs - Comparison bx Rbtl-Staff-Jt-PC_Electric Rev Req Model (2009 GRC) Rebuttal" xfId="2496"/>
    <cellStyle name="_VC 6.15.06 update on 06GRC power costs.xls Chart 1_Power Costs - Comparison bx Rbtl-Staff-Jt-PC_Electric Rev Req Model (2009 GRC) Rebuttal 2" xfId="2497"/>
    <cellStyle name="_VC 6.15.06 update on 06GRC power costs.xls Chart 1_Power Costs - Comparison bx Rbtl-Staff-Jt-PC_Electric Rev Req Model (2009 GRC) Rebuttal REmoval of New  WH Solar AdjustMI" xfId="2498"/>
    <cellStyle name="_VC 6.15.06 update on 06GRC power costs.xls Chart 1_Power Costs - Comparison bx Rbtl-Staff-Jt-PC_Electric Rev Req Model (2009 GRC) Rebuttal REmoval of New  WH Solar AdjustMI 2" xfId="2499"/>
    <cellStyle name="_VC 6.15.06 update on 06GRC power costs.xls Chart 1_Power Costs - Comparison bx Rbtl-Staff-Jt-PC_Electric Rev Req Model (2009 GRC) Revised 01-18-2010" xfId="2500"/>
    <cellStyle name="_VC 6.15.06 update on 06GRC power costs.xls Chart 1_Power Costs - Comparison bx Rbtl-Staff-Jt-PC_Electric Rev Req Model (2009 GRC) Revised 01-18-2010 2" xfId="2501"/>
    <cellStyle name="_VC 6.15.06 update on 06GRC power costs.xls Chart 1_Power Costs - Comparison bx Rbtl-Staff-Jt-PC_Final Order Electric EXHIBIT A-1" xfId="2502"/>
    <cellStyle name="_VC 6.15.06 update on 06GRC power costs.xls Chart 1_Power Costs - Comparison bx Rbtl-Staff-Jt-PC_Final Order Electric EXHIBIT A-1 2" xfId="2503"/>
    <cellStyle name="_VC 6.15.06 update on 06GRC power costs.xls Chart 1_Production Adj 4.37" xfId="2504"/>
    <cellStyle name="_VC 6.15.06 update on 06GRC power costs.xls Chart 1_Production Adj 4.37 2" xfId="2505"/>
    <cellStyle name="_VC 6.15.06 update on 06GRC power costs.xls Chart 1_Purchased Power Adj 4.03" xfId="2506"/>
    <cellStyle name="_VC 6.15.06 update on 06GRC power costs.xls Chart 1_Purchased Power Adj 4.03 2" xfId="2507"/>
    <cellStyle name="_VC 6.15.06 update on 06GRC power costs.xls Chart 1_Rebuttal Power Costs" xfId="2508"/>
    <cellStyle name="_VC 6.15.06 update on 06GRC power costs.xls Chart 1_Rebuttal Power Costs 2" xfId="2509"/>
    <cellStyle name="_VC 6.15.06 update on 06GRC power costs.xls Chart 1_Rebuttal Power Costs_Adj Bench DR 3 for Initial Briefs (Electric)" xfId="2510"/>
    <cellStyle name="_VC 6.15.06 update on 06GRC power costs.xls Chart 1_Rebuttal Power Costs_Adj Bench DR 3 for Initial Briefs (Electric) 2" xfId="2511"/>
    <cellStyle name="_VC 6.15.06 update on 06GRC power costs.xls Chart 1_Rebuttal Power Costs_Electric Rev Req Model (2009 GRC) Rebuttal" xfId="2512"/>
    <cellStyle name="_VC 6.15.06 update on 06GRC power costs.xls Chart 1_Rebuttal Power Costs_Electric Rev Req Model (2009 GRC) Rebuttal 2" xfId="2513"/>
    <cellStyle name="_VC 6.15.06 update on 06GRC power costs.xls Chart 1_Rebuttal Power Costs_Electric Rev Req Model (2009 GRC) Rebuttal REmoval of New  WH Solar AdjustMI" xfId="2514"/>
    <cellStyle name="_VC 6.15.06 update on 06GRC power costs.xls Chart 1_Rebuttal Power Costs_Electric Rev Req Model (2009 GRC) Rebuttal REmoval of New  WH Solar AdjustMI 2" xfId="2515"/>
    <cellStyle name="_VC 6.15.06 update on 06GRC power costs.xls Chart 1_Rebuttal Power Costs_Electric Rev Req Model (2009 GRC) Revised 01-18-2010" xfId="2516"/>
    <cellStyle name="_VC 6.15.06 update on 06GRC power costs.xls Chart 1_Rebuttal Power Costs_Electric Rev Req Model (2009 GRC) Revised 01-18-2010 2" xfId="2517"/>
    <cellStyle name="_VC 6.15.06 update on 06GRC power costs.xls Chart 1_Rebuttal Power Costs_Final Order Electric EXHIBIT A-1" xfId="2518"/>
    <cellStyle name="_VC 6.15.06 update on 06GRC power costs.xls Chart 1_Rebuttal Power Costs_Final Order Electric EXHIBIT A-1 2" xfId="2519"/>
    <cellStyle name="_VC 6.15.06 update on 06GRC power costs.xls Chart 1_ROR &amp; CONV FACTOR" xfId="2520"/>
    <cellStyle name="_VC 6.15.06 update on 06GRC power costs.xls Chart 1_ROR &amp; CONV FACTOR 2" xfId="2521"/>
    <cellStyle name="_VC 6.15.06 update on 06GRC power costs.xls Chart 1_ROR 5.02" xfId="2522"/>
    <cellStyle name="_VC 6.15.06 update on 06GRC power costs.xls Chart 1_ROR 5.02 2" xfId="2523"/>
    <cellStyle name="_VC 6.15.06 update on 06GRC power costs.xls Chart 2" xfId="2524"/>
    <cellStyle name="_VC 6.15.06 update on 06GRC power costs.xls Chart 2 2" xfId="2525"/>
    <cellStyle name="_VC 6.15.06 update on 06GRC power costs.xls Chart 2 2 2" xfId="2526"/>
    <cellStyle name="_VC 6.15.06 update on 06GRC power costs.xls Chart 2 3" xfId="2527"/>
    <cellStyle name="_VC 6.15.06 update on 06GRC power costs.xls Chart 2 3 2" xfId="2528"/>
    <cellStyle name="_VC 6.15.06 update on 06GRC power costs.xls Chart 2 3 3" xfId="2529"/>
    <cellStyle name="_VC 6.15.06 update on 06GRC power costs.xls Chart 2 3 4" xfId="2530"/>
    <cellStyle name="_VC 6.15.06 update on 06GRC power costs.xls Chart 2 4" xfId="2531"/>
    <cellStyle name="_VC 6.15.06 update on 06GRC power costs.xls Chart 2_04 07E Wild Horse Wind Expansion (C) (2)" xfId="2532"/>
    <cellStyle name="_VC 6.15.06 update on 06GRC power costs.xls Chart 2_04 07E Wild Horse Wind Expansion (C) (2) 2" xfId="2533"/>
    <cellStyle name="_VC 6.15.06 update on 06GRC power costs.xls Chart 2_04 07E Wild Horse Wind Expansion (C) (2)_Adj Bench DR 3 for Initial Briefs (Electric)" xfId="2534"/>
    <cellStyle name="_VC 6.15.06 update on 06GRC power costs.xls Chart 2_04 07E Wild Horse Wind Expansion (C) (2)_Adj Bench DR 3 for Initial Briefs (Electric) 2" xfId="2535"/>
    <cellStyle name="_VC 6.15.06 update on 06GRC power costs.xls Chart 2_04 07E Wild Horse Wind Expansion (C) (2)_Electric Rev Req Model (2009 GRC) " xfId="2536"/>
    <cellStyle name="_VC 6.15.06 update on 06GRC power costs.xls Chart 2_04 07E Wild Horse Wind Expansion (C) (2)_Electric Rev Req Model (2009 GRC)  2" xfId="2537"/>
    <cellStyle name="_VC 6.15.06 update on 06GRC power costs.xls Chart 2_04 07E Wild Horse Wind Expansion (C) (2)_Electric Rev Req Model (2009 GRC) Rebuttal" xfId="2538"/>
    <cellStyle name="_VC 6.15.06 update on 06GRC power costs.xls Chart 2_04 07E Wild Horse Wind Expansion (C) (2)_Electric Rev Req Model (2009 GRC) Rebuttal 2" xfId="2539"/>
    <cellStyle name="_VC 6.15.06 update on 06GRC power costs.xls Chart 2_04 07E Wild Horse Wind Expansion (C) (2)_Electric Rev Req Model (2009 GRC) Rebuttal REmoval of New  WH Solar AdjustMI" xfId="2540"/>
    <cellStyle name="_VC 6.15.06 update on 06GRC power costs.xls Chart 2_04 07E Wild Horse Wind Expansion (C) (2)_Electric Rev Req Model (2009 GRC) Rebuttal REmoval of New  WH Solar AdjustMI 2" xfId="2541"/>
    <cellStyle name="_VC 6.15.06 update on 06GRC power costs.xls Chart 2_04 07E Wild Horse Wind Expansion (C) (2)_Electric Rev Req Model (2009 GRC) Revised 01-18-2010" xfId="2542"/>
    <cellStyle name="_VC 6.15.06 update on 06GRC power costs.xls Chart 2_04 07E Wild Horse Wind Expansion (C) (2)_Electric Rev Req Model (2009 GRC) Revised 01-18-2010 2" xfId="2543"/>
    <cellStyle name="_VC 6.15.06 update on 06GRC power costs.xls Chart 2_04 07E Wild Horse Wind Expansion (C) (2)_Final Order Electric EXHIBIT A-1" xfId="2544"/>
    <cellStyle name="_VC 6.15.06 update on 06GRC power costs.xls Chart 2_04 07E Wild Horse Wind Expansion (C) (2)_Final Order Electric EXHIBIT A-1 2" xfId="2545"/>
    <cellStyle name="_VC 6.15.06 update on 06GRC power costs.xls Chart 2_04 07E Wild Horse Wind Expansion (C) (2)_TENASKA REGULATORY ASSET" xfId="2546"/>
    <cellStyle name="_VC 6.15.06 update on 06GRC power costs.xls Chart 2_04 07E Wild Horse Wind Expansion (C) (2)_TENASKA REGULATORY ASSET 2" xfId="2547"/>
    <cellStyle name="_VC 6.15.06 update on 06GRC power costs.xls Chart 2_16.37E Wild Horse Expansion DeferralRevwrkingfile SF" xfId="2548"/>
    <cellStyle name="_VC 6.15.06 update on 06GRC power costs.xls Chart 2_16.37E Wild Horse Expansion DeferralRevwrkingfile SF 2" xfId="2549"/>
    <cellStyle name="_VC 6.15.06 update on 06GRC power costs.xls Chart 2_4 31 Regulatory Assets and Liabilities  7 06- Exhibit D" xfId="2550"/>
    <cellStyle name="_VC 6.15.06 update on 06GRC power costs.xls Chart 2_4 31 Regulatory Assets and Liabilities  7 06- Exhibit D 2" xfId="2551"/>
    <cellStyle name="_VC 6.15.06 update on 06GRC power costs.xls Chart 2_4 32 Regulatory Assets and Liabilities  7 06- Exhibit D" xfId="2552"/>
    <cellStyle name="_VC 6.15.06 update on 06GRC power costs.xls Chart 2_4 32 Regulatory Assets and Liabilities  7 06- Exhibit D 2" xfId="2553"/>
    <cellStyle name="_VC 6.15.06 update on 06GRC power costs.xls Chart 2_Book2" xfId="2554"/>
    <cellStyle name="_VC 6.15.06 update on 06GRC power costs.xls Chart 2_Book2 2" xfId="2555"/>
    <cellStyle name="_VC 6.15.06 update on 06GRC power costs.xls Chart 2_Book2_Adj Bench DR 3 for Initial Briefs (Electric)" xfId="2556"/>
    <cellStyle name="_VC 6.15.06 update on 06GRC power costs.xls Chart 2_Book2_Adj Bench DR 3 for Initial Briefs (Electric) 2" xfId="2557"/>
    <cellStyle name="_VC 6.15.06 update on 06GRC power costs.xls Chart 2_Book2_Electric Rev Req Model (2009 GRC) Rebuttal" xfId="2558"/>
    <cellStyle name="_VC 6.15.06 update on 06GRC power costs.xls Chart 2_Book2_Electric Rev Req Model (2009 GRC) Rebuttal 2" xfId="2559"/>
    <cellStyle name="_VC 6.15.06 update on 06GRC power costs.xls Chart 2_Book2_Electric Rev Req Model (2009 GRC) Rebuttal REmoval of New  WH Solar AdjustMI" xfId="2560"/>
    <cellStyle name="_VC 6.15.06 update on 06GRC power costs.xls Chart 2_Book2_Electric Rev Req Model (2009 GRC) Rebuttal REmoval of New  WH Solar AdjustMI 2" xfId="2561"/>
    <cellStyle name="_VC 6.15.06 update on 06GRC power costs.xls Chart 2_Book2_Electric Rev Req Model (2009 GRC) Revised 01-18-2010" xfId="2562"/>
    <cellStyle name="_VC 6.15.06 update on 06GRC power costs.xls Chart 2_Book2_Electric Rev Req Model (2009 GRC) Revised 01-18-2010 2" xfId="2563"/>
    <cellStyle name="_VC 6.15.06 update on 06GRC power costs.xls Chart 2_Book2_Final Order Electric EXHIBIT A-1" xfId="2564"/>
    <cellStyle name="_VC 6.15.06 update on 06GRC power costs.xls Chart 2_Book2_Final Order Electric EXHIBIT A-1 2" xfId="2565"/>
    <cellStyle name="_VC 6.15.06 update on 06GRC power costs.xls Chart 2_Book4" xfId="2566"/>
    <cellStyle name="_VC 6.15.06 update on 06GRC power costs.xls Chart 2_Book4 2" xfId="2567"/>
    <cellStyle name="_VC 6.15.06 update on 06GRC power costs.xls Chart 2_Book9" xfId="2568"/>
    <cellStyle name="_VC 6.15.06 update on 06GRC power costs.xls Chart 2_Book9 2" xfId="2569"/>
    <cellStyle name="_VC 6.15.06 update on 06GRC power costs.xls Chart 2_DWH-08 (Rate Spread &amp; Design Workpapers)" xfId="2570"/>
    <cellStyle name="_VC 6.15.06 update on 06GRC power costs.xls Chart 2_Final 2008 PTC Rate Design Workpapers 10.27.08" xfId="2571"/>
    <cellStyle name="_VC 6.15.06 update on 06GRC power costs.xls Chart 2_INPUTS" xfId="2572"/>
    <cellStyle name="_VC 6.15.06 update on 06GRC power costs.xls Chart 2_INPUTS 2" xfId="2573"/>
    <cellStyle name="_VC 6.15.06 update on 06GRC power costs.xls Chart 2_Power Costs - Comparison bx Rbtl-Staff-Jt-PC" xfId="2574"/>
    <cellStyle name="_VC 6.15.06 update on 06GRC power costs.xls Chart 2_Power Costs - Comparison bx Rbtl-Staff-Jt-PC 2" xfId="2575"/>
    <cellStyle name="_VC 6.15.06 update on 06GRC power costs.xls Chart 2_Power Costs - Comparison bx Rbtl-Staff-Jt-PC_Adj Bench DR 3 for Initial Briefs (Electric)" xfId="2576"/>
    <cellStyle name="_VC 6.15.06 update on 06GRC power costs.xls Chart 2_Power Costs - Comparison bx Rbtl-Staff-Jt-PC_Adj Bench DR 3 for Initial Briefs (Electric) 2" xfId="2577"/>
    <cellStyle name="_VC 6.15.06 update on 06GRC power costs.xls Chart 2_Power Costs - Comparison bx Rbtl-Staff-Jt-PC_Electric Rev Req Model (2009 GRC) Rebuttal" xfId="2578"/>
    <cellStyle name="_VC 6.15.06 update on 06GRC power costs.xls Chart 2_Power Costs - Comparison bx Rbtl-Staff-Jt-PC_Electric Rev Req Model (2009 GRC) Rebuttal 2" xfId="2579"/>
    <cellStyle name="_VC 6.15.06 update on 06GRC power costs.xls Chart 2_Power Costs - Comparison bx Rbtl-Staff-Jt-PC_Electric Rev Req Model (2009 GRC) Rebuttal REmoval of New  WH Solar AdjustMI" xfId="2580"/>
    <cellStyle name="_VC 6.15.06 update on 06GRC power costs.xls Chart 2_Power Costs - Comparison bx Rbtl-Staff-Jt-PC_Electric Rev Req Model (2009 GRC) Rebuttal REmoval of New  WH Solar AdjustMI 2" xfId="2581"/>
    <cellStyle name="_VC 6.15.06 update on 06GRC power costs.xls Chart 2_Power Costs - Comparison bx Rbtl-Staff-Jt-PC_Electric Rev Req Model (2009 GRC) Revised 01-18-2010" xfId="2582"/>
    <cellStyle name="_VC 6.15.06 update on 06GRC power costs.xls Chart 2_Power Costs - Comparison bx Rbtl-Staff-Jt-PC_Electric Rev Req Model (2009 GRC) Revised 01-18-2010 2" xfId="2583"/>
    <cellStyle name="_VC 6.15.06 update on 06GRC power costs.xls Chart 2_Power Costs - Comparison bx Rbtl-Staff-Jt-PC_Final Order Electric EXHIBIT A-1" xfId="2584"/>
    <cellStyle name="_VC 6.15.06 update on 06GRC power costs.xls Chart 2_Power Costs - Comparison bx Rbtl-Staff-Jt-PC_Final Order Electric EXHIBIT A-1 2" xfId="2585"/>
    <cellStyle name="_VC 6.15.06 update on 06GRC power costs.xls Chart 2_Production Adj 4.37" xfId="2586"/>
    <cellStyle name="_VC 6.15.06 update on 06GRC power costs.xls Chart 2_Production Adj 4.37 2" xfId="2587"/>
    <cellStyle name="_VC 6.15.06 update on 06GRC power costs.xls Chart 2_Purchased Power Adj 4.03" xfId="2588"/>
    <cellStyle name="_VC 6.15.06 update on 06GRC power costs.xls Chart 2_Purchased Power Adj 4.03 2" xfId="2589"/>
    <cellStyle name="_VC 6.15.06 update on 06GRC power costs.xls Chart 2_Rebuttal Power Costs" xfId="2590"/>
    <cellStyle name="_VC 6.15.06 update on 06GRC power costs.xls Chart 2_Rebuttal Power Costs 2" xfId="2591"/>
    <cellStyle name="_VC 6.15.06 update on 06GRC power costs.xls Chart 2_Rebuttal Power Costs_Adj Bench DR 3 for Initial Briefs (Electric)" xfId="2592"/>
    <cellStyle name="_VC 6.15.06 update on 06GRC power costs.xls Chart 2_Rebuttal Power Costs_Adj Bench DR 3 for Initial Briefs (Electric) 2" xfId="2593"/>
    <cellStyle name="_VC 6.15.06 update on 06GRC power costs.xls Chart 2_Rebuttal Power Costs_Electric Rev Req Model (2009 GRC) Rebuttal" xfId="2594"/>
    <cellStyle name="_VC 6.15.06 update on 06GRC power costs.xls Chart 2_Rebuttal Power Costs_Electric Rev Req Model (2009 GRC) Rebuttal 2" xfId="2595"/>
    <cellStyle name="_VC 6.15.06 update on 06GRC power costs.xls Chart 2_Rebuttal Power Costs_Electric Rev Req Model (2009 GRC) Rebuttal REmoval of New  WH Solar AdjustMI" xfId="2596"/>
    <cellStyle name="_VC 6.15.06 update on 06GRC power costs.xls Chart 2_Rebuttal Power Costs_Electric Rev Req Model (2009 GRC) Rebuttal REmoval of New  WH Solar AdjustMI 2" xfId="2597"/>
    <cellStyle name="_VC 6.15.06 update on 06GRC power costs.xls Chart 2_Rebuttal Power Costs_Electric Rev Req Model (2009 GRC) Revised 01-18-2010" xfId="2598"/>
    <cellStyle name="_VC 6.15.06 update on 06GRC power costs.xls Chart 2_Rebuttal Power Costs_Electric Rev Req Model (2009 GRC) Revised 01-18-2010 2" xfId="2599"/>
    <cellStyle name="_VC 6.15.06 update on 06GRC power costs.xls Chart 2_Rebuttal Power Costs_Final Order Electric EXHIBIT A-1" xfId="2600"/>
    <cellStyle name="_VC 6.15.06 update on 06GRC power costs.xls Chart 2_Rebuttal Power Costs_Final Order Electric EXHIBIT A-1 2" xfId="2601"/>
    <cellStyle name="_VC 6.15.06 update on 06GRC power costs.xls Chart 2_ROR &amp; CONV FACTOR" xfId="2602"/>
    <cellStyle name="_VC 6.15.06 update on 06GRC power costs.xls Chart 2_ROR &amp; CONV FACTOR 2" xfId="2603"/>
    <cellStyle name="_VC 6.15.06 update on 06GRC power costs.xls Chart 2_ROR 5.02" xfId="2604"/>
    <cellStyle name="_VC 6.15.06 update on 06GRC power costs.xls Chart 2_ROR 5.02 2" xfId="2605"/>
    <cellStyle name="_VC 6.15.06 update on 06GRC power costs.xls Chart 3" xfId="2606"/>
    <cellStyle name="_VC 6.15.06 update on 06GRC power costs.xls Chart 3 2" xfId="2607"/>
    <cellStyle name="_VC 6.15.06 update on 06GRC power costs.xls Chart 3 2 2" xfId="2608"/>
    <cellStyle name="_VC 6.15.06 update on 06GRC power costs.xls Chart 3 3" xfId="2609"/>
    <cellStyle name="_VC 6.15.06 update on 06GRC power costs.xls Chart 3 3 2" xfId="2610"/>
    <cellStyle name="_VC 6.15.06 update on 06GRC power costs.xls Chart 3 3 3" xfId="2611"/>
    <cellStyle name="_VC 6.15.06 update on 06GRC power costs.xls Chart 3 3 4" xfId="2612"/>
    <cellStyle name="_VC 6.15.06 update on 06GRC power costs.xls Chart 3 4" xfId="2613"/>
    <cellStyle name="_VC 6.15.06 update on 06GRC power costs.xls Chart 3_04 07E Wild Horse Wind Expansion (C) (2)" xfId="2614"/>
    <cellStyle name="_VC 6.15.06 update on 06GRC power costs.xls Chart 3_04 07E Wild Horse Wind Expansion (C) (2) 2" xfId="2615"/>
    <cellStyle name="_VC 6.15.06 update on 06GRC power costs.xls Chart 3_04 07E Wild Horse Wind Expansion (C) (2)_Adj Bench DR 3 for Initial Briefs (Electric)" xfId="2616"/>
    <cellStyle name="_VC 6.15.06 update on 06GRC power costs.xls Chart 3_04 07E Wild Horse Wind Expansion (C) (2)_Adj Bench DR 3 for Initial Briefs (Electric) 2" xfId="2617"/>
    <cellStyle name="_VC 6.15.06 update on 06GRC power costs.xls Chart 3_04 07E Wild Horse Wind Expansion (C) (2)_Electric Rev Req Model (2009 GRC) " xfId="2618"/>
    <cellStyle name="_VC 6.15.06 update on 06GRC power costs.xls Chart 3_04 07E Wild Horse Wind Expansion (C) (2)_Electric Rev Req Model (2009 GRC)  2" xfId="2619"/>
    <cellStyle name="_VC 6.15.06 update on 06GRC power costs.xls Chart 3_04 07E Wild Horse Wind Expansion (C) (2)_Electric Rev Req Model (2009 GRC) Rebuttal" xfId="2620"/>
    <cellStyle name="_VC 6.15.06 update on 06GRC power costs.xls Chart 3_04 07E Wild Horse Wind Expansion (C) (2)_Electric Rev Req Model (2009 GRC) Rebuttal 2" xfId="2621"/>
    <cellStyle name="_VC 6.15.06 update on 06GRC power costs.xls Chart 3_04 07E Wild Horse Wind Expansion (C) (2)_Electric Rev Req Model (2009 GRC) Rebuttal REmoval of New  WH Solar AdjustMI" xfId="2622"/>
    <cellStyle name="_VC 6.15.06 update on 06GRC power costs.xls Chart 3_04 07E Wild Horse Wind Expansion (C) (2)_Electric Rev Req Model (2009 GRC) Rebuttal REmoval of New  WH Solar AdjustMI 2" xfId="2623"/>
    <cellStyle name="_VC 6.15.06 update on 06GRC power costs.xls Chart 3_04 07E Wild Horse Wind Expansion (C) (2)_Electric Rev Req Model (2009 GRC) Revised 01-18-2010" xfId="2624"/>
    <cellStyle name="_VC 6.15.06 update on 06GRC power costs.xls Chart 3_04 07E Wild Horse Wind Expansion (C) (2)_Electric Rev Req Model (2009 GRC) Revised 01-18-2010 2" xfId="2625"/>
    <cellStyle name="_VC 6.15.06 update on 06GRC power costs.xls Chart 3_04 07E Wild Horse Wind Expansion (C) (2)_Final Order Electric EXHIBIT A-1" xfId="2626"/>
    <cellStyle name="_VC 6.15.06 update on 06GRC power costs.xls Chart 3_04 07E Wild Horse Wind Expansion (C) (2)_Final Order Electric EXHIBIT A-1 2" xfId="2627"/>
    <cellStyle name="_VC 6.15.06 update on 06GRC power costs.xls Chart 3_04 07E Wild Horse Wind Expansion (C) (2)_TENASKA REGULATORY ASSET" xfId="2628"/>
    <cellStyle name="_VC 6.15.06 update on 06GRC power costs.xls Chart 3_04 07E Wild Horse Wind Expansion (C) (2)_TENASKA REGULATORY ASSET 2" xfId="2629"/>
    <cellStyle name="_VC 6.15.06 update on 06GRC power costs.xls Chart 3_16.37E Wild Horse Expansion DeferralRevwrkingfile SF" xfId="2630"/>
    <cellStyle name="_VC 6.15.06 update on 06GRC power costs.xls Chart 3_16.37E Wild Horse Expansion DeferralRevwrkingfile SF 2" xfId="2631"/>
    <cellStyle name="_VC 6.15.06 update on 06GRC power costs.xls Chart 3_4 31 Regulatory Assets and Liabilities  7 06- Exhibit D" xfId="2632"/>
    <cellStyle name="_VC 6.15.06 update on 06GRC power costs.xls Chart 3_4 31 Regulatory Assets and Liabilities  7 06- Exhibit D 2" xfId="2633"/>
    <cellStyle name="_VC 6.15.06 update on 06GRC power costs.xls Chart 3_4 32 Regulatory Assets and Liabilities  7 06- Exhibit D" xfId="2634"/>
    <cellStyle name="_VC 6.15.06 update on 06GRC power costs.xls Chart 3_4 32 Regulatory Assets and Liabilities  7 06- Exhibit D 2" xfId="2635"/>
    <cellStyle name="_VC 6.15.06 update on 06GRC power costs.xls Chart 3_Book2" xfId="2636"/>
    <cellStyle name="_VC 6.15.06 update on 06GRC power costs.xls Chart 3_Book2 2" xfId="2637"/>
    <cellStyle name="_VC 6.15.06 update on 06GRC power costs.xls Chart 3_Book2_Adj Bench DR 3 for Initial Briefs (Electric)" xfId="2638"/>
    <cellStyle name="_VC 6.15.06 update on 06GRC power costs.xls Chart 3_Book2_Adj Bench DR 3 for Initial Briefs (Electric) 2" xfId="2639"/>
    <cellStyle name="_VC 6.15.06 update on 06GRC power costs.xls Chart 3_Book2_Electric Rev Req Model (2009 GRC) Rebuttal" xfId="2640"/>
    <cellStyle name="_VC 6.15.06 update on 06GRC power costs.xls Chart 3_Book2_Electric Rev Req Model (2009 GRC) Rebuttal 2" xfId="2641"/>
    <cellStyle name="_VC 6.15.06 update on 06GRC power costs.xls Chart 3_Book2_Electric Rev Req Model (2009 GRC) Rebuttal REmoval of New  WH Solar AdjustMI" xfId="2642"/>
    <cellStyle name="_VC 6.15.06 update on 06GRC power costs.xls Chart 3_Book2_Electric Rev Req Model (2009 GRC) Rebuttal REmoval of New  WH Solar AdjustMI 2" xfId="2643"/>
    <cellStyle name="_VC 6.15.06 update on 06GRC power costs.xls Chart 3_Book2_Electric Rev Req Model (2009 GRC) Revised 01-18-2010" xfId="2644"/>
    <cellStyle name="_VC 6.15.06 update on 06GRC power costs.xls Chart 3_Book2_Electric Rev Req Model (2009 GRC) Revised 01-18-2010 2" xfId="2645"/>
    <cellStyle name="_VC 6.15.06 update on 06GRC power costs.xls Chart 3_Book2_Final Order Electric EXHIBIT A-1" xfId="2646"/>
    <cellStyle name="_VC 6.15.06 update on 06GRC power costs.xls Chart 3_Book2_Final Order Electric EXHIBIT A-1 2" xfId="2647"/>
    <cellStyle name="_VC 6.15.06 update on 06GRC power costs.xls Chart 3_Book4" xfId="2648"/>
    <cellStyle name="_VC 6.15.06 update on 06GRC power costs.xls Chart 3_Book4 2" xfId="2649"/>
    <cellStyle name="_VC 6.15.06 update on 06GRC power costs.xls Chart 3_Book9" xfId="2650"/>
    <cellStyle name="_VC 6.15.06 update on 06GRC power costs.xls Chart 3_Book9 2" xfId="2651"/>
    <cellStyle name="_VC 6.15.06 update on 06GRC power costs.xls Chart 3_DWH-08 (Rate Spread &amp; Design Workpapers)" xfId="2652"/>
    <cellStyle name="_VC 6.15.06 update on 06GRC power costs.xls Chart 3_Final 2008 PTC Rate Design Workpapers 10.27.08" xfId="2653"/>
    <cellStyle name="_VC 6.15.06 update on 06GRC power costs.xls Chart 3_INPUTS" xfId="2654"/>
    <cellStyle name="_VC 6.15.06 update on 06GRC power costs.xls Chart 3_INPUTS 2" xfId="2655"/>
    <cellStyle name="_VC 6.15.06 update on 06GRC power costs.xls Chart 3_Power Costs - Comparison bx Rbtl-Staff-Jt-PC" xfId="2656"/>
    <cellStyle name="_VC 6.15.06 update on 06GRC power costs.xls Chart 3_Power Costs - Comparison bx Rbtl-Staff-Jt-PC 2" xfId="2657"/>
    <cellStyle name="_VC 6.15.06 update on 06GRC power costs.xls Chart 3_Power Costs - Comparison bx Rbtl-Staff-Jt-PC_Adj Bench DR 3 for Initial Briefs (Electric)" xfId="2658"/>
    <cellStyle name="_VC 6.15.06 update on 06GRC power costs.xls Chart 3_Power Costs - Comparison bx Rbtl-Staff-Jt-PC_Adj Bench DR 3 for Initial Briefs (Electric) 2" xfId="2659"/>
    <cellStyle name="_VC 6.15.06 update on 06GRC power costs.xls Chart 3_Power Costs - Comparison bx Rbtl-Staff-Jt-PC_Electric Rev Req Model (2009 GRC) Rebuttal" xfId="2660"/>
    <cellStyle name="_VC 6.15.06 update on 06GRC power costs.xls Chart 3_Power Costs - Comparison bx Rbtl-Staff-Jt-PC_Electric Rev Req Model (2009 GRC) Rebuttal 2" xfId="2661"/>
    <cellStyle name="_VC 6.15.06 update on 06GRC power costs.xls Chart 3_Power Costs - Comparison bx Rbtl-Staff-Jt-PC_Electric Rev Req Model (2009 GRC) Rebuttal REmoval of New  WH Solar AdjustMI" xfId="2662"/>
    <cellStyle name="_VC 6.15.06 update on 06GRC power costs.xls Chart 3_Power Costs - Comparison bx Rbtl-Staff-Jt-PC_Electric Rev Req Model (2009 GRC) Rebuttal REmoval of New  WH Solar AdjustMI 2" xfId="2663"/>
    <cellStyle name="_VC 6.15.06 update on 06GRC power costs.xls Chart 3_Power Costs - Comparison bx Rbtl-Staff-Jt-PC_Electric Rev Req Model (2009 GRC) Revised 01-18-2010" xfId="2664"/>
    <cellStyle name="_VC 6.15.06 update on 06GRC power costs.xls Chart 3_Power Costs - Comparison bx Rbtl-Staff-Jt-PC_Electric Rev Req Model (2009 GRC) Revised 01-18-2010 2" xfId="2665"/>
    <cellStyle name="_VC 6.15.06 update on 06GRC power costs.xls Chart 3_Power Costs - Comparison bx Rbtl-Staff-Jt-PC_Final Order Electric EXHIBIT A-1" xfId="2666"/>
    <cellStyle name="_VC 6.15.06 update on 06GRC power costs.xls Chart 3_Power Costs - Comparison bx Rbtl-Staff-Jt-PC_Final Order Electric EXHIBIT A-1 2" xfId="2667"/>
    <cellStyle name="_VC 6.15.06 update on 06GRC power costs.xls Chart 3_Production Adj 4.37" xfId="2668"/>
    <cellStyle name="_VC 6.15.06 update on 06GRC power costs.xls Chart 3_Production Adj 4.37 2" xfId="2669"/>
    <cellStyle name="_VC 6.15.06 update on 06GRC power costs.xls Chart 3_Purchased Power Adj 4.03" xfId="2670"/>
    <cellStyle name="_VC 6.15.06 update on 06GRC power costs.xls Chart 3_Purchased Power Adj 4.03 2" xfId="2671"/>
    <cellStyle name="_VC 6.15.06 update on 06GRC power costs.xls Chart 3_Rebuttal Power Costs" xfId="2672"/>
    <cellStyle name="_VC 6.15.06 update on 06GRC power costs.xls Chart 3_Rebuttal Power Costs 2" xfId="2673"/>
    <cellStyle name="_VC 6.15.06 update on 06GRC power costs.xls Chart 3_Rebuttal Power Costs_Adj Bench DR 3 for Initial Briefs (Electric)" xfId="2674"/>
    <cellStyle name="_VC 6.15.06 update on 06GRC power costs.xls Chart 3_Rebuttal Power Costs_Adj Bench DR 3 for Initial Briefs (Electric) 2" xfId="2675"/>
    <cellStyle name="_VC 6.15.06 update on 06GRC power costs.xls Chart 3_Rebuttal Power Costs_Electric Rev Req Model (2009 GRC) Rebuttal" xfId="2676"/>
    <cellStyle name="_VC 6.15.06 update on 06GRC power costs.xls Chart 3_Rebuttal Power Costs_Electric Rev Req Model (2009 GRC) Rebuttal 2" xfId="2677"/>
    <cellStyle name="_VC 6.15.06 update on 06GRC power costs.xls Chart 3_Rebuttal Power Costs_Electric Rev Req Model (2009 GRC) Rebuttal REmoval of New  WH Solar AdjustMI" xfId="2678"/>
    <cellStyle name="_VC 6.15.06 update on 06GRC power costs.xls Chart 3_Rebuttal Power Costs_Electric Rev Req Model (2009 GRC) Rebuttal REmoval of New  WH Solar AdjustMI 2" xfId="2679"/>
    <cellStyle name="_VC 6.15.06 update on 06GRC power costs.xls Chart 3_Rebuttal Power Costs_Electric Rev Req Model (2009 GRC) Revised 01-18-2010" xfId="2680"/>
    <cellStyle name="_VC 6.15.06 update on 06GRC power costs.xls Chart 3_Rebuttal Power Costs_Electric Rev Req Model (2009 GRC) Revised 01-18-2010 2" xfId="2681"/>
    <cellStyle name="_VC 6.15.06 update on 06GRC power costs.xls Chart 3_Rebuttal Power Costs_Final Order Electric EXHIBIT A-1" xfId="2682"/>
    <cellStyle name="_VC 6.15.06 update on 06GRC power costs.xls Chart 3_Rebuttal Power Costs_Final Order Electric EXHIBIT A-1 2" xfId="2683"/>
    <cellStyle name="_VC 6.15.06 update on 06GRC power costs.xls Chart 3_ROR &amp; CONV FACTOR" xfId="2684"/>
    <cellStyle name="_VC 6.15.06 update on 06GRC power costs.xls Chart 3_ROR &amp; CONV FACTOR 2" xfId="2685"/>
    <cellStyle name="_VC 6.15.06 update on 06GRC power costs.xls Chart 3_ROR 5.02" xfId="2686"/>
    <cellStyle name="_VC 6.15.06 update on 06GRC power costs.xls Chart 3_ROR 5.02 2" xfId="2687"/>
    <cellStyle name="0,0_x000d__x000a_NA_x000d__x000a_" xfId="2688"/>
    <cellStyle name="0000" xfId="2689"/>
    <cellStyle name="000000" xfId="2690"/>
    <cellStyle name="20% - Accent1" xfId="21" builtinId="30" customBuiltin="1"/>
    <cellStyle name="20% - Accent1 10" xfId="2691"/>
    <cellStyle name="20% - Accent1 11" xfId="2692"/>
    <cellStyle name="20% - Accent1 12" xfId="2693"/>
    <cellStyle name="20% - Accent1 13" xfId="2694"/>
    <cellStyle name="20% - Accent1 14" xfId="2695"/>
    <cellStyle name="20% - Accent1 15" xfId="2696"/>
    <cellStyle name="20% - Accent1 16" xfId="2697"/>
    <cellStyle name="20% - Accent1 17" xfId="2698"/>
    <cellStyle name="20% - Accent1 18" xfId="2699"/>
    <cellStyle name="20% - Accent1 19" xfId="2700"/>
    <cellStyle name="20% - Accent1 2" xfId="2701"/>
    <cellStyle name="20% - Accent1 2 2" xfId="2702"/>
    <cellStyle name="20% - Accent1 20" xfId="2703"/>
    <cellStyle name="20% - Accent1 21" xfId="2704"/>
    <cellStyle name="20% - Accent1 22" xfId="2705"/>
    <cellStyle name="20% - Accent1 23" xfId="2706"/>
    <cellStyle name="20% - Accent1 24" xfId="2707"/>
    <cellStyle name="20% - Accent1 25" xfId="2708"/>
    <cellStyle name="20% - Accent1 26" xfId="2709"/>
    <cellStyle name="20% - Accent1 27" xfId="2710"/>
    <cellStyle name="20% - Accent1 28" xfId="2711"/>
    <cellStyle name="20% - Accent1 29" xfId="2712"/>
    <cellStyle name="20% - Accent1 3" xfId="2713"/>
    <cellStyle name="20% - Accent1 3 2" xfId="6585"/>
    <cellStyle name="20% - Accent1 30" xfId="2714"/>
    <cellStyle name="20% - Accent1 31" xfId="2715"/>
    <cellStyle name="20% - Accent1 32" xfId="2716"/>
    <cellStyle name="20% - Accent1 33" xfId="2717"/>
    <cellStyle name="20% - Accent1 34" xfId="2718"/>
    <cellStyle name="20% - Accent1 35" xfId="2719"/>
    <cellStyle name="20% - Accent1 36" xfId="2720"/>
    <cellStyle name="20% - Accent1 37" xfId="2721"/>
    <cellStyle name="20% - Accent1 38" xfId="2722"/>
    <cellStyle name="20% - Accent1 39" xfId="2723"/>
    <cellStyle name="20% - Accent1 4" xfId="2724"/>
    <cellStyle name="20% - Accent1 4 2" xfId="2725"/>
    <cellStyle name="20% - Accent1 4 2 2" xfId="2726"/>
    <cellStyle name="20% - Accent1 4 2 3" xfId="2727"/>
    <cellStyle name="20% - Accent1 4 3" xfId="2728"/>
    <cellStyle name="20% - Accent1 4 3 2" xfId="2729"/>
    <cellStyle name="20% - Accent1 4 4" xfId="2730"/>
    <cellStyle name="20% - Accent1 4 5" xfId="2731"/>
    <cellStyle name="20% - Accent1 40" xfId="2732"/>
    <cellStyle name="20% - Accent1 41" xfId="2733"/>
    <cellStyle name="20% - Accent1 42" xfId="2734"/>
    <cellStyle name="20% - Accent1 43" xfId="2735"/>
    <cellStyle name="20% - Accent1 44" xfId="2736"/>
    <cellStyle name="20% - Accent1 45" xfId="2737"/>
    <cellStyle name="20% - Accent1 46" xfId="2738"/>
    <cellStyle name="20% - Accent1 47" xfId="2739"/>
    <cellStyle name="20% - Accent1 48" xfId="2740"/>
    <cellStyle name="20% - Accent1 49" xfId="2741"/>
    <cellStyle name="20% - Accent1 5" xfId="2742"/>
    <cellStyle name="20% - Accent1 50" xfId="2743"/>
    <cellStyle name="20% - Accent1 51" xfId="2744"/>
    <cellStyle name="20% - Accent1 52" xfId="2745"/>
    <cellStyle name="20% - Accent1 53" xfId="2746"/>
    <cellStyle name="20% - Accent1 54" xfId="2747"/>
    <cellStyle name="20% - Accent1 55" xfId="2748"/>
    <cellStyle name="20% - Accent1 56" xfId="2749"/>
    <cellStyle name="20% - Accent1 57" xfId="2750"/>
    <cellStyle name="20% - Accent1 58" xfId="2751"/>
    <cellStyle name="20% - Accent1 59" xfId="2752"/>
    <cellStyle name="20% - Accent1 6" xfId="2753"/>
    <cellStyle name="20% - Accent1 60" xfId="2754"/>
    <cellStyle name="20% - Accent1 61" xfId="2755"/>
    <cellStyle name="20% - Accent1 62" xfId="2756"/>
    <cellStyle name="20% - Accent1 63" xfId="2757"/>
    <cellStyle name="20% - Accent1 64" xfId="2758"/>
    <cellStyle name="20% - Accent1 65" xfId="2759"/>
    <cellStyle name="20% - Accent1 66" xfId="6539"/>
    <cellStyle name="20% - Accent1 7" xfId="2760"/>
    <cellStyle name="20% - Accent1 8" xfId="2761"/>
    <cellStyle name="20% - Accent1 9" xfId="2762"/>
    <cellStyle name="20% - Accent2" xfId="25" builtinId="34" customBuiltin="1"/>
    <cellStyle name="20% - Accent2 10" xfId="2763"/>
    <cellStyle name="20% - Accent2 11" xfId="2764"/>
    <cellStyle name="20% - Accent2 12" xfId="2765"/>
    <cellStyle name="20% - Accent2 13" xfId="2766"/>
    <cellStyle name="20% - Accent2 14" xfId="2767"/>
    <cellStyle name="20% - Accent2 15" xfId="2768"/>
    <cellStyle name="20% - Accent2 16" xfId="2769"/>
    <cellStyle name="20% - Accent2 17" xfId="2770"/>
    <cellStyle name="20% - Accent2 18" xfId="2771"/>
    <cellStyle name="20% - Accent2 19" xfId="2772"/>
    <cellStyle name="20% - Accent2 2" xfId="2773"/>
    <cellStyle name="20% - Accent2 2 2" xfId="2774"/>
    <cellStyle name="20% - Accent2 20" xfId="2775"/>
    <cellStyle name="20% - Accent2 21" xfId="2776"/>
    <cellStyle name="20% - Accent2 22" xfId="2777"/>
    <cellStyle name="20% - Accent2 23" xfId="2778"/>
    <cellStyle name="20% - Accent2 24" xfId="2779"/>
    <cellStyle name="20% - Accent2 25" xfId="2780"/>
    <cellStyle name="20% - Accent2 26" xfId="2781"/>
    <cellStyle name="20% - Accent2 27" xfId="2782"/>
    <cellStyle name="20% - Accent2 28" xfId="2783"/>
    <cellStyle name="20% - Accent2 29" xfId="2784"/>
    <cellStyle name="20% - Accent2 3" xfId="2785"/>
    <cellStyle name="20% - Accent2 3 2" xfId="6586"/>
    <cellStyle name="20% - Accent2 30" xfId="2786"/>
    <cellStyle name="20% - Accent2 31" xfId="2787"/>
    <cellStyle name="20% - Accent2 32" xfId="2788"/>
    <cellStyle name="20% - Accent2 33" xfId="2789"/>
    <cellStyle name="20% - Accent2 34" xfId="2790"/>
    <cellStyle name="20% - Accent2 35" xfId="2791"/>
    <cellStyle name="20% - Accent2 36" xfId="2792"/>
    <cellStyle name="20% - Accent2 37" xfId="2793"/>
    <cellStyle name="20% - Accent2 38" xfId="2794"/>
    <cellStyle name="20% - Accent2 39" xfId="2795"/>
    <cellStyle name="20% - Accent2 4" xfId="2796"/>
    <cellStyle name="20% - Accent2 4 2" xfId="2797"/>
    <cellStyle name="20% - Accent2 4 2 2" xfId="2798"/>
    <cellStyle name="20% - Accent2 4 2 3" xfId="2799"/>
    <cellStyle name="20% - Accent2 4 3" xfId="2800"/>
    <cellStyle name="20% - Accent2 4 3 2" xfId="2801"/>
    <cellStyle name="20% - Accent2 4 4" xfId="2802"/>
    <cellStyle name="20% - Accent2 4 5" xfId="2803"/>
    <cellStyle name="20% - Accent2 40" xfId="2804"/>
    <cellStyle name="20% - Accent2 41" xfId="2805"/>
    <cellStyle name="20% - Accent2 42" xfId="2806"/>
    <cellStyle name="20% - Accent2 43" xfId="2807"/>
    <cellStyle name="20% - Accent2 44" xfId="2808"/>
    <cellStyle name="20% - Accent2 45" xfId="2809"/>
    <cellStyle name="20% - Accent2 46" xfId="2810"/>
    <cellStyle name="20% - Accent2 47" xfId="2811"/>
    <cellStyle name="20% - Accent2 48" xfId="2812"/>
    <cellStyle name="20% - Accent2 49" xfId="2813"/>
    <cellStyle name="20% - Accent2 5" xfId="2814"/>
    <cellStyle name="20% - Accent2 50" xfId="2815"/>
    <cellStyle name="20% - Accent2 51" xfId="2816"/>
    <cellStyle name="20% - Accent2 52" xfId="2817"/>
    <cellStyle name="20% - Accent2 53" xfId="2818"/>
    <cellStyle name="20% - Accent2 54" xfId="2819"/>
    <cellStyle name="20% - Accent2 55" xfId="2820"/>
    <cellStyle name="20% - Accent2 56" xfId="2821"/>
    <cellStyle name="20% - Accent2 57" xfId="2822"/>
    <cellStyle name="20% - Accent2 58" xfId="2823"/>
    <cellStyle name="20% - Accent2 59" xfId="2824"/>
    <cellStyle name="20% - Accent2 6" xfId="2825"/>
    <cellStyle name="20% - Accent2 60" xfId="2826"/>
    <cellStyle name="20% - Accent2 61" xfId="2827"/>
    <cellStyle name="20% - Accent2 62" xfId="2828"/>
    <cellStyle name="20% - Accent2 63" xfId="2829"/>
    <cellStyle name="20% - Accent2 64" xfId="2830"/>
    <cellStyle name="20% - Accent2 65" xfId="2831"/>
    <cellStyle name="20% - Accent2 66" xfId="6543"/>
    <cellStyle name="20% - Accent2 7" xfId="2832"/>
    <cellStyle name="20% - Accent2 8" xfId="2833"/>
    <cellStyle name="20% - Accent2 9" xfId="2834"/>
    <cellStyle name="20% - Accent3" xfId="29" builtinId="38" customBuiltin="1"/>
    <cellStyle name="20% - Accent3 10" xfId="2835"/>
    <cellStyle name="20% - Accent3 11" xfId="2836"/>
    <cellStyle name="20% - Accent3 12" xfId="2837"/>
    <cellStyle name="20% - Accent3 13" xfId="2838"/>
    <cellStyle name="20% - Accent3 14" xfId="2839"/>
    <cellStyle name="20% - Accent3 15" xfId="2840"/>
    <cellStyle name="20% - Accent3 16" xfId="2841"/>
    <cellStyle name="20% - Accent3 17" xfId="2842"/>
    <cellStyle name="20% - Accent3 18" xfId="2843"/>
    <cellStyle name="20% - Accent3 19" xfId="2844"/>
    <cellStyle name="20% - Accent3 2" xfId="2845"/>
    <cellStyle name="20% - Accent3 2 2" xfId="2846"/>
    <cellStyle name="20% - Accent3 20" xfId="2847"/>
    <cellStyle name="20% - Accent3 21" xfId="2848"/>
    <cellStyle name="20% - Accent3 22" xfId="2849"/>
    <cellStyle name="20% - Accent3 23" xfId="2850"/>
    <cellStyle name="20% - Accent3 24" xfId="2851"/>
    <cellStyle name="20% - Accent3 25" xfId="2852"/>
    <cellStyle name="20% - Accent3 26" xfId="2853"/>
    <cellStyle name="20% - Accent3 27" xfId="2854"/>
    <cellStyle name="20% - Accent3 28" xfId="2855"/>
    <cellStyle name="20% - Accent3 29" xfId="2856"/>
    <cellStyle name="20% - Accent3 3" xfId="2857"/>
    <cellStyle name="20% - Accent3 3 2" xfId="6587"/>
    <cellStyle name="20% - Accent3 30" xfId="2858"/>
    <cellStyle name="20% - Accent3 31" xfId="2859"/>
    <cellStyle name="20% - Accent3 32" xfId="2860"/>
    <cellStyle name="20% - Accent3 33" xfId="2861"/>
    <cellStyle name="20% - Accent3 34" xfId="2862"/>
    <cellStyle name="20% - Accent3 35" xfId="2863"/>
    <cellStyle name="20% - Accent3 36" xfId="2864"/>
    <cellStyle name="20% - Accent3 37" xfId="2865"/>
    <cellStyle name="20% - Accent3 38" xfId="2866"/>
    <cellStyle name="20% - Accent3 39" xfId="2867"/>
    <cellStyle name="20% - Accent3 4" xfId="2868"/>
    <cellStyle name="20% - Accent3 4 2" xfId="2869"/>
    <cellStyle name="20% - Accent3 4 2 2" xfId="2870"/>
    <cellStyle name="20% - Accent3 4 2 3" xfId="2871"/>
    <cellStyle name="20% - Accent3 4 3" xfId="2872"/>
    <cellStyle name="20% - Accent3 4 3 2" xfId="2873"/>
    <cellStyle name="20% - Accent3 4 4" xfId="2874"/>
    <cellStyle name="20% - Accent3 4 5" xfId="2875"/>
    <cellStyle name="20% - Accent3 40" xfId="2876"/>
    <cellStyle name="20% - Accent3 41" xfId="2877"/>
    <cellStyle name="20% - Accent3 42" xfId="2878"/>
    <cellStyle name="20% - Accent3 43" xfId="2879"/>
    <cellStyle name="20% - Accent3 44" xfId="2880"/>
    <cellStyle name="20% - Accent3 45" xfId="2881"/>
    <cellStyle name="20% - Accent3 46" xfId="2882"/>
    <cellStyle name="20% - Accent3 47" xfId="2883"/>
    <cellStyle name="20% - Accent3 48" xfId="2884"/>
    <cellStyle name="20% - Accent3 49" xfId="2885"/>
    <cellStyle name="20% - Accent3 5" xfId="2886"/>
    <cellStyle name="20% - Accent3 50" xfId="2887"/>
    <cellStyle name="20% - Accent3 51" xfId="2888"/>
    <cellStyle name="20% - Accent3 52" xfId="2889"/>
    <cellStyle name="20% - Accent3 53" xfId="2890"/>
    <cellStyle name="20% - Accent3 54" xfId="2891"/>
    <cellStyle name="20% - Accent3 55" xfId="2892"/>
    <cellStyle name="20% - Accent3 56" xfId="2893"/>
    <cellStyle name="20% - Accent3 57" xfId="2894"/>
    <cellStyle name="20% - Accent3 58" xfId="2895"/>
    <cellStyle name="20% - Accent3 59" xfId="2896"/>
    <cellStyle name="20% - Accent3 6" xfId="2897"/>
    <cellStyle name="20% - Accent3 60" xfId="2898"/>
    <cellStyle name="20% - Accent3 61" xfId="2899"/>
    <cellStyle name="20% - Accent3 62" xfId="2900"/>
    <cellStyle name="20% - Accent3 63" xfId="2901"/>
    <cellStyle name="20% - Accent3 64" xfId="2902"/>
    <cellStyle name="20% - Accent3 65" xfId="2903"/>
    <cellStyle name="20% - Accent3 66" xfId="6547"/>
    <cellStyle name="20% - Accent3 7" xfId="2904"/>
    <cellStyle name="20% - Accent3 8" xfId="2905"/>
    <cellStyle name="20% - Accent3 9" xfId="2906"/>
    <cellStyle name="20% - Accent4" xfId="33" builtinId="42" customBuiltin="1"/>
    <cellStyle name="20% - Accent4 10" xfId="2907"/>
    <cellStyle name="20% - Accent4 11" xfId="2908"/>
    <cellStyle name="20% - Accent4 12" xfId="2909"/>
    <cellStyle name="20% - Accent4 13" xfId="2910"/>
    <cellStyle name="20% - Accent4 14" xfId="2911"/>
    <cellStyle name="20% - Accent4 15" xfId="2912"/>
    <cellStyle name="20% - Accent4 16" xfId="2913"/>
    <cellStyle name="20% - Accent4 17" xfId="2914"/>
    <cellStyle name="20% - Accent4 18" xfId="2915"/>
    <cellStyle name="20% - Accent4 19" xfId="2916"/>
    <cellStyle name="20% - Accent4 2" xfId="2917"/>
    <cellStyle name="20% - Accent4 2 2" xfId="2918"/>
    <cellStyle name="20% - Accent4 20" xfId="2919"/>
    <cellStyle name="20% - Accent4 21" xfId="2920"/>
    <cellStyle name="20% - Accent4 22" xfId="2921"/>
    <cellStyle name="20% - Accent4 23" xfId="2922"/>
    <cellStyle name="20% - Accent4 24" xfId="2923"/>
    <cellStyle name="20% - Accent4 25" xfId="2924"/>
    <cellStyle name="20% - Accent4 26" xfId="2925"/>
    <cellStyle name="20% - Accent4 27" xfId="2926"/>
    <cellStyle name="20% - Accent4 28" xfId="2927"/>
    <cellStyle name="20% - Accent4 29" xfId="2928"/>
    <cellStyle name="20% - Accent4 3" xfId="2929"/>
    <cellStyle name="20% - Accent4 3 2" xfId="6588"/>
    <cellStyle name="20% - Accent4 30" xfId="2930"/>
    <cellStyle name="20% - Accent4 31" xfId="2931"/>
    <cellStyle name="20% - Accent4 32" xfId="2932"/>
    <cellStyle name="20% - Accent4 33" xfId="2933"/>
    <cellStyle name="20% - Accent4 34" xfId="2934"/>
    <cellStyle name="20% - Accent4 35" xfId="2935"/>
    <cellStyle name="20% - Accent4 36" xfId="2936"/>
    <cellStyle name="20% - Accent4 37" xfId="2937"/>
    <cellStyle name="20% - Accent4 38" xfId="2938"/>
    <cellStyle name="20% - Accent4 39" xfId="2939"/>
    <cellStyle name="20% - Accent4 4" xfId="2940"/>
    <cellStyle name="20% - Accent4 4 2" xfId="2941"/>
    <cellStyle name="20% - Accent4 4 2 2" xfId="2942"/>
    <cellStyle name="20% - Accent4 4 2 3" xfId="2943"/>
    <cellStyle name="20% - Accent4 4 3" xfId="2944"/>
    <cellStyle name="20% - Accent4 4 3 2" xfId="2945"/>
    <cellStyle name="20% - Accent4 4 4" xfId="2946"/>
    <cellStyle name="20% - Accent4 4 5" xfId="2947"/>
    <cellStyle name="20% - Accent4 40" xfId="2948"/>
    <cellStyle name="20% - Accent4 41" xfId="2949"/>
    <cellStyle name="20% - Accent4 42" xfId="2950"/>
    <cellStyle name="20% - Accent4 43" xfId="2951"/>
    <cellStyle name="20% - Accent4 44" xfId="2952"/>
    <cellStyle name="20% - Accent4 45" xfId="2953"/>
    <cellStyle name="20% - Accent4 46" xfId="2954"/>
    <cellStyle name="20% - Accent4 47" xfId="2955"/>
    <cellStyle name="20% - Accent4 48" xfId="2956"/>
    <cellStyle name="20% - Accent4 49" xfId="2957"/>
    <cellStyle name="20% - Accent4 5" xfId="2958"/>
    <cellStyle name="20% - Accent4 50" xfId="2959"/>
    <cellStyle name="20% - Accent4 51" xfId="2960"/>
    <cellStyle name="20% - Accent4 52" xfId="2961"/>
    <cellStyle name="20% - Accent4 53" xfId="2962"/>
    <cellStyle name="20% - Accent4 54" xfId="2963"/>
    <cellStyle name="20% - Accent4 55" xfId="2964"/>
    <cellStyle name="20% - Accent4 56" xfId="2965"/>
    <cellStyle name="20% - Accent4 57" xfId="2966"/>
    <cellStyle name="20% - Accent4 58" xfId="2967"/>
    <cellStyle name="20% - Accent4 59" xfId="2968"/>
    <cellStyle name="20% - Accent4 6" xfId="2969"/>
    <cellStyle name="20% - Accent4 60" xfId="2970"/>
    <cellStyle name="20% - Accent4 61" xfId="2971"/>
    <cellStyle name="20% - Accent4 62" xfId="2972"/>
    <cellStyle name="20% - Accent4 63" xfId="2973"/>
    <cellStyle name="20% - Accent4 64" xfId="2974"/>
    <cellStyle name="20% - Accent4 65" xfId="2975"/>
    <cellStyle name="20% - Accent4 66" xfId="6551"/>
    <cellStyle name="20% - Accent4 7" xfId="2976"/>
    <cellStyle name="20% - Accent4 8" xfId="2977"/>
    <cellStyle name="20% - Accent4 9" xfId="2978"/>
    <cellStyle name="20% - Accent5" xfId="37" builtinId="46" customBuiltin="1"/>
    <cellStyle name="20% - Accent5 10" xfId="2979"/>
    <cellStyle name="20% - Accent5 11" xfId="2980"/>
    <cellStyle name="20% - Accent5 12" xfId="2981"/>
    <cellStyle name="20% - Accent5 13" xfId="2982"/>
    <cellStyle name="20% - Accent5 14" xfId="2983"/>
    <cellStyle name="20% - Accent5 15" xfId="2984"/>
    <cellStyle name="20% - Accent5 16" xfId="2985"/>
    <cellStyle name="20% - Accent5 17" xfId="2986"/>
    <cellStyle name="20% - Accent5 18" xfId="2987"/>
    <cellStyle name="20% - Accent5 19" xfId="2988"/>
    <cellStyle name="20% - Accent5 2" xfId="2989"/>
    <cellStyle name="20% - Accent5 2 2" xfId="2990"/>
    <cellStyle name="20% - Accent5 20" xfId="2991"/>
    <cellStyle name="20% - Accent5 21" xfId="2992"/>
    <cellStyle name="20% - Accent5 22" xfId="2993"/>
    <cellStyle name="20% - Accent5 23" xfId="2994"/>
    <cellStyle name="20% - Accent5 24" xfId="2995"/>
    <cellStyle name="20% - Accent5 25" xfId="2996"/>
    <cellStyle name="20% - Accent5 26" xfId="2997"/>
    <cellStyle name="20% - Accent5 27" xfId="2998"/>
    <cellStyle name="20% - Accent5 28" xfId="2999"/>
    <cellStyle name="20% - Accent5 29" xfId="3000"/>
    <cellStyle name="20% - Accent5 3" xfId="3001"/>
    <cellStyle name="20% - Accent5 3 2" xfId="6589"/>
    <cellStyle name="20% - Accent5 30" xfId="3002"/>
    <cellStyle name="20% - Accent5 31" xfId="3003"/>
    <cellStyle name="20% - Accent5 32" xfId="3004"/>
    <cellStyle name="20% - Accent5 33" xfId="3005"/>
    <cellStyle name="20% - Accent5 34" xfId="3006"/>
    <cellStyle name="20% - Accent5 35" xfId="3007"/>
    <cellStyle name="20% - Accent5 36" xfId="3008"/>
    <cellStyle name="20% - Accent5 37" xfId="3009"/>
    <cellStyle name="20% - Accent5 38" xfId="3010"/>
    <cellStyle name="20% - Accent5 39" xfId="3011"/>
    <cellStyle name="20% - Accent5 4" xfId="3012"/>
    <cellStyle name="20% - Accent5 4 2" xfId="3013"/>
    <cellStyle name="20% - Accent5 4 3" xfId="3014"/>
    <cellStyle name="20% - Accent5 40" xfId="3015"/>
    <cellStyle name="20% - Accent5 41" xfId="3016"/>
    <cellStyle name="20% - Accent5 42" xfId="3017"/>
    <cellStyle name="20% - Accent5 43" xfId="3018"/>
    <cellStyle name="20% - Accent5 44" xfId="3019"/>
    <cellStyle name="20% - Accent5 45" xfId="3020"/>
    <cellStyle name="20% - Accent5 46" xfId="3021"/>
    <cellStyle name="20% - Accent5 47" xfId="3022"/>
    <cellStyle name="20% - Accent5 48" xfId="3023"/>
    <cellStyle name="20% - Accent5 49" xfId="3024"/>
    <cellStyle name="20% - Accent5 5" xfId="3025"/>
    <cellStyle name="20% - Accent5 5 2" xfId="3026"/>
    <cellStyle name="20% - Accent5 50" xfId="3027"/>
    <cellStyle name="20% - Accent5 51" xfId="3028"/>
    <cellStyle name="20% - Accent5 52" xfId="3029"/>
    <cellStyle name="20% - Accent5 53" xfId="3030"/>
    <cellStyle name="20% - Accent5 54" xfId="3031"/>
    <cellStyle name="20% - Accent5 55" xfId="3032"/>
    <cellStyle name="20% - Accent5 56" xfId="3033"/>
    <cellStyle name="20% - Accent5 57" xfId="3034"/>
    <cellStyle name="20% - Accent5 58" xfId="3035"/>
    <cellStyle name="20% - Accent5 59" xfId="3036"/>
    <cellStyle name="20% - Accent5 6" xfId="3037"/>
    <cellStyle name="20% - Accent5 6 2" xfId="3038"/>
    <cellStyle name="20% - Accent5 60" xfId="3039"/>
    <cellStyle name="20% - Accent5 61" xfId="3040"/>
    <cellStyle name="20% - Accent5 62" xfId="3041"/>
    <cellStyle name="20% - Accent5 63" xfId="3042"/>
    <cellStyle name="20% - Accent5 64" xfId="3043"/>
    <cellStyle name="20% - Accent5 65" xfId="3044"/>
    <cellStyle name="20% - Accent5 66" xfId="6555"/>
    <cellStyle name="20% - Accent5 7" xfId="3045"/>
    <cellStyle name="20% - Accent5 8" xfId="3046"/>
    <cellStyle name="20% - Accent5 9" xfId="3047"/>
    <cellStyle name="20% - Accent6" xfId="41" builtinId="50" customBuiltin="1"/>
    <cellStyle name="20% - Accent6 10" xfId="3048"/>
    <cellStyle name="20% - Accent6 11" xfId="3049"/>
    <cellStyle name="20% - Accent6 12" xfId="3050"/>
    <cellStyle name="20% - Accent6 13" xfId="3051"/>
    <cellStyle name="20% - Accent6 14" xfId="3052"/>
    <cellStyle name="20% - Accent6 15" xfId="3053"/>
    <cellStyle name="20% - Accent6 16" xfId="3054"/>
    <cellStyle name="20% - Accent6 17" xfId="3055"/>
    <cellStyle name="20% - Accent6 18" xfId="3056"/>
    <cellStyle name="20% - Accent6 19" xfId="3057"/>
    <cellStyle name="20% - Accent6 2" xfId="3058"/>
    <cellStyle name="20% - Accent6 2 2" xfId="3059"/>
    <cellStyle name="20% - Accent6 20" xfId="3060"/>
    <cellStyle name="20% - Accent6 21" xfId="3061"/>
    <cellStyle name="20% - Accent6 22" xfId="3062"/>
    <cellStyle name="20% - Accent6 23" xfId="3063"/>
    <cellStyle name="20% - Accent6 24" xfId="3064"/>
    <cellStyle name="20% - Accent6 25" xfId="3065"/>
    <cellStyle name="20% - Accent6 26" xfId="3066"/>
    <cellStyle name="20% - Accent6 27" xfId="3067"/>
    <cellStyle name="20% - Accent6 28" xfId="3068"/>
    <cellStyle name="20% - Accent6 29" xfId="3069"/>
    <cellStyle name="20% - Accent6 3" xfId="3070"/>
    <cellStyle name="20% - Accent6 3 2" xfId="6590"/>
    <cellStyle name="20% - Accent6 30" xfId="3071"/>
    <cellStyle name="20% - Accent6 31" xfId="3072"/>
    <cellStyle name="20% - Accent6 32" xfId="3073"/>
    <cellStyle name="20% - Accent6 33" xfId="3074"/>
    <cellStyle name="20% - Accent6 34" xfId="3075"/>
    <cellStyle name="20% - Accent6 35" xfId="3076"/>
    <cellStyle name="20% - Accent6 36" xfId="3077"/>
    <cellStyle name="20% - Accent6 37" xfId="3078"/>
    <cellStyle name="20% - Accent6 38" xfId="3079"/>
    <cellStyle name="20% - Accent6 39" xfId="3080"/>
    <cellStyle name="20% - Accent6 4" xfId="3081"/>
    <cellStyle name="20% - Accent6 4 2" xfId="3082"/>
    <cellStyle name="20% - Accent6 4 2 2" xfId="3083"/>
    <cellStyle name="20% - Accent6 4 2 3" xfId="3084"/>
    <cellStyle name="20% - Accent6 4 3" xfId="3085"/>
    <cellStyle name="20% - Accent6 4 3 2" xfId="3086"/>
    <cellStyle name="20% - Accent6 4 4" xfId="3087"/>
    <cellStyle name="20% - Accent6 4 5" xfId="3088"/>
    <cellStyle name="20% - Accent6 40" xfId="3089"/>
    <cellStyle name="20% - Accent6 41" xfId="3090"/>
    <cellStyle name="20% - Accent6 42" xfId="3091"/>
    <cellStyle name="20% - Accent6 43" xfId="3092"/>
    <cellStyle name="20% - Accent6 44" xfId="3093"/>
    <cellStyle name="20% - Accent6 45" xfId="3094"/>
    <cellStyle name="20% - Accent6 46" xfId="3095"/>
    <cellStyle name="20% - Accent6 47" xfId="3096"/>
    <cellStyle name="20% - Accent6 48" xfId="3097"/>
    <cellStyle name="20% - Accent6 49" xfId="3098"/>
    <cellStyle name="20% - Accent6 5" xfId="3099"/>
    <cellStyle name="20% - Accent6 50" xfId="3100"/>
    <cellStyle name="20% - Accent6 51" xfId="3101"/>
    <cellStyle name="20% - Accent6 52" xfId="3102"/>
    <cellStyle name="20% - Accent6 53" xfId="3103"/>
    <cellStyle name="20% - Accent6 54" xfId="3104"/>
    <cellStyle name="20% - Accent6 55" xfId="3105"/>
    <cellStyle name="20% - Accent6 56" xfId="3106"/>
    <cellStyle name="20% - Accent6 57" xfId="3107"/>
    <cellStyle name="20% - Accent6 58" xfId="3108"/>
    <cellStyle name="20% - Accent6 59" xfId="3109"/>
    <cellStyle name="20% - Accent6 6" xfId="3110"/>
    <cellStyle name="20% - Accent6 60" xfId="3111"/>
    <cellStyle name="20% - Accent6 61" xfId="3112"/>
    <cellStyle name="20% - Accent6 62" xfId="3113"/>
    <cellStyle name="20% - Accent6 63" xfId="3114"/>
    <cellStyle name="20% - Accent6 64" xfId="3115"/>
    <cellStyle name="20% - Accent6 65" xfId="3116"/>
    <cellStyle name="20% - Accent6 66" xfId="6559"/>
    <cellStyle name="20% - Accent6 7" xfId="3117"/>
    <cellStyle name="20% - Accent6 8" xfId="3118"/>
    <cellStyle name="20% - Accent6 9" xfId="3119"/>
    <cellStyle name="40% - Accent1" xfId="22" builtinId="31" customBuiltin="1"/>
    <cellStyle name="40% - Accent1 10" xfId="3120"/>
    <cellStyle name="40% - Accent1 11" xfId="3121"/>
    <cellStyle name="40% - Accent1 12" xfId="3122"/>
    <cellStyle name="40% - Accent1 13" xfId="3123"/>
    <cellStyle name="40% - Accent1 14" xfId="3124"/>
    <cellStyle name="40% - Accent1 15" xfId="3125"/>
    <cellStyle name="40% - Accent1 16" xfId="3126"/>
    <cellStyle name="40% - Accent1 17" xfId="3127"/>
    <cellStyle name="40% - Accent1 18" xfId="3128"/>
    <cellStyle name="40% - Accent1 19" xfId="3129"/>
    <cellStyle name="40% - Accent1 2" xfId="3130"/>
    <cellStyle name="40% - Accent1 2 2" xfId="3131"/>
    <cellStyle name="40% - Accent1 20" xfId="3132"/>
    <cellStyle name="40% - Accent1 21" xfId="3133"/>
    <cellStyle name="40% - Accent1 22" xfId="3134"/>
    <cellStyle name="40% - Accent1 23" xfId="3135"/>
    <cellStyle name="40% - Accent1 24" xfId="3136"/>
    <cellStyle name="40% - Accent1 25" xfId="3137"/>
    <cellStyle name="40% - Accent1 26" xfId="3138"/>
    <cellStyle name="40% - Accent1 27" xfId="3139"/>
    <cellStyle name="40% - Accent1 28" xfId="3140"/>
    <cellStyle name="40% - Accent1 29" xfId="3141"/>
    <cellStyle name="40% - Accent1 3" xfId="3142"/>
    <cellStyle name="40% - Accent1 3 2" xfId="6591"/>
    <cellStyle name="40% - Accent1 30" xfId="3143"/>
    <cellStyle name="40% - Accent1 31" xfId="3144"/>
    <cellStyle name="40% - Accent1 32" xfId="3145"/>
    <cellStyle name="40% - Accent1 33" xfId="3146"/>
    <cellStyle name="40% - Accent1 34" xfId="3147"/>
    <cellStyle name="40% - Accent1 35" xfId="3148"/>
    <cellStyle name="40% - Accent1 36" xfId="3149"/>
    <cellStyle name="40% - Accent1 37" xfId="3150"/>
    <cellStyle name="40% - Accent1 38" xfId="3151"/>
    <cellStyle name="40% - Accent1 39" xfId="3152"/>
    <cellStyle name="40% - Accent1 4" xfId="3153"/>
    <cellStyle name="40% - Accent1 4 2" xfId="3154"/>
    <cellStyle name="40% - Accent1 4 2 2" xfId="3155"/>
    <cellStyle name="40% - Accent1 4 2 3" xfId="3156"/>
    <cellStyle name="40% - Accent1 4 3" xfId="3157"/>
    <cellStyle name="40% - Accent1 4 3 2" xfId="3158"/>
    <cellStyle name="40% - Accent1 4 4" xfId="3159"/>
    <cellStyle name="40% - Accent1 4 5" xfId="3160"/>
    <cellStyle name="40% - Accent1 40" xfId="3161"/>
    <cellStyle name="40% - Accent1 41" xfId="3162"/>
    <cellStyle name="40% - Accent1 42" xfId="3163"/>
    <cellStyle name="40% - Accent1 43" xfId="3164"/>
    <cellStyle name="40% - Accent1 44" xfId="3165"/>
    <cellStyle name="40% - Accent1 45" xfId="3166"/>
    <cellStyle name="40% - Accent1 46" xfId="3167"/>
    <cellStyle name="40% - Accent1 47" xfId="3168"/>
    <cellStyle name="40% - Accent1 48" xfId="3169"/>
    <cellStyle name="40% - Accent1 49" xfId="3170"/>
    <cellStyle name="40% - Accent1 5" xfId="3171"/>
    <cellStyle name="40% - Accent1 50" xfId="3172"/>
    <cellStyle name="40% - Accent1 51" xfId="3173"/>
    <cellStyle name="40% - Accent1 52" xfId="3174"/>
    <cellStyle name="40% - Accent1 53" xfId="3175"/>
    <cellStyle name="40% - Accent1 54" xfId="3176"/>
    <cellStyle name="40% - Accent1 55" xfId="3177"/>
    <cellStyle name="40% - Accent1 56" xfId="3178"/>
    <cellStyle name="40% - Accent1 57" xfId="3179"/>
    <cellStyle name="40% - Accent1 58" xfId="3180"/>
    <cellStyle name="40% - Accent1 59" xfId="3181"/>
    <cellStyle name="40% - Accent1 6" xfId="3182"/>
    <cellStyle name="40% - Accent1 60" xfId="3183"/>
    <cellStyle name="40% - Accent1 61" xfId="3184"/>
    <cellStyle name="40% - Accent1 62" xfId="3185"/>
    <cellStyle name="40% - Accent1 63" xfId="3186"/>
    <cellStyle name="40% - Accent1 64" xfId="3187"/>
    <cellStyle name="40% - Accent1 65" xfId="3188"/>
    <cellStyle name="40% - Accent1 66" xfId="6540"/>
    <cellStyle name="40% - Accent1 7" xfId="3189"/>
    <cellStyle name="40% - Accent1 8" xfId="3190"/>
    <cellStyle name="40% - Accent1 9" xfId="3191"/>
    <cellStyle name="40% - Accent2" xfId="26" builtinId="35" customBuiltin="1"/>
    <cellStyle name="40% - Accent2 10" xfId="3192"/>
    <cellStyle name="40% - Accent2 11" xfId="3193"/>
    <cellStyle name="40% - Accent2 12" xfId="3194"/>
    <cellStyle name="40% - Accent2 13" xfId="3195"/>
    <cellStyle name="40% - Accent2 14" xfId="3196"/>
    <cellStyle name="40% - Accent2 15" xfId="3197"/>
    <cellStyle name="40% - Accent2 16" xfId="3198"/>
    <cellStyle name="40% - Accent2 17" xfId="3199"/>
    <cellStyle name="40% - Accent2 18" xfId="3200"/>
    <cellStyle name="40% - Accent2 19" xfId="3201"/>
    <cellStyle name="40% - Accent2 2" xfId="3202"/>
    <cellStyle name="40% - Accent2 2 2" xfId="3203"/>
    <cellStyle name="40% - Accent2 20" xfId="3204"/>
    <cellStyle name="40% - Accent2 21" xfId="3205"/>
    <cellStyle name="40% - Accent2 22" xfId="3206"/>
    <cellStyle name="40% - Accent2 23" xfId="3207"/>
    <cellStyle name="40% - Accent2 24" xfId="3208"/>
    <cellStyle name="40% - Accent2 25" xfId="3209"/>
    <cellStyle name="40% - Accent2 26" xfId="3210"/>
    <cellStyle name="40% - Accent2 27" xfId="3211"/>
    <cellStyle name="40% - Accent2 28" xfId="3212"/>
    <cellStyle name="40% - Accent2 29" xfId="3213"/>
    <cellStyle name="40% - Accent2 3" xfId="3214"/>
    <cellStyle name="40% - Accent2 3 2" xfId="6592"/>
    <cellStyle name="40% - Accent2 30" xfId="3215"/>
    <cellStyle name="40% - Accent2 31" xfId="3216"/>
    <cellStyle name="40% - Accent2 32" xfId="3217"/>
    <cellStyle name="40% - Accent2 33" xfId="3218"/>
    <cellStyle name="40% - Accent2 34" xfId="3219"/>
    <cellStyle name="40% - Accent2 35" xfId="3220"/>
    <cellStyle name="40% - Accent2 36" xfId="3221"/>
    <cellStyle name="40% - Accent2 37" xfId="3222"/>
    <cellStyle name="40% - Accent2 38" xfId="3223"/>
    <cellStyle name="40% - Accent2 39" xfId="3224"/>
    <cellStyle name="40% - Accent2 4" xfId="3225"/>
    <cellStyle name="40% - Accent2 4 2" xfId="3226"/>
    <cellStyle name="40% - Accent2 4 3" xfId="3227"/>
    <cellStyle name="40% - Accent2 40" xfId="3228"/>
    <cellStyle name="40% - Accent2 41" xfId="3229"/>
    <cellStyle name="40% - Accent2 42" xfId="3230"/>
    <cellStyle name="40% - Accent2 43" xfId="3231"/>
    <cellStyle name="40% - Accent2 44" xfId="3232"/>
    <cellStyle name="40% - Accent2 45" xfId="3233"/>
    <cellStyle name="40% - Accent2 46" xfId="3234"/>
    <cellStyle name="40% - Accent2 47" xfId="3235"/>
    <cellStyle name="40% - Accent2 48" xfId="3236"/>
    <cellStyle name="40% - Accent2 49" xfId="3237"/>
    <cellStyle name="40% - Accent2 5" xfId="3238"/>
    <cellStyle name="40% - Accent2 5 2" xfId="3239"/>
    <cellStyle name="40% - Accent2 50" xfId="3240"/>
    <cellStyle name="40% - Accent2 51" xfId="3241"/>
    <cellStyle name="40% - Accent2 52" xfId="3242"/>
    <cellStyle name="40% - Accent2 53" xfId="3243"/>
    <cellStyle name="40% - Accent2 54" xfId="3244"/>
    <cellStyle name="40% - Accent2 55" xfId="3245"/>
    <cellStyle name="40% - Accent2 56" xfId="3246"/>
    <cellStyle name="40% - Accent2 57" xfId="3247"/>
    <cellStyle name="40% - Accent2 58" xfId="3248"/>
    <cellStyle name="40% - Accent2 59" xfId="3249"/>
    <cellStyle name="40% - Accent2 6" xfId="3250"/>
    <cellStyle name="40% - Accent2 6 2" xfId="3251"/>
    <cellStyle name="40% - Accent2 60" xfId="3252"/>
    <cellStyle name="40% - Accent2 61" xfId="3253"/>
    <cellStyle name="40% - Accent2 62" xfId="3254"/>
    <cellStyle name="40% - Accent2 63" xfId="3255"/>
    <cellStyle name="40% - Accent2 64" xfId="3256"/>
    <cellStyle name="40% - Accent2 65" xfId="3257"/>
    <cellStyle name="40% - Accent2 66" xfId="6544"/>
    <cellStyle name="40% - Accent2 7" xfId="3258"/>
    <cellStyle name="40% - Accent2 8" xfId="3259"/>
    <cellStyle name="40% - Accent2 9" xfId="3260"/>
    <cellStyle name="40% - Accent3" xfId="30" builtinId="39" customBuiltin="1"/>
    <cellStyle name="40% - Accent3 10" xfId="3261"/>
    <cellStyle name="40% - Accent3 11" xfId="3262"/>
    <cellStyle name="40% - Accent3 12" xfId="3263"/>
    <cellStyle name="40% - Accent3 13" xfId="3264"/>
    <cellStyle name="40% - Accent3 14" xfId="3265"/>
    <cellStyle name="40% - Accent3 15" xfId="3266"/>
    <cellStyle name="40% - Accent3 16" xfId="3267"/>
    <cellStyle name="40% - Accent3 17" xfId="3268"/>
    <cellStyle name="40% - Accent3 18" xfId="3269"/>
    <cellStyle name="40% - Accent3 19" xfId="3270"/>
    <cellStyle name="40% - Accent3 2" xfId="3271"/>
    <cellStyle name="40% - Accent3 2 2" xfId="3272"/>
    <cellStyle name="40% - Accent3 20" xfId="3273"/>
    <cellStyle name="40% - Accent3 21" xfId="3274"/>
    <cellStyle name="40% - Accent3 22" xfId="3275"/>
    <cellStyle name="40% - Accent3 23" xfId="3276"/>
    <cellStyle name="40% - Accent3 24" xfId="3277"/>
    <cellStyle name="40% - Accent3 25" xfId="3278"/>
    <cellStyle name="40% - Accent3 26" xfId="3279"/>
    <cellStyle name="40% - Accent3 27" xfId="3280"/>
    <cellStyle name="40% - Accent3 28" xfId="3281"/>
    <cellStyle name="40% - Accent3 29" xfId="3282"/>
    <cellStyle name="40% - Accent3 3" xfId="3283"/>
    <cellStyle name="40% - Accent3 3 2" xfId="6593"/>
    <cellStyle name="40% - Accent3 30" xfId="3284"/>
    <cellStyle name="40% - Accent3 31" xfId="3285"/>
    <cellStyle name="40% - Accent3 32" xfId="3286"/>
    <cellStyle name="40% - Accent3 33" xfId="3287"/>
    <cellStyle name="40% - Accent3 34" xfId="3288"/>
    <cellStyle name="40% - Accent3 35" xfId="3289"/>
    <cellStyle name="40% - Accent3 36" xfId="3290"/>
    <cellStyle name="40% - Accent3 37" xfId="3291"/>
    <cellStyle name="40% - Accent3 38" xfId="3292"/>
    <cellStyle name="40% - Accent3 39" xfId="3293"/>
    <cellStyle name="40% - Accent3 4" xfId="3294"/>
    <cellStyle name="40% - Accent3 4 2" xfId="3295"/>
    <cellStyle name="40% - Accent3 4 2 2" xfId="3296"/>
    <cellStyle name="40% - Accent3 4 2 3" xfId="3297"/>
    <cellStyle name="40% - Accent3 4 3" xfId="3298"/>
    <cellStyle name="40% - Accent3 4 3 2" xfId="3299"/>
    <cellStyle name="40% - Accent3 4 4" xfId="3300"/>
    <cellStyle name="40% - Accent3 4 5" xfId="3301"/>
    <cellStyle name="40% - Accent3 40" xfId="3302"/>
    <cellStyle name="40% - Accent3 41" xfId="3303"/>
    <cellStyle name="40% - Accent3 42" xfId="3304"/>
    <cellStyle name="40% - Accent3 43" xfId="3305"/>
    <cellStyle name="40% - Accent3 44" xfId="3306"/>
    <cellStyle name="40% - Accent3 45" xfId="3307"/>
    <cellStyle name="40% - Accent3 46" xfId="3308"/>
    <cellStyle name="40% - Accent3 47" xfId="3309"/>
    <cellStyle name="40% - Accent3 48" xfId="3310"/>
    <cellStyle name="40% - Accent3 49" xfId="3311"/>
    <cellStyle name="40% - Accent3 5" xfId="3312"/>
    <cellStyle name="40% - Accent3 50" xfId="3313"/>
    <cellStyle name="40% - Accent3 51" xfId="3314"/>
    <cellStyle name="40% - Accent3 52" xfId="3315"/>
    <cellStyle name="40% - Accent3 53" xfId="3316"/>
    <cellStyle name="40% - Accent3 54" xfId="3317"/>
    <cellStyle name="40% - Accent3 55" xfId="3318"/>
    <cellStyle name="40% - Accent3 56" xfId="3319"/>
    <cellStyle name="40% - Accent3 57" xfId="3320"/>
    <cellStyle name="40% - Accent3 58" xfId="3321"/>
    <cellStyle name="40% - Accent3 59" xfId="3322"/>
    <cellStyle name="40% - Accent3 6" xfId="3323"/>
    <cellStyle name="40% - Accent3 60" xfId="3324"/>
    <cellStyle name="40% - Accent3 61" xfId="3325"/>
    <cellStyle name="40% - Accent3 62" xfId="3326"/>
    <cellStyle name="40% - Accent3 63" xfId="3327"/>
    <cellStyle name="40% - Accent3 64" xfId="3328"/>
    <cellStyle name="40% - Accent3 65" xfId="3329"/>
    <cellStyle name="40% - Accent3 66" xfId="6548"/>
    <cellStyle name="40% - Accent3 7" xfId="3330"/>
    <cellStyle name="40% - Accent3 8" xfId="3331"/>
    <cellStyle name="40% - Accent3 9" xfId="3332"/>
    <cellStyle name="40% - Accent4" xfId="34" builtinId="43" customBuiltin="1"/>
    <cellStyle name="40% - Accent4 10" xfId="3333"/>
    <cellStyle name="40% - Accent4 11" xfId="3334"/>
    <cellStyle name="40% - Accent4 12" xfId="3335"/>
    <cellStyle name="40% - Accent4 13" xfId="3336"/>
    <cellStyle name="40% - Accent4 14" xfId="3337"/>
    <cellStyle name="40% - Accent4 15" xfId="3338"/>
    <cellStyle name="40% - Accent4 16" xfId="3339"/>
    <cellStyle name="40% - Accent4 17" xfId="3340"/>
    <cellStyle name="40% - Accent4 18" xfId="3341"/>
    <cellStyle name="40% - Accent4 19" xfId="3342"/>
    <cellStyle name="40% - Accent4 2" xfId="3343"/>
    <cellStyle name="40% - Accent4 2 2" xfId="3344"/>
    <cellStyle name="40% - Accent4 20" xfId="3345"/>
    <cellStyle name="40% - Accent4 21" xfId="3346"/>
    <cellStyle name="40% - Accent4 22" xfId="3347"/>
    <cellStyle name="40% - Accent4 23" xfId="3348"/>
    <cellStyle name="40% - Accent4 24" xfId="3349"/>
    <cellStyle name="40% - Accent4 25" xfId="3350"/>
    <cellStyle name="40% - Accent4 26" xfId="3351"/>
    <cellStyle name="40% - Accent4 27" xfId="3352"/>
    <cellStyle name="40% - Accent4 28" xfId="3353"/>
    <cellStyle name="40% - Accent4 29" xfId="3354"/>
    <cellStyle name="40% - Accent4 3" xfId="3355"/>
    <cellStyle name="40% - Accent4 3 2" xfId="6594"/>
    <cellStyle name="40% - Accent4 30" xfId="3356"/>
    <cellStyle name="40% - Accent4 31" xfId="3357"/>
    <cellStyle name="40% - Accent4 32" xfId="3358"/>
    <cellStyle name="40% - Accent4 33" xfId="3359"/>
    <cellStyle name="40% - Accent4 34" xfId="3360"/>
    <cellStyle name="40% - Accent4 35" xfId="3361"/>
    <cellStyle name="40% - Accent4 36" xfId="3362"/>
    <cellStyle name="40% - Accent4 37" xfId="3363"/>
    <cellStyle name="40% - Accent4 38" xfId="3364"/>
    <cellStyle name="40% - Accent4 39" xfId="3365"/>
    <cellStyle name="40% - Accent4 4" xfId="3366"/>
    <cellStyle name="40% - Accent4 4 2" xfId="3367"/>
    <cellStyle name="40% - Accent4 4 2 2" xfId="3368"/>
    <cellStyle name="40% - Accent4 4 2 3" xfId="3369"/>
    <cellStyle name="40% - Accent4 4 3" xfId="3370"/>
    <cellStyle name="40% - Accent4 4 3 2" xfId="3371"/>
    <cellStyle name="40% - Accent4 4 4" xfId="3372"/>
    <cellStyle name="40% - Accent4 4 5" xfId="3373"/>
    <cellStyle name="40% - Accent4 40" xfId="3374"/>
    <cellStyle name="40% - Accent4 41" xfId="3375"/>
    <cellStyle name="40% - Accent4 42" xfId="3376"/>
    <cellStyle name="40% - Accent4 43" xfId="3377"/>
    <cellStyle name="40% - Accent4 44" xfId="3378"/>
    <cellStyle name="40% - Accent4 45" xfId="3379"/>
    <cellStyle name="40% - Accent4 46" xfId="3380"/>
    <cellStyle name="40% - Accent4 47" xfId="3381"/>
    <cellStyle name="40% - Accent4 48" xfId="3382"/>
    <cellStyle name="40% - Accent4 49" xfId="3383"/>
    <cellStyle name="40% - Accent4 5" xfId="3384"/>
    <cellStyle name="40% - Accent4 50" xfId="3385"/>
    <cellStyle name="40% - Accent4 51" xfId="3386"/>
    <cellStyle name="40% - Accent4 52" xfId="3387"/>
    <cellStyle name="40% - Accent4 53" xfId="3388"/>
    <cellStyle name="40% - Accent4 54" xfId="3389"/>
    <cellStyle name="40% - Accent4 55" xfId="3390"/>
    <cellStyle name="40% - Accent4 56" xfId="3391"/>
    <cellStyle name="40% - Accent4 57" xfId="3392"/>
    <cellStyle name="40% - Accent4 58" xfId="3393"/>
    <cellStyle name="40% - Accent4 59" xfId="3394"/>
    <cellStyle name="40% - Accent4 6" xfId="3395"/>
    <cellStyle name="40% - Accent4 60" xfId="3396"/>
    <cellStyle name="40% - Accent4 61" xfId="3397"/>
    <cellStyle name="40% - Accent4 62" xfId="3398"/>
    <cellStyle name="40% - Accent4 63" xfId="3399"/>
    <cellStyle name="40% - Accent4 64" xfId="3400"/>
    <cellStyle name="40% - Accent4 65" xfId="3401"/>
    <cellStyle name="40% - Accent4 66" xfId="6552"/>
    <cellStyle name="40% - Accent4 7" xfId="3402"/>
    <cellStyle name="40% - Accent4 8" xfId="3403"/>
    <cellStyle name="40% - Accent4 9" xfId="3404"/>
    <cellStyle name="40% - Accent5" xfId="38" builtinId="47" customBuiltin="1"/>
    <cellStyle name="40% - Accent5 10" xfId="3405"/>
    <cellStyle name="40% - Accent5 11" xfId="3406"/>
    <cellStyle name="40% - Accent5 12" xfId="3407"/>
    <cellStyle name="40% - Accent5 13" xfId="3408"/>
    <cellStyle name="40% - Accent5 14" xfId="3409"/>
    <cellStyle name="40% - Accent5 15" xfId="3410"/>
    <cellStyle name="40% - Accent5 16" xfId="3411"/>
    <cellStyle name="40% - Accent5 17" xfId="3412"/>
    <cellStyle name="40% - Accent5 18" xfId="3413"/>
    <cellStyle name="40% - Accent5 19" xfId="3414"/>
    <cellStyle name="40% - Accent5 2" xfId="3415"/>
    <cellStyle name="40% - Accent5 2 2" xfId="3416"/>
    <cellStyle name="40% - Accent5 20" xfId="3417"/>
    <cellStyle name="40% - Accent5 21" xfId="3418"/>
    <cellStyle name="40% - Accent5 22" xfId="3419"/>
    <cellStyle name="40% - Accent5 23" xfId="3420"/>
    <cellStyle name="40% - Accent5 24" xfId="3421"/>
    <cellStyle name="40% - Accent5 25" xfId="3422"/>
    <cellStyle name="40% - Accent5 26" xfId="3423"/>
    <cellStyle name="40% - Accent5 27" xfId="3424"/>
    <cellStyle name="40% - Accent5 28" xfId="3425"/>
    <cellStyle name="40% - Accent5 29" xfId="3426"/>
    <cellStyle name="40% - Accent5 3" xfId="3427"/>
    <cellStyle name="40% - Accent5 3 2" xfId="6595"/>
    <cellStyle name="40% - Accent5 30" xfId="3428"/>
    <cellStyle name="40% - Accent5 31" xfId="3429"/>
    <cellStyle name="40% - Accent5 32" xfId="3430"/>
    <cellStyle name="40% - Accent5 33" xfId="3431"/>
    <cellStyle name="40% - Accent5 34" xfId="3432"/>
    <cellStyle name="40% - Accent5 35" xfId="3433"/>
    <cellStyle name="40% - Accent5 36" xfId="3434"/>
    <cellStyle name="40% - Accent5 37" xfId="3435"/>
    <cellStyle name="40% - Accent5 38" xfId="3436"/>
    <cellStyle name="40% - Accent5 39" xfId="3437"/>
    <cellStyle name="40% - Accent5 4" xfId="3438"/>
    <cellStyle name="40% - Accent5 4 2" xfId="3439"/>
    <cellStyle name="40% - Accent5 4 2 2" xfId="3440"/>
    <cellStyle name="40% - Accent5 4 2 3" xfId="3441"/>
    <cellStyle name="40% - Accent5 4 3" xfId="3442"/>
    <cellStyle name="40% - Accent5 4 3 2" xfId="3443"/>
    <cellStyle name="40% - Accent5 4 4" xfId="3444"/>
    <cellStyle name="40% - Accent5 4 5" xfId="3445"/>
    <cellStyle name="40% - Accent5 40" xfId="3446"/>
    <cellStyle name="40% - Accent5 41" xfId="3447"/>
    <cellStyle name="40% - Accent5 42" xfId="3448"/>
    <cellStyle name="40% - Accent5 43" xfId="3449"/>
    <cellStyle name="40% - Accent5 44" xfId="3450"/>
    <cellStyle name="40% - Accent5 45" xfId="3451"/>
    <cellStyle name="40% - Accent5 46" xfId="3452"/>
    <cellStyle name="40% - Accent5 47" xfId="3453"/>
    <cellStyle name="40% - Accent5 48" xfId="3454"/>
    <cellStyle name="40% - Accent5 49" xfId="3455"/>
    <cellStyle name="40% - Accent5 5" xfId="3456"/>
    <cellStyle name="40% - Accent5 50" xfId="3457"/>
    <cellStyle name="40% - Accent5 51" xfId="3458"/>
    <cellStyle name="40% - Accent5 52" xfId="3459"/>
    <cellStyle name="40% - Accent5 53" xfId="3460"/>
    <cellStyle name="40% - Accent5 54" xfId="3461"/>
    <cellStyle name="40% - Accent5 55" xfId="3462"/>
    <cellStyle name="40% - Accent5 56" xfId="3463"/>
    <cellStyle name="40% - Accent5 57" xfId="3464"/>
    <cellStyle name="40% - Accent5 58" xfId="3465"/>
    <cellStyle name="40% - Accent5 59" xfId="3466"/>
    <cellStyle name="40% - Accent5 6" xfId="3467"/>
    <cellStyle name="40% - Accent5 60" xfId="3468"/>
    <cellStyle name="40% - Accent5 61" xfId="3469"/>
    <cellStyle name="40% - Accent5 62" xfId="3470"/>
    <cellStyle name="40% - Accent5 63" xfId="3471"/>
    <cellStyle name="40% - Accent5 64" xfId="3472"/>
    <cellStyle name="40% - Accent5 65" xfId="3473"/>
    <cellStyle name="40% - Accent5 66" xfId="6556"/>
    <cellStyle name="40% - Accent5 7" xfId="3474"/>
    <cellStyle name="40% - Accent5 8" xfId="3475"/>
    <cellStyle name="40% - Accent5 9" xfId="3476"/>
    <cellStyle name="40% - Accent6" xfId="42" builtinId="51" customBuiltin="1"/>
    <cellStyle name="40% - Accent6 10" xfId="3477"/>
    <cellStyle name="40% - Accent6 11" xfId="3478"/>
    <cellStyle name="40% - Accent6 12" xfId="3479"/>
    <cellStyle name="40% - Accent6 13" xfId="3480"/>
    <cellStyle name="40% - Accent6 14" xfId="3481"/>
    <cellStyle name="40% - Accent6 15" xfId="3482"/>
    <cellStyle name="40% - Accent6 16" xfId="3483"/>
    <cellStyle name="40% - Accent6 17" xfId="3484"/>
    <cellStyle name="40% - Accent6 18" xfId="3485"/>
    <cellStyle name="40% - Accent6 19" xfId="3486"/>
    <cellStyle name="40% - Accent6 2" xfId="3487"/>
    <cellStyle name="40% - Accent6 2 2" xfId="3488"/>
    <cellStyle name="40% - Accent6 20" xfId="3489"/>
    <cellStyle name="40% - Accent6 21" xfId="3490"/>
    <cellStyle name="40% - Accent6 22" xfId="3491"/>
    <cellStyle name="40% - Accent6 23" xfId="3492"/>
    <cellStyle name="40% - Accent6 24" xfId="3493"/>
    <cellStyle name="40% - Accent6 25" xfId="3494"/>
    <cellStyle name="40% - Accent6 26" xfId="3495"/>
    <cellStyle name="40% - Accent6 27" xfId="3496"/>
    <cellStyle name="40% - Accent6 28" xfId="3497"/>
    <cellStyle name="40% - Accent6 29" xfId="3498"/>
    <cellStyle name="40% - Accent6 3" xfId="3499"/>
    <cellStyle name="40% - Accent6 3 2" xfId="6596"/>
    <cellStyle name="40% - Accent6 30" xfId="3500"/>
    <cellStyle name="40% - Accent6 31" xfId="3501"/>
    <cellStyle name="40% - Accent6 32" xfId="3502"/>
    <cellStyle name="40% - Accent6 33" xfId="3503"/>
    <cellStyle name="40% - Accent6 34" xfId="3504"/>
    <cellStyle name="40% - Accent6 35" xfId="3505"/>
    <cellStyle name="40% - Accent6 36" xfId="3506"/>
    <cellStyle name="40% - Accent6 37" xfId="3507"/>
    <cellStyle name="40% - Accent6 38" xfId="3508"/>
    <cellStyle name="40% - Accent6 39" xfId="3509"/>
    <cellStyle name="40% - Accent6 4" xfId="3510"/>
    <cellStyle name="40% - Accent6 4 2" xfId="3511"/>
    <cellStyle name="40% - Accent6 4 2 2" xfId="3512"/>
    <cellStyle name="40% - Accent6 4 2 3" xfId="3513"/>
    <cellStyle name="40% - Accent6 4 3" xfId="3514"/>
    <cellStyle name="40% - Accent6 4 3 2" xfId="3515"/>
    <cellStyle name="40% - Accent6 4 4" xfId="3516"/>
    <cellStyle name="40% - Accent6 4 5" xfId="3517"/>
    <cellStyle name="40% - Accent6 40" xfId="3518"/>
    <cellStyle name="40% - Accent6 41" xfId="3519"/>
    <cellStyle name="40% - Accent6 42" xfId="3520"/>
    <cellStyle name="40% - Accent6 43" xfId="3521"/>
    <cellStyle name="40% - Accent6 44" xfId="3522"/>
    <cellStyle name="40% - Accent6 45" xfId="3523"/>
    <cellStyle name="40% - Accent6 46" xfId="3524"/>
    <cellStyle name="40% - Accent6 47" xfId="3525"/>
    <cellStyle name="40% - Accent6 48" xfId="3526"/>
    <cellStyle name="40% - Accent6 49" xfId="3527"/>
    <cellStyle name="40% - Accent6 5" xfId="3528"/>
    <cellStyle name="40% - Accent6 50" xfId="3529"/>
    <cellStyle name="40% - Accent6 51" xfId="3530"/>
    <cellStyle name="40% - Accent6 52" xfId="3531"/>
    <cellStyle name="40% - Accent6 53" xfId="3532"/>
    <cellStyle name="40% - Accent6 54" xfId="3533"/>
    <cellStyle name="40% - Accent6 55" xfId="3534"/>
    <cellStyle name="40% - Accent6 56" xfId="3535"/>
    <cellStyle name="40% - Accent6 57" xfId="3536"/>
    <cellStyle name="40% - Accent6 58" xfId="3537"/>
    <cellStyle name="40% - Accent6 59" xfId="3538"/>
    <cellStyle name="40% - Accent6 6" xfId="3539"/>
    <cellStyle name="40% - Accent6 60" xfId="3540"/>
    <cellStyle name="40% - Accent6 61" xfId="3541"/>
    <cellStyle name="40% - Accent6 62" xfId="3542"/>
    <cellStyle name="40% - Accent6 63" xfId="3543"/>
    <cellStyle name="40% - Accent6 64" xfId="3544"/>
    <cellStyle name="40% - Accent6 65" xfId="3545"/>
    <cellStyle name="40% - Accent6 66" xfId="6560"/>
    <cellStyle name="40% - Accent6 7" xfId="3546"/>
    <cellStyle name="40% - Accent6 8" xfId="3547"/>
    <cellStyle name="40% - Accent6 9" xfId="3548"/>
    <cellStyle name="60% - Accent1" xfId="23" builtinId="32" customBuiltin="1"/>
    <cellStyle name="60% - Accent1 10" xfId="3549"/>
    <cellStyle name="60% - Accent1 11" xfId="3550"/>
    <cellStyle name="60% - Accent1 12" xfId="3551"/>
    <cellStyle name="60% - Accent1 13" xfId="3552"/>
    <cellStyle name="60% - Accent1 14" xfId="3553"/>
    <cellStyle name="60% - Accent1 15" xfId="3554"/>
    <cellStyle name="60% - Accent1 16" xfId="3555"/>
    <cellStyle name="60% - Accent1 17" xfId="3556"/>
    <cellStyle name="60% - Accent1 18" xfId="3557"/>
    <cellStyle name="60% - Accent1 19" xfId="3558"/>
    <cellStyle name="60% - Accent1 2" xfId="3559"/>
    <cellStyle name="60% - Accent1 2 2" xfId="3560"/>
    <cellStyle name="60% - Accent1 20" xfId="3561"/>
    <cellStyle name="60% - Accent1 21" xfId="3562"/>
    <cellStyle name="60% - Accent1 22" xfId="3563"/>
    <cellStyle name="60% - Accent1 23" xfId="3564"/>
    <cellStyle name="60% - Accent1 24" xfId="3565"/>
    <cellStyle name="60% - Accent1 25" xfId="3566"/>
    <cellStyle name="60% - Accent1 26" xfId="3567"/>
    <cellStyle name="60% - Accent1 27" xfId="3568"/>
    <cellStyle name="60% - Accent1 28" xfId="3569"/>
    <cellStyle name="60% - Accent1 29" xfId="3570"/>
    <cellStyle name="60% - Accent1 3" xfId="3571"/>
    <cellStyle name="60% - Accent1 3 2" xfId="3572"/>
    <cellStyle name="60% - Accent1 30" xfId="3573"/>
    <cellStyle name="60% - Accent1 31" xfId="3574"/>
    <cellStyle name="60% - Accent1 32" xfId="3575"/>
    <cellStyle name="60% - Accent1 33" xfId="3576"/>
    <cellStyle name="60% - Accent1 34" xfId="3577"/>
    <cellStyle name="60% - Accent1 35" xfId="3578"/>
    <cellStyle name="60% - Accent1 36" xfId="3579"/>
    <cellStyle name="60% - Accent1 37" xfId="3580"/>
    <cellStyle name="60% - Accent1 38" xfId="3581"/>
    <cellStyle name="60% - Accent1 39" xfId="3582"/>
    <cellStyle name="60% - Accent1 4" xfId="3583"/>
    <cellStyle name="60% - Accent1 40" xfId="3584"/>
    <cellStyle name="60% - Accent1 41" xfId="3585"/>
    <cellStyle name="60% - Accent1 42" xfId="3586"/>
    <cellStyle name="60% - Accent1 43" xfId="3587"/>
    <cellStyle name="60% - Accent1 44" xfId="3588"/>
    <cellStyle name="60% - Accent1 45" xfId="3589"/>
    <cellStyle name="60% - Accent1 46" xfId="3590"/>
    <cellStyle name="60% - Accent1 47" xfId="3591"/>
    <cellStyle name="60% - Accent1 48" xfId="3592"/>
    <cellStyle name="60% - Accent1 49" xfId="3593"/>
    <cellStyle name="60% - Accent1 5" xfId="3594"/>
    <cellStyle name="60% - Accent1 50" xfId="3595"/>
    <cellStyle name="60% - Accent1 51" xfId="3596"/>
    <cellStyle name="60% - Accent1 52" xfId="3597"/>
    <cellStyle name="60% - Accent1 53" xfId="3598"/>
    <cellStyle name="60% - Accent1 54" xfId="3599"/>
    <cellStyle name="60% - Accent1 55" xfId="3600"/>
    <cellStyle name="60% - Accent1 56" xfId="3601"/>
    <cellStyle name="60% - Accent1 57" xfId="3602"/>
    <cellStyle name="60% - Accent1 58" xfId="3603"/>
    <cellStyle name="60% - Accent1 59" xfId="3604"/>
    <cellStyle name="60% - Accent1 6" xfId="3605"/>
    <cellStyle name="60% - Accent1 60" xfId="3606"/>
    <cellStyle name="60% - Accent1 61" xfId="3607"/>
    <cellStyle name="60% - Accent1 62" xfId="3608"/>
    <cellStyle name="60% - Accent1 63" xfId="3609"/>
    <cellStyle name="60% - Accent1 64" xfId="3610"/>
    <cellStyle name="60% - Accent1 65" xfId="6541"/>
    <cellStyle name="60% - Accent1 7" xfId="3611"/>
    <cellStyle name="60% - Accent1 8" xfId="3612"/>
    <cellStyle name="60% - Accent1 9" xfId="3613"/>
    <cellStyle name="60% - Accent2" xfId="27" builtinId="36" customBuiltin="1"/>
    <cellStyle name="60% - Accent2 10" xfId="3614"/>
    <cellStyle name="60% - Accent2 11" xfId="3615"/>
    <cellStyle name="60% - Accent2 12" xfId="3616"/>
    <cellStyle name="60% - Accent2 13" xfId="3617"/>
    <cellStyle name="60% - Accent2 14" xfId="3618"/>
    <cellStyle name="60% - Accent2 15" xfId="3619"/>
    <cellStyle name="60% - Accent2 16" xfId="3620"/>
    <cellStyle name="60% - Accent2 17" xfId="3621"/>
    <cellStyle name="60% - Accent2 18" xfId="3622"/>
    <cellStyle name="60% - Accent2 19" xfId="3623"/>
    <cellStyle name="60% - Accent2 2" xfId="3624"/>
    <cellStyle name="60% - Accent2 2 2" xfId="3625"/>
    <cellStyle name="60% - Accent2 20" xfId="3626"/>
    <cellStyle name="60% - Accent2 21" xfId="3627"/>
    <cellStyle name="60% - Accent2 22" xfId="3628"/>
    <cellStyle name="60% - Accent2 23" xfId="3629"/>
    <cellStyle name="60% - Accent2 24" xfId="3630"/>
    <cellStyle name="60% - Accent2 25" xfId="3631"/>
    <cellStyle name="60% - Accent2 26" xfId="3632"/>
    <cellStyle name="60% - Accent2 27" xfId="3633"/>
    <cellStyle name="60% - Accent2 28" xfId="3634"/>
    <cellStyle name="60% - Accent2 29" xfId="3635"/>
    <cellStyle name="60% - Accent2 3" xfId="3636"/>
    <cellStyle name="60% - Accent2 3 2" xfId="3637"/>
    <cellStyle name="60% - Accent2 30" xfId="3638"/>
    <cellStyle name="60% - Accent2 31" xfId="3639"/>
    <cellStyle name="60% - Accent2 32" xfId="3640"/>
    <cellStyle name="60% - Accent2 33" xfId="3641"/>
    <cellStyle name="60% - Accent2 34" xfId="3642"/>
    <cellStyle name="60% - Accent2 35" xfId="3643"/>
    <cellStyle name="60% - Accent2 36" xfId="3644"/>
    <cellStyle name="60% - Accent2 37" xfId="3645"/>
    <cellStyle name="60% - Accent2 38" xfId="3646"/>
    <cellStyle name="60% - Accent2 39" xfId="3647"/>
    <cellStyle name="60% - Accent2 4" xfId="3648"/>
    <cellStyle name="60% - Accent2 40" xfId="3649"/>
    <cellStyle name="60% - Accent2 41" xfId="3650"/>
    <cellStyle name="60% - Accent2 42" xfId="3651"/>
    <cellStyle name="60% - Accent2 43" xfId="3652"/>
    <cellStyle name="60% - Accent2 44" xfId="3653"/>
    <cellStyle name="60% - Accent2 45" xfId="3654"/>
    <cellStyle name="60% - Accent2 46" xfId="3655"/>
    <cellStyle name="60% - Accent2 47" xfId="3656"/>
    <cellStyle name="60% - Accent2 48" xfId="3657"/>
    <cellStyle name="60% - Accent2 49" xfId="3658"/>
    <cellStyle name="60% - Accent2 5" xfId="3659"/>
    <cellStyle name="60% - Accent2 50" xfId="3660"/>
    <cellStyle name="60% - Accent2 51" xfId="3661"/>
    <cellStyle name="60% - Accent2 52" xfId="3662"/>
    <cellStyle name="60% - Accent2 53" xfId="3663"/>
    <cellStyle name="60% - Accent2 54" xfId="3664"/>
    <cellStyle name="60% - Accent2 55" xfId="3665"/>
    <cellStyle name="60% - Accent2 56" xfId="3666"/>
    <cellStyle name="60% - Accent2 57" xfId="3667"/>
    <cellStyle name="60% - Accent2 58" xfId="3668"/>
    <cellStyle name="60% - Accent2 59" xfId="3669"/>
    <cellStyle name="60% - Accent2 6" xfId="3670"/>
    <cellStyle name="60% - Accent2 60" xfId="3671"/>
    <cellStyle name="60% - Accent2 61" xfId="3672"/>
    <cellStyle name="60% - Accent2 62" xfId="3673"/>
    <cellStyle name="60% - Accent2 63" xfId="3674"/>
    <cellStyle name="60% - Accent2 64" xfId="3675"/>
    <cellStyle name="60% - Accent2 65" xfId="6545"/>
    <cellStyle name="60% - Accent2 7" xfId="3676"/>
    <cellStyle name="60% - Accent2 8" xfId="3677"/>
    <cellStyle name="60% - Accent2 9" xfId="3678"/>
    <cellStyle name="60% - Accent3" xfId="31" builtinId="40" customBuiltin="1"/>
    <cellStyle name="60% - Accent3 10" xfId="3679"/>
    <cellStyle name="60% - Accent3 11" xfId="3680"/>
    <cellStyle name="60% - Accent3 12" xfId="3681"/>
    <cellStyle name="60% - Accent3 13" xfId="3682"/>
    <cellStyle name="60% - Accent3 14" xfId="3683"/>
    <cellStyle name="60% - Accent3 15" xfId="3684"/>
    <cellStyle name="60% - Accent3 16" xfId="3685"/>
    <cellStyle name="60% - Accent3 17" xfId="3686"/>
    <cellStyle name="60% - Accent3 18" xfId="3687"/>
    <cellStyle name="60% - Accent3 19" xfId="3688"/>
    <cellStyle name="60% - Accent3 2" xfId="3689"/>
    <cellStyle name="60% - Accent3 2 2" xfId="3690"/>
    <cellStyle name="60% - Accent3 20" xfId="3691"/>
    <cellStyle name="60% - Accent3 21" xfId="3692"/>
    <cellStyle name="60% - Accent3 22" xfId="3693"/>
    <cellStyle name="60% - Accent3 23" xfId="3694"/>
    <cellStyle name="60% - Accent3 24" xfId="3695"/>
    <cellStyle name="60% - Accent3 25" xfId="3696"/>
    <cellStyle name="60% - Accent3 26" xfId="3697"/>
    <cellStyle name="60% - Accent3 27" xfId="3698"/>
    <cellStyle name="60% - Accent3 28" xfId="3699"/>
    <cellStyle name="60% - Accent3 29" xfId="3700"/>
    <cellStyle name="60% - Accent3 3" xfId="3701"/>
    <cellStyle name="60% - Accent3 3 2" xfId="3702"/>
    <cellStyle name="60% - Accent3 30" xfId="3703"/>
    <cellStyle name="60% - Accent3 31" xfId="3704"/>
    <cellStyle name="60% - Accent3 32" xfId="3705"/>
    <cellStyle name="60% - Accent3 33" xfId="3706"/>
    <cellStyle name="60% - Accent3 34" xfId="3707"/>
    <cellStyle name="60% - Accent3 35" xfId="3708"/>
    <cellStyle name="60% - Accent3 36" xfId="3709"/>
    <cellStyle name="60% - Accent3 37" xfId="3710"/>
    <cellStyle name="60% - Accent3 38" xfId="3711"/>
    <cellStyle name="60% - Accent3 39" xfId="3712"/>
    <cellStyle name="60% - Accent3 4" xfId="3713"/>
    <cellStyle name="60% - Accent3 40" xfId="3714"/>
    <cellStyle name="60% - Accent3 41" xfId="3715"/>
    <cellStyle name="60% - Accent3 42" xfId="3716"/>
    <cellStyle name="60% - Accent3 43" xfId="3717"/>
    <cellStyle name="60% - Accent3 44" xfId="3718"/>
    <cellStyle name="60% - Accent3 45" xfId="3719"/>
    <cellStyle name="60% - Accent3 46" xfId="3720"/>
    <cellStyle name="60% - Accent3 47" xfId="3721"/>
    <cellStyle name="60% - Accent3 48" xfId="3722"/>
    <cellStyle name="60% - Accent3 49" xfId="3723"/>
    <cellStyle name="60% - Accent3 5" xfId="3724"/>
    <cellStyle name="60% - Accent3 50" xfId="3725"/>
    <cellStyle name="60% - Accent3 51" xfId="3726"/>
    <cellStyle name="60% - Accent3 52" xfId="3727"/>
    <cellStyle name="60% - Accent3 53" xfId="3728"/>
    <cellStyle name="60% - Accent3 54" xfId="3729"/>
    <cellStyle name="60% - Accent3 55" xfId="3730"/>
    <cellStyle name="60% - Accent3 56" xfId="3731"/>
    <cellStyle name="60% - Accent3 57" xfId="3732"/>
    <cellStyle name="60% - Accent3 58" xfId="3733"/>
    <cellStyle name="60% - Accent3 59" xfId="3734"/>
    <cellStyle name="60% - Accent3 6" xfId="3735"/>
    <cellStyle name="60% - Accent3 60" xfId="3736"/>
    <cellStyle name="60% - Accent3 61" xfId="3737"/>
    <cellStyle name="60% - Accent3 62" xfId="3738"/>
    <cellStyle name="60% - Accent3 63" xfId="3739"/>
    <cellStyle name="60% - Accent3 64" xfId="3740"/>
    <cellStyle name="60% - Accent3 65" xfId="6549"/>
    <cellStyle name="60% - Accent3 7" xfId="3741"/>
    <cellStyle name="60% - Accent3 8" xfId="3742"/>
    <cellStyle name="60% - Accent3 9" xfId="3743"/>
    <cellStyle name="60% - Accent4" xfId="35" builtinId="44" customBuiltin="1"/>
    <cellStyle name="60% - Accent4 10" xfId="3744"/>
    <cellStyle name="60% - Accent4 11" xfId="3745"/>
    <cellStyle name="60% - Accent4 12" xfId="3746"/>
    <cellStyle name="60% - Accent4 13" xfId="3747"/>
    <cellStyle name="60% - Accent4 14" xfId="3748"/>
    <cellStyle name="60% - Accent4 15" xfId="3749"/>
    <cellStyle name="60% - Accent4 16" xfId="3750"/>
    <cellStyle name="60% - Accent4 17" xfId="3751"/>
    <cellStyle name="60% - Accent4 18" xfId="3752"/>
    <cellStyle name="60% - Accent4 19" xfId="3753"/>
    <cellStyle name="60% - Accent4 2" xfId="3754"/>
    <cellStyle name="60% - Accent4 2 2" xfId="3755"/>
    <cellStyle name="60% - Accent4 20" xfId="3756"/>
    <cellStyle name="60% - Accent4 21" xfId="3757"/>
    <cellStyle name="60% - Accent4 22" xfId="3758"/>
    <cellStyle name="60% - Accent4 23" xfId="3759"/>
    <cellStyle name="60% - Accent4 24" xfId="3760"/>
    <cellStyle name="60% - Accent4 25" xfId="3761"/>
    <cellStyle name="60% - Accent4 26" xfId="3762"/>
    <cellStyle name="60% - Accent4 27" xfId="3763"/>
    <cellStyle name="60% - Accent4 28" xfId="3764"/>
    <cellStyle name="60% - Accent4 29" xfId="3765"/>
    <cellStyle name="60% - Accent4 3" xfId="3766"/>
    <cellStyle name="60% - Accent4 3 2" xfId="3767"/>
    <cellStyle name="60% - Accent4 30" xfId="3768"/>
    <cellStyle name="60% - Accent4 31" xfId="3769"/>
    <cellStyle name="60% - Accent4 32" xfId="3770"/>
    <cellStyle name="60% - Accent4 33" xfId="3771"/>
    <cellStyle name="60% - Accent4 34" xfId="3772"/>
    <cellStyle name="60% - Accent4 35" xfId="3773"/>
    <cellStyle name="60% - Accent4 36" xfId="3774"/>
    <cellStyle name="60% - Accent4 37" xfId="3775"/>
    <cellStyle name="60% - Accent4 38" xfId="3776"/>
    <cellStyle name="60% - Accent4 39" xfId="3777"/>
    <cellStyle name="60% - Accent4 4" xfId="3778"/>
    <cellStyle name="60% - Accent4 40" xfId="3779"/>
    <cellStyle name="60% - Accent4 41" xfId="3780"/>
    <cellStyle name="60% - Accent4 42" xfId="3781"/>
    <cellStyle name="60% - Accent4 43" xfId="3782"/>
    <cellStyle name="60% - Accent4 44" xfId="3783"/>
    <cellStyle name="60% - Accent4 45" xfId="3784"/>
    <cellStyle name="60% - Accent4 46" xfId="3785"/>
    <cellStyle name="60% - Accent4 47" xfId="3786"/>
    <cellStyle name="60% - Accent4 48" xfId="3787"/>
    <cellStyle name="60% - Accent4 49" xfId="3788"/>
    <cellStyle name="60% - Accent4 5" xfId="3789"/>
    <cellStyle name="60% - Accent4 50" xfId="3790"/>
    <cellStyle name="60% - Accent4 51" xfId="3791"/>
    <cellStyle name="60% - Accent4 52" xfId="3792"/>
    <cellStyle name="60% - Accent4 53" xfId="3793"/>
    <cellStyle name="60% - Accent4 54" xfId="3794"/>
    <cellStyle name="60% - Accent4 55" xfId="3795"/>
    <cellStyle name="60% - Accent4 56" xfId="3796"/>
    <cellStyle name="60% - Accent4 57" xfId="3797"/>
    <cellStyle name="60% - Accent4 58" xfId="3798"/>
    <cellStyle name="60% - Accent4 59" xfId="3799"/>
    <cellStyle name="60% - Accent4 6" xfId="3800"/>
    <cellStyle name="60% - Accent4 60" xfId="3801"/>
    <cellStyle name="60% - Accent4 61" xfId="3802"/>
    <cellStyle name="60% - Accent4 62" xfId="3803"/>
    <cellStyle name="60% - Accent4 63" xfId="3804"/>
    <cellStyle name="60% - Accent4 64" xfId="3805"/>
    <cellStyle name="60% - Accent4 65" xfId="6553"/>
    <cellStyle name="60% - Accent4 7" xfId="3806"/>
    <cellStyle name="60% - Accent4 8" xfId="3807"/>
    <cellStyle name="60% - Accent4 9" xfId="3808"/>
    <cellStyle name="60% - Accent5" xfId="39" builtinId="48" customBuiltin="1"/>
    <cellStyle name="60% - Accent5 10" xfId="3809"/>
    <cellStyle name="60% - Accent5 11" xfId="3810"/>
    <cellStyle name="60% - Accent5 12" xfId="3811"/>
    <cellStyle name="60% - Accent5 13" xfId="3812"/>
    <cellStyle name="60% - Accent5 14" xfId="3813"/>
    <cellStyle name="60% - Accent5 15" xfId="3814"/>
    <cellStyle name="60% - Accent5 16" xfId="3815"/>
    <cellStyle name="60% - Accent5 17" xfId="3816"/>
    <cellStyle name="60% - Accent5 18" xfId="3817"/>
    <cellStyle name="60% - Accent5 19" xfId="3818"/>
    <cellStyle name="60% - Accent5 2" xfId="3819"/>
    <cellStyle name="60% - Accent5 2 2" xfId="3820"/>
    <cellStyle name="60% - Accent5 20" xfId="3821"/>
    <cellStyle name="60% - Accent5 21" xfId="3822"/>
    <cellStyle name="60% - Accent5 22" xfId="3823"/>
    <cellStyle name="60% - Accent5 23" xfId="3824"/>
    <cellStyle name="60% - Accent5 24" xfId="3825"/>
    <cellStyle name="60% - Accent5 25" xfId="3826"/>
    <cellStyle name="60% - Accent5 26" xfId="3827"/>
    <cellStyle name="60% - Accent5 27" xfId="3828"/>
    <cellStyle name="60% - Accent5 28" xfId="3829"/>
    <cellStyle name="60% - Accent5 29" xfId="3830"/>
    <cellStyle name="60% - Accent5 3" xfId="3831"/>
    <cellStyle name="60% - Accent5 3 2" xfId="3832"/>
    <cellStyle name="60% - Accent5 30" xfId="3833"/>
    <cellStyle name="60% - Accent5 31" xfId="3834"/>
    <cellStyle name="60% - Accent5 32" xfId="3835"/>
    <cellStyle name="60% - Accent5 33" xfId="3836"/>
    <cellStyle name="60% - Accent5 34" xfId="3837"/>
    <cellStyle name="60% - Accent5 35" xfId="3838"/>
    <cellStyle name="60% - Accent5 36" xfId="3839"/>
    <cellStyle name="60% - Accent5 37" xfId="3840"/>
    <cellStyle name="60% - Accent5 38" xfId="3841"/>
    <cellStyle name="60% - Accent5 39" xfId="3842"/>
    <cellStyle name="60% - Accent5 4" xfId="3843"/>
    <cellStyle name="60% - Accent5 40" xfId="3844"/>
    <cellStyle name="60% - Accent5 41" xfId="3845"/>
    <cellStyle name="60% - Accent5 42" xfId="3846"/>
    <cellStyle name="60% - Accent5 43" xfId="3847"/>
    <cellStyle name="60% - Accent5 44" xfId="3848"/>
    <cellStyle name="60% - Accent5 45" xfId="3849"/>
    <cellStyle name="60% - Accent5 46" xfId="3850"/>
    <cellStyle name="60% - Accent5 47" xfId="3851"/>
    <cellStyle name="60% - Accent5 48" xfId="3852"/>
    <cellStyle name="60% - Accent5 49" xfId="3853"/>
    <cellStyle name="60% - Accent5 5" xfId="3854"/>
    <cellStyle name="60% - Accent5 50" xfId="3855"/>
    <cellStyle name="60% - Accent5 51" xfId="3856"/>
    <cellStyle name="60% - Accent5 52" xfId="3857"/>
    <cellStyle name="60% - Accent5 53" xfId="3858"/>
    <cellStyle name="60% - Accent5 54" xfId="3859"/>
    <cellStyle name="60% - Accent5 55" xfId="3860"/>
    <cellStyle name="60% - Accent5 56" xfId="3861"/>
    <cellStyle name="60% - Accent5 57" xfId="3862"/>
    <cellStyle name="60% - Accent5 58" xfId="3863"/>
    <cellStyle name="60% - Accent5 59" xfId="3864"/>
    <cellStyle name="60% - Accent5 6" xfId="3865"/>
    <cellStyle name="60% - Accent5 60" xfId="3866"/>
    <cellStyle name="60% - Accent5 61" xfId="3867"/>
    <cellStyle name="60% - Accent5 62" xfId="3868"/>
    <cellStyle name="60% - Accent5 63" xfId="3869"/>
    <cellStyle name="60% - Accent5 64" xfId="3870"/>
    <cellStyle name="60% - Accent5 65" xfId="6557"/>
    <cellStyle name="60% - Accent5 7" xfId="3871"/>
    <cellStyle name="60% - Accent5 8" xfId="3872"/>
    <cellStyle name="60% - Accent5 9" xfId="3873"/>
    <cellStyle name="60% - Accent6" xfId="43" builtinId="52" customBuiltin="1"/>
    <cellStyle name="60% - Accent6 10" xfId="3874"/>
    <cellStyle name="60% - Accent6 11" xfId="3875"/>
    <cellStyle name="60% - Accent6 12" xfId="3876"/>
    <cellStyle name="60% - Accent6 13" xfId="3877"/>
    <cellStyle name="60% - Accent6 14" xfId="3878"/>
    <cellStyle name="60% - Accent6 15" xfId="3879"/>
    <cellStyle name="60% - Accent6 16" xfId="3880"/>
    <cellStyle name="60% - Accent6 17" xfId="3881"/>
    <cellStyle name="60% - Accent6 18" xfId="3882"/>
    <cellStyle name="60% - Accent6 19" xfId="3883"/>
    <cellStyle name="60% - Accent6 2" xfId="3884"/>
    <cellStyle name="60% - Accent6 2 2" xfId="3885"/>
    <cellStyle name="60% - Accent6 20" xfId="3886"/>
    <cellStyle name="60% - Accent6 21" xfId="3887"/>
    <cellStyle name="60% - Accent6 22" xfId="3888"/>
    <cellStyle name="60% - Accent6 23" xfId="3889"/>
    <cellStyle name="60% - Accent6 24" xfId="3890"/>
    <cellStyle name="60% - Accent6 25" xfId="3891"/>
    <cellStyle name="60% - Accent6 26" xfId="3892"/>
    <cellStyle name="60% - Accent6 27" xfId="3893"/>
    <cellStyle name="60% - Accent6 28" xfId="3894"/>
    <cellStyle name="60% - Accent6 29" xfId="3895"/>
    <cellStyle name="60% - Accent6 3" xfId="3896"/>
    <cellStyle name="60% - Accent6 3 2" xfId="3897"/>
    <cellStyle name="60% - Accent6 30" xfId="3898"/>
    <cellStyle name="60% - Accent6 31" xfId="3899"/>
    <cellStyle name="60% - Accent6 32" xfId="3900"/>
    <cellStyle name="60% - Accent6 33" xfId="3901"/>
    <cellStyle name="60% - Accent6 34" xfId="3902"/>
    <cellStyle name="60% - Accent6 35" xfId="3903"/>
    <cellStyle name="60% - Accent6 36" xfId="3904"/>
    <cellStyle name="60% - Accent6 37" xfId="3905"/>
    <cellStyle name="60% - Accent6 38" xfId="3906"/>
    <cellStyle name="60% - Accent6 39" xfId="3907"/>
    <cellStyle name="60% - Accent6 4" xfId="3908"/>
    <cellStyle name="60% - Accent6 40" xfId="3909"/>
    <cellStyle name="60% - Accent6 41" xfId="3910"/>
    <cellStyle name="60% - Accent6 42" xfId="3911"/>
    <cellStyle name="60% - Accent6 43" xfId="3912"/>
    <cellStyle name="60% - Accent6 44" xfId="3913"/>
    <cellStyle name="60% - Accent6 45" xfId="3914"/>
    <cellStyle name="60% - Accent6 46" xfId="3915"/>
    <cellStyle name="60% - Accent6 47" xfId="3916"/>
    <cellStyle name="60% - Accent6 48" xfId="3917"/>
    <cellStyle name="60% - Accent6 49" xfId="3918"/>
    <cellStyle name="60% - Accent6 5" xfId="3919"/>
    <cellStyle name="60% - Accent6 50" xfId="3920"/>
    <cellStyle name="60% - Accent6 51" xfId="3921"/>
    <cellStyle name="60% - Accent6 52" xfId="3922"/>
    <cellStyle name="60% - Accent6 53" xfId="3923"/>
    <cellStyle name="60% - Accent6 54" xfId="3924"/>
    <cellStyle name="60% - Accent6 55" xfId="3925"/>
    <cellStyle name="60% - Accent6 56" xfId="3926"/>
    <cellStyle name="60% - Accent6 57" xfId="3927"/>
    <cellStyle name="60% - Accent6 58" xfId="3928"/>
    <cellStyle name="60% - Accent6 59" xfId="3929"/>
    <cellStyle name="60% - Accent6 6" xfId="3930"/>
    <cellStyle name="60% - Accent6 60" xfId="3931"/>
    <cellStyle name="60% - Accent6 61" xfId="3932"/>
    <cellStyle name="60% - Accent6 62" xfId="3933"/>
    <cellStyle name="60% - Accent6 63" xfId="3934"/>
    <cellStyle name="60% - Accent6 64" xfId="3935"/>
    <cellStyle name="60% - Accent6 65" xfId="6561"/>
    <cellStyle name="60% - Accent6 7" xfId="3936"/>
    <cellStyle name="60% - Accent6 8" xfId="3937"/>
    <cellStyle name="60% - Accent6 9" xfId="3938"/>
    <cellStyle name="Accent1" xfId="20" builtinId="29" customBuiltin="1"/>
    <cellStyle name="Accent1 - 20%" xfId="62"/>
    <cellStyle name="Accent1 - 40%" xfId="48"/>
    <cellStyle name="Accent1 - 60%" xfId="56"/>
    <cellStyle name="Accent1 10" xfId="187"/>
    <cellStyle name="Accent1 11" xfId="189"/>
    <cellStyle name="Accent1 12" xfId="191"/>
    <cellStyle name="Accent1 13" xfId="193"/>
    <cellStyle name="Accent1 14" xfId="209"/>
    <cellStyle name="Accent1 15" xfId="200"/>
    <cellStyle name="Accent1 16" xfId="3939"/>
    <cellStyle name="Accent1 17" xfId="3940"/>
    <cellStyle name="Accent1 18" xfId="3941"/>
    <cellStyle name="Accent1 19" xfId="3942"/>
    <cellStyle name="Accent1 2" xfId="83"/>
    <cellStyle name="Accent1 2 2" xfId="3943"/>
    <cellStyle name="Accent1 20" xfId="3944"/>
    <cellStyle name="Accent1 21" xfId="3945"/>
    <cellStyle name="Accent1 22" xfId="3946"/>
    <cellStyle name="Accent1 23" xfId="3947"/>
    <cellStyle name="Accent1 24" xfId="3948"/>
    <cellStyle name="Accent1 25" xfId="3949"/>
    <cellStyle name="Accent1 26" xfId="3950"/>
    <cellStyle name="Accent1 27" xfId="3951"/>
    <cellStyle name="Accent1 28" xfId="3952"/>
    <cellStyle name="Accent1 29" xfId="3953"/>
    <cellStyle name="Accent1 3" xfId="131"/>
    <cellStyle name="Accent1 3 2" xfId="3954"/>
    <cellStyle name="Accent1 30" xfId="3955"/>
    <cellStyle name="Accent1 31" xfId="3956"/>
    <cellStyle name="Accent1 32" xfId="3957"/>
    <cellStyle name="Accent1 33" xfId="3958"/>
    <cellStyle name="Accent1 34" xfId="3959"/>
    <cellStyle name="Accent1 35" xfId="3960"/>
    <cellStyle name="Accent1 36" xfId="3961"/>
    <cellStyle name="Accent1 37" xfId="3962"/>
    <cellStyle name="Accent1 38" xfId="3963"/>
    <cellStyle name="Accent1 39" xfId="3964"/>
    <cellStyle name="Accent1 4" xfId="145"/>
    <cellStyle name="Accent1 4 2" xfId="3965"/>
    <cellStyle name="Accent1 40" xfId="3966"/>
    <cellStyle name="Accent1 41" xfId="3967"/>
    <cellStyle name="Accent1 42" xfId="3968"/>
    <cellStyle name="Accent1 43" xfId="3969"/>
    <cellStyle name="Accent1 44" xfId="3970"/>
    <cellStyle name="Accent1 45" xfId="3971"/>
    <cellStyle name="Accent1 46" xfId="3972"/>
    <cellStyle name="Accent1 47" xfId="3973"/>
    <cellStyle name="Accent1 48" xfId="3974"/>
    <cellStyle name="Accent1 49" xfId="3975"/>
    <cellStyle name="Accent1 5" xfId="139"/>
    <cellStyle name="Accent1 50" xfId="3976"/>
    <cellStyle name="Accent1 51" xfId="3977"/>
    <cellStyle name="Accent1 52" xfId="3978"/>
    <cellStyle name="Accent1 53" xfId="3979"/>
    <cellStyle name="Accent1 54" xfId="3980"/>
    <cellStyle name="Accent1 55" xfId="3981"/>
    <cellStyle name="Accent1 56" xfId="3982"/>
    <cellStyle name="Accent1 57" xfId="3983"/>
    <cellStyle name="Accent1 58" xfId="3984"/>
    <cellStyle name="Accent1 59" xfId="3985"/>
    <cellStyle name="Accent1 6" xfId="153"/>
    <cellStyle name="Accent1 60" xfId="3986"/>
    <cellStyle name="Accent1 61" xfId="3987"/>
    <cellStyle name="Accent1 62" xfId="3988"/>
    <cellStyle name="Accent1 63" xfId="3989"/>
    <cellStyle name="Accent1 64" xfId="3990"/>
    <cellStyle name="Accent1 65" xfId="6538"/>
    <cellStyle name="Accent1 66" xfId="6567"/>
    <cellStyle name="Accent1 67" xfId="6576"/>
    <cellStyle name="Accent1 68" xfId="6568"/>
    <cellStyle name="Accent1 7" xfId="180"/>
    <cellStyle name="Accent1 8" xfId="182"/>
    <cellStyle name="Accent1 9" xfId="185"/>
    <cellStyle name="Accent2" xfId="24" builtinId="33" customBuiltin="1"/>
    <cellStyle name="Accent2 - 20%" xfId="50"/>
    <cellStyle name="Accent2 - 40%" xfId="51"/>
    <cellStyle name="Accent2 - 60%" xfId="49"/>
    <cellStyle name="Accent2 10" xfId="186"/>
    <cellStyle name="Accent2 11" xfId="188"/>
    <cellStyle name="Accent2 12" xfId="190"/>
    <cellStyle name="Accent2 13" xfId="194"/>
    <cellStyle name="Accent2 14" xfId="208"/>
    <cellStyle name="Accent2 15" xfId="202"/>
    <cellStyle name="Accent2 16" xfId="3991"/>
    <cellStyle name="Accent2 17" xfId="3992"/>
    <cellStyle name="Accent2 18" xfId="3993"/>
    <cellStyle name="Accent2 19" xfId="3994"/>
    <cellStyle name="Accent2 2" xfId="59"/>
    <cellStyle name="Accent2 2 2" xfId="3995"/>
    <cellStyle name="Accent2 20" xfId="3996"/>
    <cellStyle name="Accent2 21" xfId="3997"/>
    <cellStyle name="Accent2 22" xfId="3998"/>
    <cellStyle name="Accent2 23" xfId="3999"/>
    <cellStyle name="Accent2 24" xfId="4000"/>
    <cellStyle name="Accent2 25" xfId="4001"/>
    <cellStyle name="Accent2 26" xfId="4002"/>
    <cellStyle name="Accent2 27" xfId="4003"/>
    <cellStyle name="Accent2 28" xfId="4004"/>
    <cellStyle name="Accent2 29" xfId="4005"/>
    <cellStyle name="Accent2 3" xfId="132"/>
    <cellStyle name="Accent2 3 2" xfId="4006"/>
    <cellStyle name="Accent2 30" xfId="4007"/>
    <cellStyle name="Accent2 31" xfId="4008"/>
    <cellStyle name="Accent2 32" xfId="4009"/>
    <cellStyle name="Accent2 33" xfId="4010"/>
    <cellStyle name="Accent2 34" xfId="4011"/>
    <cellStyle name="Accent2 35" xfId="4012"/>
    <cellStyle name="Accent2 36" xfId="4013"/>
    <cellStyle name="Accent2 37" xfId="4014"/>
    <cellStyle name="Accent2 38" xfId="4015"/>
    <cellStyle name="Accent2 39" xfId="4016"/>
    <cellStyle name="Accent2 4" xfId="144"/>
    <cellStyle name="Accent2 4 2" xfId="4017"/>
    <cellStyle name="Accent2 40" xfId="4018"/>
    <cellStyle name="Accent2 41" xfId="4019"/>
    <cellStyle name="Accent2 42" xfId="4020"/>
    <cellStyle name="Accent2 43" xfId="4021"/>
    <cellStyle name="Accent2 44" xfId="4022"/>
    <cellStyle name="Accent2 45" xfId="4023"/>
    <cellStyle name="Accent2 46" xfId="4024"/>
    <cellStyle name="Accent2 47" xfId="4025"/>
    <cellStyle name="Accent2 48" xfId="4026"/>
    <cellStyle name="Accent2 49" xfId="4027"/>
    <cellStyle name="Accent2 5" xfId="141"/>
    <cellStyle name="Accent2 50" xfId="4028"/>
    <cellStyle name="Accent2 51" xfId="4029"/>
    <cellStyle name="Accent2 52" xfId="4030"/>
    <cellStyle name="Accent2 53" xfId="4031"/>
    <cellStyle name="Accent2 54" xfId="4032"/>
    <cellStyle name="Accent2 55" xfId="4033"/>
    <cellStyle name="Accent2 56" xfId="4034"/>
    <cellStyle name="Accent2 57" xfId="4035"/>
    <cellStyle name="Accent2 58" xfId="4036"/>
    <cellStyle name="Accent2 59" xfId="4037"/>
    <cellStyle name="Accent2 6" xfId="152"/>
    <cellStyle name="Accent2 60" xfId="4038"/>
    <cellStyle name="Accent2 61" xfId="4039"/>
    <cellStyle name="Accent2 62" xfId="4040"/>
    <cellStyle name="Accent2 63" xfId="4041"/>
    <cellStyle name="Accent2 64" xfId="4042"/>
    <cellStyle name="Accent2 65" xfId="6542"/>
    <cellStyle name="Accent2 66" xfId="6569"/>
    <cellStyle name="Accent2 67" xfId="6579"/>
    <cellStyle name="Accent2 68" xfId="6582"/>
    <cellStyle name="Accent2 7" xfId="177"/>
    <cellStyle name="Accent2 8" xfId="150"/>
    <cellStyle name="Accent2 9" xfId="184"/>
    <cellStyle name="Accent3" xfId="28" builtinId="37" customBuiltin="1"/>
    <cellStyle name="Accent3 - 20%" xfId="60"/>
    <cellStyle name="Accent3 - 40%" xfId="55"/>
    <cellStyle name="Accent3 - 60%" xfId="46"/>
    <cellStyle name="Accent3 10" xfId="151"/>
    <cellStyle name="Accent3 11" xfId="183"/>
    <cellStyle name="Accent3 12" xfId="181"/>
    <cellStyle name="Accent3 13" xfId="195"/>
    <cellStyle name="Accent3 14" xfId="207"/>
    <cellStyle name="Accent3 15" xfId="199"/>
    <cellStyle name="Accent3 16" xfId="4043"/>
    <cellStyle name="Accent3 17" xfId="4044"/>
    <cellStyle name="Accent3 18" xfId="4045"/>
    <cellStyle name="Accent3 19" xfId="4046"/>
    <cellStyle name="Accent3 2" xfId="53"/>
    <cellStyle name="Accent3 2 2" xfId="4047"/>
    <cellStyle name="Accent3 20" xfId="4048"/>
    <cellStyle name="Accent3 21" xfId="4049"/>
    <cellStyle name="Accent3 22" xfId="4050"/>
    <cellStyle name="Accent3 23" xfId="4051"/>
    <cellStyle name="Accent3 24" xfId="4052"/>
    <cellStyle name="Accent3 25" xfId="4053"/>
    <cellStyle name="Accent3 26" xfId="4054"/>
    <cellStyle name="Accent3 27" xfId="4055"/>
    <cellStyle name="Accent3 28" xfId="4056"/>
    <cellStyle name="Accent3 29" xfId="4057"/>
    <cellStyle name="Accent3 3" xfId="133"/>
    <cellStyle name="Accent3 3 2" xfId="4058"/>
    <cellStyle name="Accent3 30" xfId="4059"/>
    <cellStyle name="Accent3 31" xfId="4060"/>
    <cellStyle name="Accent3 32" xfId="4061"/>
    <cellStyle name="Accent3 33" xfId="4062"/>
    <cellStyle name="Accent3 34" xfId="4063"/>
    <cellStyle name="Accent3 35" xfId="4064"/>
    <cellStyle name="Accent3 36" xfId="4065"/>
    <cellStyle name="Accent3 37" xfId="4066"/>
    <cellStyle name="Accent3 38" xfId="4067"/>
    <cellStyle name="Accent3 39" xfId="4068"/>
    <cellStyle name="Accent3 4" xfId="142"/>
    <cellStyle name="Accent3 4 2" xfId="4069"/>
    <cellStyle name="Accent3 40" xfId="4070"/>
    <cellStyle name="Accent3 41" xfId="4071"/>
    <cellStyle name="Accent3 42" xfId="4072"/>
    <cellStyle name="Accent3 43" xfId="4073"/>
    <cellStyle name="Accent3 44" xfId="4074"/>
    <cellStyle name="Accent3 45" xfId="4075"/>
    <cellStyle name="Accent3 46" xfId="4076"/>
    <cellStyle name="Accent3 47" xfId="4077"/>
    <cellStyle name="Accent3 48" xfId="4078"/>
    <cellStyle name="Accent3 49" xfId="4079"/>
    <cellStyle name="Accent3 5" xfId="143"/>
    <cellStyle name="Accent3 50" xfId="4080"/>
    <cellStyle name="Accent3 51" xfId="4081"/>
    <cellStyle name="Accent3 52" xfId="4082"/>
    <cellStyle name="Accent3 53" xfId="4083"/>
    <cellStyle name="Accent3 54" xfId="4084"/>
    <cellStyle name="Accent3 55" xfId="4085"/>
    <cellStyle name="Accent3 56" xfId="4086"/>
    <cellStyle name="Accent3 57" xfId="4087"/>
    <cellStyle name="Accent3 58" xfId="4088"/>
    <cellStyle name="Accent3 59" xfId="4089"/>
    <cellStyle name="Accent3 6" xfId="162"/>
    <cellStyle name="Accent3 60" xfId="4090"/>
    <cellStyle name="Accent3 61" xfId="4091"/>
    <cellStyle name="Accent3 62" xfId="4092"/>
    <cellStyle name="Accent3 63" xfId="4093"/>
    <cellStyle name="Accent3 64" xfId="4094"/>
    <cellStyle name="Accent3 65" xfId="6546"/>
    <cellStyle name="Accent3 66" xfId="6571"/>
    <cellStyle name="Accent3 67" xfId="6570"/>
    <cellStyle name="Accent3 68" xfId="6575"/>
    <cellStyle name="Accent3 7" xfId="175"/>
    <cellStyle name="Accent3 8" xfId="167"/>
    <cellStyle name="Accent3 9" xfId="179"/>
    <cellStyle name="Accent4" xfId="32" builtinId="41" customBuiltin="1"/>
    <cellStyle name="Accent4 - 20%" xfId="52"/>
    <cellStyle name="Accent4 - 40%" xfId="61"/>
    <cellStyle name="Accent4 - 60%" xfId="47"/>
    <cellStyle name="Accent4 10" xfId="160"/>
    <cellStyle name="Accent4 11" xfId="178"/>
    <cellStyle name="Accent4 12" xfId="163"/>
    <cellStyle name="Accent4 13" xfId="196"/>
    <cellStyle name="Accent4 14" xfId="206"/>
    <cellStyle name="Accent4 15" xfId="201"/>
    <cellStyle name="Accent4 16" xfId="4095"/>
    <cellStyle name="Accent4 17" xfId="4096"/>
    <cellStyle name="Accent4 18" xfId="4097"/>
    <cellStyle name="Accent4 19" xfId="4098"/>
    <cellStyle name="Accent4 2" xfId="57"/>
    <cellStyle name="Accent4 2 2" xfId="4099"/>
    <cellStyle name="Accent4 20" xfId="4100"/>
    <cellStyle name="Accent4 21" xfId="4101"/>
    <cellStyle name="Accent4 22" xfId="4102"/>
    <cellStyle name="Accent4 23" xfId="4103"/>
    <cellStyle name="Accent4 24" xfId="4104"/>
    <cellStyle name="Accent4 25" xfId="4105"/>
    <cellStyle name="Accent4 26" xfId="4106"/>
    <cellStyle name="Accent4 27" xfId="4107"/>
    <cellStyle name="Accent4 28" xfId="4108"/>
    <cellStyle name="Accent4 29" xfId="4109"/>
    <cellStyle name="Accent4 3" xfId="134"/>
    <cellStyle name="Accent4 3 2" xfId="4110"/>
    <cellStyle name="Accent4 30" xfId="4111"/>
    <cellStyle name="Accent4 31" xfId="4112"/>
    <cellStyle name="Accent4 32" xfId="4113"/>
    <cellStyle name="Accent4 33" xfId="4114"/>
    <cellStyle name="Accent4 34" xfId="4115"/>
    <cellStyle name="Accent4 35" xfId="4116"/>
    <cellStyle name="Accent4 36" xfId="4117"/>
    <cellStyle name="Accent4 37" xfId="4118"/>
    <cellStyle name="Accent4 38" xfId="4119"/>
    <cellStyle name="Accent4 39" xfId="4120"/>
    <cellStyle name="Accent4 4" xfId="140"/>
    <cellStyle name="Accent4 4 2" xfId="4121"/>
    <cellStyle name="Accent4 40" xfId="4122"/>
    <cellStyle name="Accent4 41" xfId="4123"/>
    <cellStyle name="Accent4 42" xfId="4124"/>
    <cellStyle name="Accent4 43" xfId="4125"/>
    <cellStyle name="Accent4 44" xfId="4126"/>
    <cellStyle name="Accent4 45" xfId="4127"/>
    <cellStyle name="Accent4 46" xfId="4128"/>
    <cellStyle name="Accent4 47" xfId="4129"/>
    <cellStyle name="Accent4 48" xfId="4130"/>
    <cellStyle name="Accent4 49" xfId="4131"/>
    <cellStyle name="Accent4 5" xfId="146"/>
    <cellStyle name="Accent4 50" xfId="4132"/>
    <cellStyle name="Accent4 51" xfId="4133"/>
    <cellStyle name="Accent4 52" xfId="4134"/>
    <cellStyle name="Accent4 53" xfId="4135"/>
    <cellStyle name="Accent4 54" xfId="4136"/>
    <cellStyle name="Accent4 55" xfId="4137"/>
    <cellStyle name="Accent4 56" xfId="4138"/>
    <cellStyle name="Accent4 57" xfId="4139"/>
    <cellStyle name="Accent4 58" xfId="4140"/>
    <cellStyle name="Accent4 59" xfId="4141"/>
    <cellStyle name="Accent4 6" xfId="166"/>
    <cellStyle name="Accent4 60" xfId="4142"/>
    <cellStyle name="Accent4 61" xfId="4143"/>
    <cellStyle name="Accent4 62" xfId="4144"/>
    <cellStyle name="Accent4 63" xfId="4145"/>
    <cellStyle name="Accent4 64" xfId="4146"/>
    <cellStyle name="Accent4 65" xfId="6550"/>
    <cellStyle name="Accent4 66" xfId="6573"/>
    <cellStyle name="Accent4 67" xfId="6574"/>
    <cellStyle name="Accent4 68" xfId="6572"/>
    <cellStyle name="Accent4 7" xfId="172"/>
    <cellStyle name="Accent4 8" xfId="159"/>
    <cellStyle name="Accent4 9" xfId="176"/>
    <cellStyle name="Accent5" xfId="36" builtinId="45" customBuiltin="1"/>
    <cellStyle name="Accent5 - 20%" xfId="72"/>
    <cellStyle name="Accent5 - 40%" xfId="65"/>
    <cellStyle name="Accent5 - 60%" xfId="81"/>
    <cellStyle name="Accent5 10" xfId="155"/>
    <cellStyle name="Accent5 11" xfId="174"/>
    <cellStyle name="Accent5 12" xfId="157"/>
    <cellStyle name="Accent5 13" xfId="197"/>
    <cellStyle name="Accent5 14" xfId="204"/>
    <cellStyle name="Accent5 15" xfId="210"/>
    <cellStyle name="Accent5 16" xfId="4147"/>
    <cellStyle name="Accent5 17" xfId="4148"/>
    <cellStyle name="Accent5 18" xfId="4149"/>
    <cellStyle name="Accent5 19" xfId="4150"/>
    <cellStyle name="Accent5 2" xfId="54"/>
    <cellStyle name="Accent5 2 2" xfId="4151"/>
    <cellStyle name="Accent5 20" xfId="4152"/>
    <cellStyle name="Accent5 21" xfId="4153"/>
    <cellStyle name="Accent5 22" xfId="4154"/>
    <cellStyle name="Accent5 23" xfId="4155"/>
    <cellStyle name="Accent5 24" xfId="4156"/>
    <cellStyle name="Accent5 25" xfId="4157"/>
    <cellStyle name="Accent5 26" xfId="4158"/>
    <cellStyle name="Accent5 27" xfId="4159"/>
    <cellStyle name="Accent5 28" xfId="4160"/>
    <cellStyle name="Accent5 29" xfId="4161"/>
    <cellStyle name="Accent5 3" xfId="135"/>
    <cellStyle name="Accent5 3 2" xfId="4162"/>
    <cellStyle name="Accent5 3 3" xfId="4163"/>
    <cellStyle name="Accent5 30" xfId="4164"/>
    <cellStyle name="Accent5 31" xfId="4165"/>
    <cellStyle name="Accent5 32" xfId="4166"/>
    <cellStyle name="Accent5 33" xfId="4167"/>
    <cellStyle name="Accent5 34" xfId="4168"/>
    <cellStyle name="Accent5 35" xfId="4169"/>
    <cellStyle name="Accent5 36" xfId="4170"/>
    <cellStyle name="Accent5 37" xfId="4171"/>
    <cellStyle name="Accent5 38" xfId="4172"/>
    <cellStyle name="Accent5 39" xfId="4173"/>
    <cellStyle name="Accent5 4" xfId="138"/>
    <cellStyle name="Accent5 40" xfId="4174"/>
    <cellStyle name="Accent5 41" xfId="4175"/>
    <cellStyle name="Accent5 42" xfId="4176"/>
    <cellStyle name="Accent5 43" xfId="4177"/>
    <cellStyle name="Accent5 44" xfId="4178"/>
    <cellStyle name="Accent5 45" xfId="4179"/>
    <cellStyle name="Accent5 46" xfId="4180"/>
    <cellStyle name="Accent5 47" xfId="4181"/>
    <cellStyle name="Accent5 48" xfId="4182"/>
    <cellStyle name="Accent5 49" xfId="4183"/>
    <cellStyle name="Accent5 5" xfId="147"/>
    <cellStyle name="Accent5 50" xfId="4184"/>
    <cellStyle name="Accent5 51" xfId="4185"/>
    <cellStyle name="Accent5 52" xfId="4186"/>
    <cellStyle name="Accent5 53" xfId="4187"/>
    <cellStyle name="Accent5 54" xfId="4188"/>
    <cellStyle name="Accent5 55" xfId="4189"/>
    <cellStyle name="Accent5 56" xfId="4190"/>
    <cellStyle name="Accent5 57" xfId="4191"/>
    <cellStyle name="Accent5 58" xfId="4192"/>
    <cellStyle name="Accent5 59" xfId="4193"/>
    <cellStyle name="Accent5 6" xfId="164"/>
    <cellStyle name="Accent5 60" xfId="4194"/>
    <cellStyle name="Accent5 61" xfId="4195"/>
    <cellStyle name="Accent5 62" xfId="4196"/>
    <cellStyle name="Accent5 63" xfId="4197"/>
    <cellStyle name="Accent5 64" xfId="4198"/>
    <cellStyle name="Accent5 65" xfId="6554"/>
    <cellStyle name="Accent5 66" xfId="6577"/>
    <cellStyle name="Accent5 67" xfId="6580"/>
    <cellStyle name="Accent5 68" xfId="6583"/>
    <cellStyle name="Accent5 7" xfId="171"/>
    <cellStyle name="Accent5 8" xfId="154"/>
    <cellStyle name="Accent5 9" xfId="173"/>
    <cellStyle name="Accent6" xfId="40" builtinId="49" customBuiltin="1"/>
    <cellStyle name="Accent6 - 20%" xfId="63"/>
    <cellStyle name="Accent6 - 40%" xfId="79"/>
    <cellStyle name="Accent6 - 60%" xfId="87"/>
    <cellStyle name="Accent6 10" xfId="161"/>
    <cellStyle name="Accent6 11" xfId="169"/>
    <cellStyle name="Accent6 12" xfId="156"/>
    <cellStyle name="Accent6 13" xfId="198"/>
    <cellStyle name="Accent6 14" xfId="203"/>
    <cellStyle name="Accent6 15" xfId="205"/>
    <cellStyle name="Accent6 16" xfId="4199"/>
    <cellStyle name="Accent6 17" xfId="4200"/>
    <cellStyle name="Accent6 18" xfId="4201"/>
    <cellStyle name="Accent6 19" xfId="4202"/>
    <cellStyle name="Accent6 2" xfId="74"/>
    <cellStyle name="Accent6 2 2" xfId="4203"/>
    <cellStyle name="Accent6 20" xfId="4204"/>
    <cellStyle name="Accent6 21" xfId="4205"/>
    <cellStyle name="Accent6 22" xfId="4206"/>
    <cellStyle name="Accent6 23" xfId="4207"/>
    <cellStyle name="Accent6 24" xfId="4208"/>
    <cellStyle name="Accent6 25" xfId="4209"/>
    <cellStyle name="Accent6 26" xfId="4210"/>
    <cellStyle name="Accent6 27" xfId="4211"/>
    <cellStyle name="Accent6 28" xfId="4212"/>
    <cellStyle name="Accent6 29" xfId="4213"/>
    <cellStyle name="Accent6 3" xfId="136"/>
    <cellStyle name="Accent6 3 2" xfId="4214"/>
    <cellStyle name="Accent6 30" xfId="4215"/>
    <cellStyle name="Accent6 31" xfId="4216"/>
    <cellStyle name="Accent6 32" xfId="4217"/>
    <cellStyle name="Accent6 33" xfId="4218"/>
    <cellStyle name="Accent6 34" xfId="4219"/>
    <cellStyle name="Accent6 35" xfId="4220"/>
    <cellStyle name="Accent6 36" xfId="4221"/>
    <cellStyle name="Accent6 37" xfId="4222"/>
    <cellStyle name="Accent6 38" xfId="4223"/>
    <cellStyle name="Accent6 39" xfId="4224"/>
    <cellStyle name="Accent6 4" xfId="137"/>
    <cellStyle name="Accent6 4 2" xfId="4225"/>
    <cellStyle name="Accent6 40" xfId="4226"/>
    <cellStyle name="Accent6 41" xfId="4227"/>
    <cellStyle name="Accent6 42" xfId="4228"/>
    <cellStyle name="Accent6 43" xfId="4229"/>
    <cellStyle name="Accent6 44" xfId="4230"/>
    <cellStyle name="Accent6 45" xfId="4231"/>
    <cellStyle name="Accent6 46" xfId="4232"/>
    <cellStyle name="Accent6 47" xfId="4233"/>
    <cellStyle name="Accent6 48" xfId="4234"/>
    <cellStyle name="Accent6 49" xfId="4235"/>
    <cellStyle name="Accent6 5" xfId="148"/>
    <cellStyle name="Accent6 50" xfId="4236"/>
    <cellStyle name="Accent6 51" xfId="4237"/>
    <cellStyle name="Accent6 52" xfId="4238"/>
    <cellStyle name="Accent6 53" xfId="4239"/>
    <cellStyle name="Accent6 54" xfId="4240"/>
    <cellStyle name="Accent6 55" xfId="4241"/>
    <cellStyle name="Accent6 56" xfId="4242"/>
    <cellStyle name="Accent6 57" xfId="4243"/>
    <cellStyle name="Accent6 58" xfId="4244"/>
    <cellStyle name="Accent6 59" xfId="4245"/>
    <cellStyle name="Accent6 6" xfId="158"/>
    <cellStyle name="Accent6 60" xfId="4246"/>
    <cellStyle name="Accent6 61" xfId="4247"/>
    <cellStyle name="Accent6 62" xfId="4248"/>
    <cellStyle name="Accent6 63" xfId="4249"/>
    <cellStyle name="Accent6 64" xfId="4250"/>
    <cellStyle name="Accent6 65" xfId="6558"/>
    <cellStyle name="Accent6 66" xfId="6578"/>
    <cellStyle name="Accent6 67" xfId="6581"/>
    <cellStyle name="Accent6 68" xfId="6584"/>
    <cellStyle name="Accent6 7" xfId="168"/>
    <cellStyle name="Accent6 8" xfId="165"/>
    <cellStyle name="Accent6 9" xfId="170"/>
    <cellStyle name="Bad" xfId="9" builtinId="27" customBuiltin="1"/>
    <cellStyle name="Bad 10" xfId="4251"/>
    <cellStyle name="Bad 11" xfId="4252"/>
    <cellStyle name="Bad 12" xfId="4253"/>
    <cellStyle name="Bad 13" xfId="4254"/>
    <cellStyle name="Bad 14" xfId="4255"/>
    <cellStyle name="Bad 15" xfId="4256"/>
    <cellStyle name="Bad 16" xfId="4257"/>
    <cellStyle name="Bad 17" xfId="4258"/>
    <cellStyle name="Bad 18" xfId="4259"/>
    <cellStyle name="Bad 19" xfId="4260"/>
    <cellStyle name="Bad 2" xfId="76"/>
    <cellStyle name="Bad 2 2" xfId="4261"/>
    <cellStyle name="Bad 20" xfId="4262"/>
    <cellStyle name="Bad 21" xfId="4263"/>
    <cellStyle name="Bad 22" xfId="4264"/>
    <cellStyle name="Bad 23" xfId="4265"/>
    <cellStyle name="Bad 24" xfId="4266"/>
    <cellStyle name="Bad 25" xfId="4267"/>
    <cellStyle name="Bad 26" xfId="4268"/>
    <cellStyle name="Bad 27" xfId="4269"/>
    <cellStyle name="Bad 28" xfId="4270"/>
    <cellStyle name="Bad 29" xfId="4271"/>
    <cellStyle name="Bad 3" xfId="4272"/>
    <cellStyle name="Bad 3 2" xfId="4273"/>
    <cellStyle name="Bad 30" xfId="4274"/>
    <cellStyle name="Bad 31" xfId="4275"/>
    <cellStyle name="Bad 32" xfId="4276"/>
    <cellStyle name="Bad 33" xfId="4277"/>
    <cellStyle name="Bad 34" xfId="4278"/>
    <cellStyle name="Bad 35" xfId="4279"/>
    <cellStyle name="Bad 36" xfId="4280"/>
    <cellStyle name="Bad 37" xfId="4281"/>
    <cellStyle name="Bad 38" xfId="4282"/>
    <cellStyle name="Bad 39" xfId="4283"/>
    <cellStyle name="Bad 4" xfId="4284"/>
    <cellStyle name="Bad 40" xfId="4285"/>
    <cellStyle name="Bad 41" xfId="4286"/>
    <cellStyle name="Bad 42" xfId="4287"/>
    <cellStyle name="Bad 43" xfId="4288"/>
    <cellStyle name="Bad 44" xfId="4289"/>
    <cellStyle name="Bad 45" xfId="4290"/>
    <cellStyle name="Bad 46" xfId="4291"/>
    <cellStyle name="Bad 47" xfId="4292"/>
    <cellStyle name="Bad 48" xfId="4293"/>
    <cellStyle name="Bad 49" xfId="4294"/>
    <cellStyle name="Bad 5" xfId="4295"/>
    <cellStyle name="Bad 50" xfId="4296"/>
    <cellStyle name="Bad 51" xfId="4297"/>
    <cellStyle name="Bad 52" xfId="4298"/>
    <cellStyle name="Bad 53" xfId="4299"/>
    <cellStyle name="Bad 54" xfId="4300"/>
    <cellStyle name="Bad 55" xfId="4301"/>
    <cellStyle name="Bad 56" xfId="4302"/>
    <cellStyle name="Bad 57" xfId="4303"/>
    <cellStyle name="Bad 58" xfId="4304"/>
    <cellStyle name="Bad 59" xfId="4305"/>
    <cellStyle name="Bad 6" xfId="4306"/>
    <cellStyle name="Bad 60" xfId="4307"/>
    <cellStyle name="Bad 61" xfId="4308"/>
    <cellStyle name="Bad 62" xfId="4309"/>
    <cellStyle name="Bad 63" xfId="4310"/>
    <cellStyle name="Bad 64" xfId="4311"/>
    <cellStyle name="Bad 65" xfId="6527"/>
    <cellStyle name="Bad 7" xfId="4312"/>
    <cellStyle name="Bad 8" xfId="4313"/>
    <cellStyle name="Bad 9" xfId="4314"/>
    <cellStyle name="blank" xfId="4315"/>
    <cellStyle name="Calc Currency (0)" xfId="4316"/>
    <cellStyle name="Calc Currency (0) 2" xfId="4317"/>
    <cellStyle name="Calculation" xfId="13" builtinId="22" customBuiltin="1"/>
    <cellStyle name="Calculation 10" xfId="4318"/>
    <cellStyle name="Calculation 11" xfId="4319"/>
    <cellStyle name="Calculation 12" xfId="4320"/>
    <cellStyle name="Calculation 13" xfId="4321"/>
    <cellStyle name="Calculation 14" xfId="4322"/>
    <cellStyle name="Calculation 15" xfId="4323"/>
    <cellStyle name="Calculation 16" xfId="4324"/>
    <cellStyle name="Calculation 17" xfId="4325"/>
    <cellStyle name="Calculation 18" xfId="4326"/>
    <cellStyle name="Calculation 19" xfId="4327"/>
    <cellStyle name="Calculation 2" xfId="69"/>
    <cellStyle name="Calculation 2 2" xfId="4328"/>
    <cellStyle name="Calculation 2 3" xfId="4329"/>
    <cellStyle name="Calculation 2 3 2" xfId="4330"/>
    <cellStyle name="Calculation 2 4" xfId="4331"/>
    <cellStyle name="Calculation 20" xfId="4332"/>
    <cellStyle name="Calculation 21" xfId="4333"/>
    <cellStyle name="Calculation 22" xfId="4334"/>
    <cellStyle name="Calculation 23" xfId="4335"/>
    <cellStyle name="Calculation 24" xfId="4336"/>
    <cellStyle name="Calculation 25" xfId="4337"/>
    <cellStyle name="Calculation 26" xfId="4338"/>
    <cellStyle name="Calculation 27" xfId="4339"/>
    <cellStyle name="Calculation 28" xfId="4340"/>
    <cellStyle name="Calculation 29" xfId="4341"/>
    <cellStyle name="Calculation 3" xfId="4342"/>
    <cellStyle name="Calculation 3 2" xfId="4343"/>
    <cellStyle name="Calculation 3 3" xfId="4344"/>
    <cellStyle name="Calculation 30" xfId="4345"/>
    <cellStyle name="Calculation 31" xfId="4346"/>
    <cellStyle name="Calculation 32" xfId="4347"/>
    <cellStyle name="Calculation 33" xfId="4348"/>
    <cellStyle name="Calculation 34" xfId="4349"/>
    <cellStyle name="Calculation 35" xfId="4350"/>
    <cellStyle name="Calculation 36" xfId="4351"/>
    <cellStyle name="Calculation 37" xfId="4352"/>
    <cellStyle name="Calculation 38" xfId="4353"/>
    <cellStyle name="Calculation 39" xfId="4354"/>
    <cellStyle name="Calculation 4" xfId="4355"/>
    <cellStyle name="Calculation 4 2" xfId="4356"/>
    <cellStyle name="Calculation 4 3" xfId="4357"/>
    <cellStyle name="Calculation 4 4" xfId="4358"/>
    <cellStyle name="Calculation 40" xfId="4359"/>
    <cellStyle name="Calculation 41" xfId="4360"/>
    <cellStyle name="Calculation 42" xfId="4361"/>
    <cellStyle name="Calculation 43" xfId="4362"/>
    <cellStyle name="Calculation 44" xfId="4363"/>
    <cellStyle name="Calculation 45" xfId="4364"/>
    <cellStyle name="Calculation 46" xfId="4365"/>
    <cellStyle name="Calculation 47" xfId="4366"/>
    <cellStyle name="Calculation 48" xfId="4367"/>
    <cellStyle name="Calculation 49" xfId="4368"/>
    <cellStyle name="Calculation 5" xfId="4369"/>
    <cellStyle name="Calculation 50" xfId="4370"/>
    <cellStyle name="Calculation 51" xfId="4371"/>
    <cellStyle name="Calculation 52" xfId="4372"/>
    <cellStyle name="Calculation 53" xfId="4373"/>
    <cellStyle name="Calculation 54" xfId="4374"/>
    <cellStyle name="Calculation 55" xfId="4375"/>
    <cellStyle name="Calculation 56" xfId="4376"/>
    <cellStyle name="Calculation 57" xfId="4377"/>
    <cellStyle name="Calculation 58" xfId="4378"/>
    <cellStyle name="Calculation 59" xfId="4379"/>
    <cellStyle name="Calculation 6" xfId="4380"/>
    <cellStyle name="Calculation 60" xfId="4381"/>
    <cellStyle name="Calculation 61" xfId="4382"/>
    <cellStyle name="Calculation 62" xfId="4383"/>
    <cellStyle name="Calculation 63" xfId="4384"/>
    <cellStyle name="Calculation 64" xfId="4385"/>
    <cellStyle name="Calculation 65" xfId="4386"/>
    <cellStyle name="Calculation 66" xfId="4387"/>
    <cellStyle name="Calculation 67" xfId="6531"/>
    <cellStyle name="Calculation 7" xfId="4388"/>
    <cellStyle name="Calculation 8" xfId="4389"/>
    <cellStyle name="Calculation 9" xfId="4390"/>
    <cellStyle name="Check Cell" xfId="15" builtinId="23" customBuiltin="1"/>
    <cellStyle name="Check Cell 10" xfId="4391"/>
    <cellStyle name="Check Cell 11" xfId="4392"/>
    <cellStyle name="Check Cell 12" xfId="4393"/>
    <cellStyle name="Check Cell 13" xfId="4394"/>
    <cellStyle name="Check Cell 14" xfId="4395"/>
    <cellStyle name="Check Cell 15" xfId="4396"/>
    <cellStyle name="Check Cell 16" xfId="4397"/>
    <cellStyle name="Check Cell 17" xfId="4398"/>
    <cellStyle name="Check Cell 18" xfId="4399"/>
    <cellStyle name="Check Cell 19" xfId="4400"/>
    <cellStyle name="Check Cell 2" xfId="85"/>
    <cellStyle name="Check Cell 2 2" xfId="4401"/>
    <cellStyle name="Check Cell 20" xfId="4402"/>
    <cellStyle name="Check Cell 21" xfId="4403"/>
    <cellStyle name="Check Cell 22" xfId="4404"/>
    <cellStyle name="Check Cell 23" xfId="4405"/>
    <cellStyle name="Check Cell 24" xfId="4406"/>
    <cellStyle name="Check Cell 25" xfId="4407"/>
    <cellStyle name="Check Cell 26" xfId="4408"/>
    <cellStyle name="Check Cell 27" xfId="4409"/>
    <cellStyle name="Check Cell 28" xfId="4410"/>
    <cellStyle name="Check Cell 29" xfId="4411"/>
    <cellStyle name="Check Cell 3" xfId="4412"/>
    <cellStyle name="Check Cell 30" xfId="4413"/>
    <cellStyle name="Check Cell 31" xfId="4414"/>
    <cellStyle name="Check Cell 32" xfId="4415"/>
    <cellStyle name="Check Cell 33" xfId="4416"/>
    <cellStyle name="Check Cell 34" xfId="4417"/>
    <cellStyle name="Check Cell 35" xfId="4418"/>
    <cellStyle name="Check Cell 36" xfId="4419"/>
    <cellStyle name="Check Cell 37" xfId="4420"/>
    <cellStyle name="Check Cell 38" xfId="4421"/>
    <cellStyle name="Check Cell 39" xfId="4422"/>
    <cellStyle name="Check Cell 4" xfId="4423"/>
    <cellStyle name="Check Cell 40" xfId="4424"/>
    <cellStyle name="Check Cell 41" xfId="4425"/>
    <cellStyle name="Check Cell 42" xfId="4426"/>
    <cellStyle name="Check Cell 43" xfId="4427"/>
    <cellStyle name="Check Cell 44" xfId="4428"/>
    <cellStyle name="Check Cell 45" xfId="4429"/>
    <cellStyle name="Check Cell 46" xfId="4430"/>
    <cellStyle name="Check Cell 47" xfId="4431"/>
    <cellStyle name="Check Cell 48" xfId="4432"/>
    <cellStyle name="Check Cell 49" xfId="4433"/>
    <cellStyle name="Check Cell 5" xfId="4434"/>
    <cellStyle name="Check Cell 50" xfId="4435"/>
    <cellStyle name="Check Cell 51" xfId="4436"/>
    <cellStyle name="Check Cell 52" xfId="4437"/>
    <cellStyle name="Check Cell 53" xfId="4438"/>
    <cellStyle name="Check Cell 54" xfId="4439"/>
    <cellStyle name="Check Cell 55" xfId="4440"/>
    <cellStyle name="Check Cell 56" xfId="4441"/>
    <cellStyle name="Check Cell 57" xfId="4442"/>
    <cellStyle name="Check Cell 58" xfId="4443"/>
    <cellStyle name="Check Cell 59" xfId="4444"/>
    <cellStyle name="Check Cell 6" xfId="4445"/>
    <cellStyle name="Check Cell 60" xfId="4446"/>
    <cellStyle name="Check Cell 61" xfId="4447"/>
    <cellStyle name="Check Cell 62" xfId="4448"/>
    <cellStyle name="Check Cell 63" xfId="4449"/>
    <cellStyle name="Check Cell 64" xfId="4450"/>
    <cellStyle name="Check Cell 65" xfId="6533"/>
    <cellStyle name="Check Cell 7" xfId="4451"/>
    <cellStyle name="Check Cell 8" xfId="4452"/>
    <cellStyle name="Check Cell 9" xfId="4453"/>
    <cellStyle name="CheckCell" xfId="4454"/>
    <cellStyle name="CheckCell 2" xfId="4455"/>
    <cellStyle name="Comma" xfId="1" builtinId="3"/>
    <cellStyle name="Comma 10" xfId="4456"/>
    <cellStyle name="Comma 10 2" xfId="4457"/>
    <cellStyle name="Comma 11" xfId="4458"/>
    <cellStyle name="Comma 11 2" xfId="4459"/>
    <cellStyle name="Comma 12" xfId="4460"/>
    <cellStyle name="Comma 12 2" xfId="4461"/>
    <cellStyle name="Comma 13" xfId="4462"/>
    <cellStyle name="Comma 13 2" xfId="4463"/>
    <cellStyle name="Comma 14" xfId="4464"/>
    <cellStyle name="Comma 14 2" xfId="4465"/>
    <cellStyle name="Comma 15" xfId="4466"/>
    <cellStyle name="Comma 16" xfId="4467"/>
    <cellStyle name="Comma 17" xfId="4468"/>
    <cellStyle name="Comma 17 2" xfId="4469"/>
    <cellStyle name="Comma 17 3" xfId="4470"/>
    <cellStyle name="Comma 17 4" xfId="4471"/>
    <cellStyle name="Comma 18" xfId="4472"/>
    <cellStyle name="Comma 18 2" xfId="4473"/>
    <cellStyle name="Comma 18 3" xfId="4474"/>
    <cellStyle name="Comma 18 4" xfId="4475"/>
    <cellStyle name="Comma 19" xfId="4476"/>
    <cellStyle name="Comma 2" xfId="4477"/>
    <cellStyle name="Comma 2 2" xfId="4478"/>
    <cellStyle name="Comma 2 2 2" xfId="4479"/>
    <cellStyle name="Comma 2 3" xfId="4480"/>
    <cellStyle name="Comma 2 4" xfId="4481"/>
    <cellStyle name="Comma 2 5" xfId="4482"/>
    <cellStyle name="Comma 20" xfId="4483"/>
    <cellStyle name="Comma 21" xfId="4484"/>
    <cellStyle name="Comma 22" xfId="4485"/>
    <cellStyle name="Comma 23" xfId="4486"/>
    <cellStyle name="Comma 24" xfId="4487"/>
    <cellStyle name="Comma 24 2" xfId="4488"/>
    <cellStyle name="Comma 25" xfId="4489"/>
    <cellStyle name="Comma 25 2" xfId="4490"/>
    <cellStyle name="Comma 26" xfId="4491"/>
    <cellStyle name="Comma 27" xfId="4492"/>
    <cellStyle name="Comma 28" xfId="4493"/>
    <cellStyle name="Comma 29" xfId="213"/>
    <cellStyle name="Comma 3" xfId="4494"/>
    <cellStyle name="Comma 3 2" xfId="4495"/>
    <cellStyle name="Comma 3 2 2" xfId="4496"/>
    <cellStyle name="Comma 3 3" xfId="4497"/>
    <cellStyle name="Comma 3 4" xfId="4498"/>
    <cellStyle name="Comma 4" xfId="4499"/>
    <cellStyle name="Comma 4 2" xfId="4500"/>
    <cellStyle name="Comma 4 3" xfId="4501"/>
    <cellStyle name="Comma 5" xfId="4502"/>
    <cellStyle name="Comma 5 2" xfId="4503"/>
    <cellStyle name="Comma 5 2 2" xfId="4504"/>
    <cellStyle name="Comma 5 2 3" xfId="4505"/>
    <cellStyle name="Comma 5 3" xfId="4506"/>
    <cellStyle name="Comma 5 3 2" xfId="4507"/>
    <cellStyle name="Comma 5 4" xfId="4508"/>
    <cellStyle name="Comma 6" xfId="4509"/>
    <cellStyle name="Comma 6 2" xfId="4510"/>
    <cellStyle name="Comma 6 2 2" xfId="4511"/>
    <cellStyle name="Comma 7" xfId="4512"/>
    <cellStyle name="Comma 7 2" xfId="4513"/>
    <cellStyle name="Comma 8" xfId="4514"/>
    <cellStyle name="Comma 8 2" xfId="4515"/>
    <cellStyle name="Comma 8 2 2" xfId="4516"/>
    <cellStyle name="Comma 8 3" xfId="4517"/>
    <cellStyle name="Comma 9" xfId="4518"/>
    <cellStyle name="Comma 9 2" xfId="4519"/>
    <cellStyle name="Comma 9 2 2" xfId="4520"/>
    <cellStyle name="Comma 9 3" xfId="4521"/>
    <cellStyle name="Comma 9 3 2" xfId="4522"/>
    <cellStyle name="Comma 9 4" xfId="4523"/>
    <cellStyle name="Comma 9 5" xfId="4524"/>
    <cellStyle name="Comma 9 6" xfId="4525"/>
    <cellStyle name="Comma0" xfId="4526"/>
    <cellStyle name="Comma0 - Style2" xfId="4527"/>
    <cellStyle name="Comma0 - Style4" xfId="4528"/>
    <cellStyle name="Comma0 - Style4 2" xfId="4529"/>
    <cellStyle name="Comma0 - Style4 3" xfId="4530"/>
    <cellStyle name="Comma0 - Style5" xfId="4531"/>
    <cellStyle name="Comma0 - Style5 2" xfId="4532"/>
    <cellStyle name="Comma0 10" xfId="4533"/>
    <cellStyle name="Comma0 11" xfId="4534"/>
    <cellStyle name="Comma0 12" xfId="4535"/>
    <cellStyle name="Comma0 13" xfId="4536"/>
    <cellStyle name="Comma0 14" xfId="4537"/>
    <cellStyle name="Comma0 15" xfId="4538"/>
    <cellStyle name="Comma0 16" xfId="4539"/>
    <cellStyle name="Comma0 17" xfId="4540"/>
    <cellStyle name="Comma0 18" xfId="4541"/>
    <cellStyle name="Comma0 19" xfId="4542"/>
    <cellStyle name="Comma0 2" xfId="4543"/>
    <cellStyle name="Comma0 20" xfId="4544"/>
    <cellStyle name="Comma0 21" xfId="4545"/>
    <cellStyle name="Comma0 22" xfId="4546"/>
    <cellStyle name="Comma0 23" xfId="4547"/>
    <cellStyle name="Comma0 24" xfId="4548"/>
    <cellStyle name="Comma0 25" xfId="4549"/>
    <cellStyle name="Comma0 26" xfId="4550"/>
    <cellStyle name="Comma0 27" xfId="4551"/>
    <cellStyle name="Comma0 28" xfId="4552"/>
    <cellStyle name="Comma0 29" xfId="4553"/>
    <cellStyle name="Comma0 3" xfId="4554"/>
    <cellStyle name="Comma0 30" xfId="4555"/>
    <cellStyle name="Comma0 31" xfId="4556"/>
    <cellStyle name="Comma0 32" xfId="4557"/>
    <cellStyle name="Comma0 33" xfId="4558"/>
    <cellStyle name="Comma0 34" xfId="4559"/>
    <cellStyle name="Comma0 35" xfId="4560"/>
    <cellStyle name="Comma0 36" xfId="4561"/>
    <cellStyle name="Comma0 37" xfId="4562"/>
    <cellStyle name="Comma0 38" xfId="4563"/>
    <cellStyle name="Comma0 39" xfId="4564"/>
    <cellStyle name="Comma0 4" xfId="4565"/>
    <cellStyle name="Comma0 40" xfId="4566"/>
    <cellStyle name="Comma0 41" xfId="4567"/>
    <cellStyle name="Comma0 42" xfId="4568"/>
    <cellStyle name="Comma0 43" xfId="4569"/>
    <cellStyle name="Comma0 44" xfId="4570"/>
    <cellStyle name="Comma0 45" xfId="4571"/>
    <cellStyle name="Comma0 46" xfId="4572"/>
    <cellStyle name="Comma0 47" xfId="4573"/>
    <cellStyle name="Comma0 48" xfId="4574"/>
    <cellStyle name="Comma0 49" xfId="4575"/>
    <cellStyle name="Comma0 5" xfId="4576"/>
    <cellStyle name="Comma0 50" xfId="4577"/>
    <cellStyle name="Comma0 51" xfId="4578"/>
    <cellStyle name="Comma0 52" xfId="4579"/>
    <cellStyle name="Comma0 53" xfId="4580"/>
    <cellStyle name="Comma0 54" xfId="4581"/>
    <cellStyle name="Comma0 55" xfId="4582"/>
    <cellStyle name="Comma0 56" xfId="4583"/>
    <cellStyle name="Comma0 57" xfId="4584"/>
    <cellStyle name="Comma0 58" xfId="4585"/>
    <cellStyle name="Comma0 59" xfId="4586"/>
    <cellStyle name="Comma0 6" xfId="4587"/>
    <cellStyle name="Comma0 60" xfId="4588"/>
    <cellStyle name="Comma0 61" xfId="4589"/>
    <cellStyle name="Comma0 62" xfId="4590"/>
    <cellStyle name="Comma0 63" xfId="4591"/>
    <cellStyle name="Comma0 64" xfId="4592"/>
    <cellStyle name="Comma0 65" xfId="4593"/>
    <cellStyle name="Comma0 66" xfId="4594"/>
    <cellStyle name="Comma0 67" xfId="4595"/>
    <cellStyle name="Comma0 68" xfId="4596"/>
    <cellStyle name="Comma0 69" xfId="4597"/>
    <cellStyle name="Comma0 7" xfId="4598"/>
    <cellStyle name="Comma0 70" xfId="4599"/>
    <cellStyle name="Comma0 71" xfId="4600"/>
    <cellStyle name="Comma0 72" xfId="4601"/>
    <cellStyle name="Comma0 73" xfId="4602"/>
    <cellStyle name="Comma0 74" xfId="4603"/>
    <cellStyle name="Comma0 75" xfId="4604"/>
    <cellStyle name="Comma0 76" xfId="4605"/>
    <cellStyle name="Comma0 77" xfId="4606"/>
    <cellStyle name="Comma0 78" xfId="4607"/>
    <cellStyle name="Comma0 79" xfId="4608"/>
    <cellStyle name="Comma0 8" xfId="4609"/>
    <cellStyle name="Comma0 80" xfId="4610"/>
    <cellStyle name="Comma0 9" xfId="4611"/>
    <cellStyle name="Comma0_00COS Ind Allocators" xfId="4612"/>
    <cellStyle name="Comma1 - Style1" xfId="4613"/>
    <cellStyle name="Comma1 - Style1 2" xfId="4614"/>
    <cellStyle name="Comma1 - Style1 3" xfId="4615"/>
    <cellStyle name="Copied" xfId="4616"/>
    <cellStyle name="Copied 2" xfId="4617"/>
    <cellStyle name="COST1" xfId="4618"/>
    <cellStyle name="COST1 2" xfId="4619"/>
    <cellStyle name="Curren - Style1" xfId="4620"/>
    <cellStyle name="Curren - Style2" xfId="4621"/>
    <cellStyle name="Curren - Style2 2" xfId="4622"/>
    <cellStyle name="Curren - Style2 3" xfId="4623"/>
    <cellStyle name="Curren - Style5" xfId="4624"/>
    <cellStyle name="Curren - Style6" xfId="4625"/>
    <cellStyle name="Curren - Style6 2" xfId="4626"/>
    <cellStyle name="Currency" xfId="2" builtinId="4"/>
    <cellStyle name="Currency 10" xfId="4627"/>
    <cellStyle name="Currency 10 2" xfId="4628"/>
    <cellStyle name="Currency 11" xfId="4629"/>
    <cellStyle name="Currency 11 2" xfId="4630"/>
    <cellStyle name="Currency 12" xfId="4631"/>
    <cellStyle name="Currency 13" xfId="4632"/>
    <cellStyle name="Currency 14" xfId="4633"/>
    <cellStyle name="Currency 14 2" xfId="4634"/>
    <cellStyle name="Currency 14 3" xfId="4635"/>
    <cellStyle name="Currency 14 4" xfId="4636"/>
    <cellStyle name="Currency 15" xfId="4637"/>
    <cellStyle name="Currency 15 2" xfId="4638"/>
    <cellStyle name="Currency 16" xfId="4639"/>
    <cellStyle name="Currency 17" xfId="4640"/>
    <cellStyle name="Currency 18" xfId="4641"/>
    <cellStyle name="Currency 19" xfId="4642"/>
    <cellStyle name="Currency 2" xfId="4643"/>
    <cellStyle name="Currency 2 2" xfId="4644"/>
    <cellStyle name="Currency 2 2 2" xfId="4645"/>
    <cellStyle name="Currency 2 3" xfId="4646"/>
    <cellStyle name="Currency 2 4" xfId="4647"/>
    <cellStyle name="Currency 2 5" xfId="4648"/>
    <cellStyle name="Currency 2 6" xfId="4649"/>
    <cellStyle name="Currency 20" xfId="4650"/>
    <cellStyle name="Currency 21" xfId="4651"/>
    <cellStyle name="Currency 22" xfId="4652"/>
    <cellStyle name="Currency 23" xfId="4653"/>
    <cellStyle name="Currency 24" xfId="4654"/>
    <cellStyle name="Currency 25" xfId="4655"/>
    <cellStyle name="Currency 26" xfId="6597"/>
    <cellStyle name="Currency 3" xfId="4656"/>
    <cellStyle name="Currency 3 2" xfId="4657"/>
    <cellStyle name="Currency 3 2 2" xfId="4658"/>
    <cellStyle name="Currency 3 3" xfId="4659"/>
    <cellStyle name="Currency 4" xfId="4660"/>
    <cellStyle name="Currency 4 2" xfId="4661"/>
    <cellStyle name="Currency 4 2 2" xfId="4662"/>
    <cellStyle name="Currency 4 2 3" xfId="4663"/>
    <cellStyle name="Currency 4 3" xfId="4664"/>
    <cellStyle name="Currency 4 3 2" xfId="4665"/>
    <cellStyle name="Currency 4 3 3" xfId="4666"/>
    <cellStyle name="Currency 4 3 4" xfId="4667"/>
    <cellStyle name="Currency 4 4" xfId="4668"/>
    <cellStyle name="Currency 5" xfId="4669"/>
    <cellStyle name="Currency 5 2" xfId="4670"/>
    <cellStyle name="Currency 6" xfId="4671"/>
    <cellStyle name="Currency 6 2" xfId="4672"/>
    <cellStyle name="Currency 7" xfId="4673"/>
    <cellStyle name="Currency 7 2" xfId="4674"/>
    <cellStyle name="Currency 8" xfId="4675"/>
    <cellStyle name="Currency 8 2" xfId="4676"/>
    <cellStyle name="Currency 8 2 2" xfId="4677"/>
    <cellStyle name="Currency 8 2 2 2" xfId="4678"/>
    <cellStyle name="Currency 8 2 3" xfId="4679"/>
    <cellStyle name="Currency 8 2 4" xfId="4680"/>
    <cellStyle name="Currency 8 3" xfId="4681"/>
    <cellStyle name="Currency 8 4" xfId="4682"/>
    <cellStyle name="Currency 9" xfId="4683"/>
    <cellStyle name="Currency 9 2" xfId="4684"/>
    <cellStyle name="Currency 9 2 2" xfId="4685"/>
    <cellStyle name="Currency 9 3" xfId="4686"/>
    <cellStyle name="Currency 9 3 2" xfId="4687"/>
    <cellStyle name="Currency 9 4" xfId="4688"/>
    <cellStyle name="Currency 9 5" xfId="4689"/>
    <cellStyle name="Currency 9 6" xfId="4690"/>
    <cellStyle name="Currency0" xfId="4691"/>
    <cellStyle name="Currency0 2" xfId="4692"/>
    <cellStyle name="Currency0 2 2" xfId="4693"/>
    <cellStyle name="Currency0 3" xfId="4694"/>
    <cellStyle name="Date" xfId="4695"/>
    <cellStyle name="Date 2" xfId="4696"/>
    <cellStyle name="Date 2 2" xfId="4697"/>
    <cellStyle name="Date 3" xfId="4698"/>
    <cellStyle name="Date 4" xfId="4699"/>
    <cellStyle name="Date 5" xfId="4700"/>
    <cellStyle name="Date 6" xfId="4701"/>
    <cellStyle name="Date 7" xfId="4702"/>
    <cellStyle name="Date_903 SAP 2-6-09" xfId="4703"/>
    <cellStyle name="Emphasis 1" xfId="78"/>
    <cellStyle name="Emphasis 2" xfId="67"/>
    <cellStyle name="Emphasis 3" xfId="64"/>
    <cellStyle name="Entered" xfId="4704"/>
    <cellStyle name="Entered 2" xfId="4705"/>
    <cellStyle name="Entered 2 2" xfId="4706"/>
    <cellStyle name="Entered 2 3" xfId="4707"/>
    <cellStyle name="Entered 3" xfId="4708"/>
    <cellStyle name="Entered 3 2" xfId="4709"/>
    <cellStyle name="Entered 3 3" xfId="4710"/>
    <cellStyle name="Entered 3 4" xfId="4711"/>
    <cellStyle name="Entered 4" xfId="4712"/>
    <cellStyle name="Entered 4 2" xfId="4713"/>
    <cellStyle name="Entered 5" xfId="4714"/>
    <cellStyle name="Entered 5 2" xfId="4715"/>
    <cellStyle name="Entered 6" xfId="4716"/>
    <cellStyle name="Entered_JHS-4" xfId="4717"/>
    <cellStyle name="Euro" xfId="4718"/>
    <cellStyle name="Euro 2" xfId="4719"/>
    <cellStyle name="Euro 2 2" xfId="4720"/>
    <cellStyle name="Euro 3" xfId="4721"/>
    <cellStyle name="Explanatory Text" xfId="18" builtinId="53" customBuiltin="1"/>
    <cellStyle name="Explanatory Text 10" xfId="4722"/>
    <cellStyle name="Explanatory Text 11" xfId="4723"/>
    <cellStyle name="Explanatory Text 12" xfId="4724"/>
    <cellStyle name="Explanatory Text 13" xfId="4725"/>
    <cellStyle name="Explanatory Text 14" xfId="4726"/>
    <cellStyle name="Explanatory Text 15" xfId="4727"/>
    <cellStyle name="Explanatory Text 16" xfId="4728"/>
    <cellStyle name="Explanatory Text 17" xfId="4729"/>
    <cellStyle name="Explanatory Text 18" xfId="4730"/>
    <cellStyle name="Explanatory Text 19" xfId="4731"/>
    <cellStyle name="Explanatory Text 2" xfId="4732"/>
    <cellStyle name="Explanatory Text 2 2" xfId="4733"/>
    <cellStyle name="Explanatory Text 20" xfId="4734"/>
    <cellStyle name="Explanatory Text 21" xfId="4735"/>
    <cellStyle name="Explanatory Text 22" xfId="4736"/>
    <cellStyle name="Explanatory Text 23" xfId="4737"/>
    <cellStyle name="Explanatory Text 24" xfId="4738"/>
    <cellStyle name="Explanatory Text 25" xfId="4739"/>
    <cellStyle name="Explanatory Text 26" xfId="4740"/>
    <cellStyle name="Explanatory Text 27" xfId="4741"/>
    <cellStyle name="Explanatory Text 28" xfId="4742"/>
    <cellStyle name="Explanatory Text 29" xfId="4743"/>
    <cellStyle name="Explanatory Text 3" xfId="4744"/>
    <cellStyle name="Explanatory Text 30" xfId="4745"/>
    <cellStyle name="Explanatory Text 31" xfId="4746"/>
    <cellStyle name="Explanatory Text 32" xfId="4747"/>
    <cellStyle name="Explanatory Text 33" xfId="4748"/>
    <cellStyle name="Explanatory Text 34" xfId="4749"/>
    <cellStyle name="Explanatory Text 35" xfId="4750"/>
    <cellStyle name="Explanatory Text 36" xfId="4751"/>
    <cellStyle name="Explanatory Text 37" xfId="4752"/>
    <cellStyle name="Explanatory Text 38" xfId="4753"/>
    <cellStyle name="Explanatory Text 39" xfId="4754"/>
    <cellStyle name="Explanatory Text 4" xfId="4755"/>
    <cellStyle name="Explanatory Text 40" xfId="4756"/>
    <cellStyle name="Explanatory Text 41" xfId="4757"/>
    <cellStyle name="Explanatory Text 42" xfId="4758"/>
    <cellStyle name="Explanatory Text 43" xfId="4759"/>
    <cellStyle name="Explanatory Text 44" xfId="4760"/>
    <cellStyle name="Explanatory Text 45" xfId="4761"/>
    <cellStyle name="Explanatory Text 46" xfId="4762"/>
    <cellStyle name="Explanatory Text 47" xfId="4763"/>
    <cellStyle name="Explanatory Text 48" xfId="4764"/>
    <cellStyle name="Explanatory Text 49" xfId="4765"/>
    <cellStyle name="Explanatory Text 5" xfId="4766"/>
    <cellStyle name="Explanatory Text 50" xfId="4767"/>
    <cellStyle name="Explanatory Text 51" xfId="4768"/>
    <cellStyle name="Explanatory Text 52" xfId="4769"/>
    <cellStyle name="Explanatory Text 53" xfId="4770"/>
    <cellStyle name="Explanatory Text 54" xfId="4771"/>
    <cellStyle name="Explanatory Text 55" xfId="4772"/>
    <cellStyle name="Explanatory Text 56" xfId="4773"/>
    <cellStyle name="Explanatory Text 57" xfId="4774"/>
    <cellStyle name="Explanatory Text 58" xfId="4775"/>
    <cellStyle name="Explanatory Text 59" xfId="4776"/>
    <cellStyle name="Explanatory Text 6" xfId="4777"/>
    <cellStyle name="Explanatory Text 60" xfId="4778"/>
    <cellStyle name="Explanatory Text 61" xfId="4779"/>
    <cellStyle name="Explanatory Text 62" xfId="4780"/>
    <cellStyle name="Explanatory Text 63" xfId="4781"/>
    <cellStyle name="Explanatory Text 64" xfId="4782"/>
    <cellStyle name="Explanatory Text 65" xfId="6536"/>
    <cellStyle name="Explanatory Text 7" xfId="4783"/>
    <cellStyle name="Explanatory Text 8" xfId="4784"/>
    <cellStyle name="Explanatory Text 9" xfId="4785"/>
    <cellStyle name="Fixed" xfId="4786"/>
    <cellStyle name="Fixed 2" xfId="4787"/>
    <cellStyle name="Fixed 3" xfId="4788"/>
    <cellStyle name="Fixed3 - Style3" xfId="4789"/>
    <cellStyle name="Good" xfId="8" builtinId="26" customBuiltin="1"/>
    <cellStyle name="Good 10" xfId="4790"/>
    <cellStyle name="Good 11" xfId="4791"/>
    <cellStyle name="Good 12" xfId="4792"/>
    <cellStyle name="Good 13" xfId="4793"/>
    <cellStyle name="Good 14" xfId="4794"/>
    <cellStyle name="Good 15" xfId="4795"/>
    <cellStyle name="Good 16" xfId="4796"/>
    <cellStyle name="Good 17" xfId="4797"/>
    <cellStyle name="Good 18" xfId="4798"/>
    <cellStyle name="Good 19" xfId="4799"/>
    <cellStyle name="Good 2" xfId="80"/>
    <cellStyle name="Good 2 2" xfId="4800"/>
    <cellStyle name="Good 20" xfId="4801"/>
    <cellStyle name="Good 21" xfId="4802"/>
    <cellStyle name="Good 22" xfId="4803"/>
    <cellStyle name="Good 23" xfId="4804"/>
    <cellStyle name="Good 24" xfId="4805"/>
    <cellStyle name="Good 25" xfId="4806"/>
    <cellStyle name="Good 26" xfId="4807"/>
    <cellStyle name="Good 27" xfId="4808"/>
    <cellStyle name="Good 28" xfId="4809"/>
    <cellStyle name="Good 29" xfId="4810"/>
    <cellStyle name="Good 3" xfId="4811"/>
    <cellStyle name="Good 3 2" xfId="4812"/>
    <cellStyle name="Good 30" xfId="4813"/>
    <cellStyle name="Good 31" xfId="4814"/>
    <cellStyle name="Good 32" xfId="4815"/>
    <cellStyle name="Good 33" xfId="4816"/>
    <cellStyle name="Good 34" xfId="4817"/>
    <cellStyle name="Good 35" xfId="4818"/>
    <cellStyle name="Good 36" xfId="4819"/>
    <cellStyle name="Good 37" xfId="4820"/>
    <cellStyle name="Good 38" xfId="4821"/>
    <cellStyle name="Good 39" xfId="4822"/>
    <cellStyle name="Good 4" xfId="4823"/>
    <cellStyle name="Good 40" xfId="4824"/>
    <cellStyle name="Good 41" xfId="4825"/>
    <cellStyle name="Good 42" xfId="4826"/>
    <cellStyle name="Good 43" xfId="4827"/>
    <cellStyle name="Good 44" xfId="4828"/>
    <cellStyle name="Good 45" xfId="4829"/>
    <cellStyle name="Good 46" xfId="4830"/>
    <cellStyle name="Good 47" xfId="4831"/>
    <cellStyle name="Good 48" xfId="4832"/>
    <cellStyle name="Good 49" xfId="4833"/>
    <cellStyle name="Good 5" xfId="4834"/>
    <cellStyle name="Good 50" xfId="4835"/>
    <cellStyle name="Good 51" xfId="4836"/>
    <cellStyle name="Good 52" xfId="4837"/>
    <cellStyle name="Good 53" xfId="4838"/>
    <cellStyle name="Good 54" xfId="4839"/>
    <cellStyle name="Good 55" xfId="4840"/>
    <cellStyle name="Good 56" xfId="4841"/>
    <cellStyle name="Good 57" xfId="4842"/>
    <cellStyle name="Good 58" xfId="4843"/>
    <cellStyle name="Good 59" xfId="4844"/>
    <cellStyle name="Good 6" xfId="4845"/>
    <cellStyle name="Good 60" xfId="4846"/>
    <cellStyle name="Good 61" xfId="4847"/>
    <cellStyle name="Good 62" xfId="4848"/>
    <cellStyle name="Good 63" xfId="4849"/>
    <cellStyle name="Good 64" xfId="4850"/>
    <cellStyle name="Good 65" xfId="6526"/>
    <cellStyle name="Good 7" xfId="4851"/>
    <cellStyle name="Good 8" xfId="4852"/>
    <cellStyle name="Good 9" xfId="4853"/>
    <cellStyle name="Grey" xfId="4854"/>
    <cellStyle name="Grey 2" xfId="4855"/>
    <cellStyle name="Grey 2 2" xfId="4856"/>
    <cellStyle name="Grey 2 3" xfId="4857"/>
    <cellStyle name="Grey 3" xfId="4858"/>
    <cellStyle name="Grey 3 2" xfId="4859"/>
    <cellStyle name="Grey 3 3" xfId="4860"/>
    <cellStyle name="Grey 4" xfId="4861"/>
    <cellStyle name="Grey 4 2" xfId="4862"/>
    <cellStyle name="Grey 4 3" xfId="4863"/>
    <cellStyle name="Grey 5" xfId="4864"/>
    <cellStyle name="Grey_(C) WHE Proforma with ITC cash grant 10 Yr Amort_for deferral_102809" xfId="4865"/>
    <cellStyle name="Header" xfId="4866"/>
    <cellStyle name="Header1" xfId="4867"/>
    <cellStyle name="Header1 2" xfId="4868"/>
    <cellStyle name="Header2" xfId="4869"/>
    <cellStyle name="Header2 2" xfId="4870"/>
    <cellStyle name="Heading" xfId="4871"/>
    <cellStyle name="Heading 1" xfId="4" builtinId="16" customBuiltin="1"/>
    <cellStyle name="Heading 1 10" xfId="4872"/>
    <cellStyle name="Heading 1 11" xfId="4873"/>
    <cellStyle name="Heading 1 12" xfId="4874"/>
    <cellStyle name="Heading 1 13" xfId="4875"/>
    <cellStyle name="Heading 1 14" xfId="4876"/>
    <cellStyle name="Heading 1 15" xfId="4877"/>
    <cellStyle name="Heading 1 16" xfId="4878"/>
    <cellStyle name="Heading 1 17" xfId="4879"/>
    <cellStyle name="Heading 1 18" xfId="4880"/>
    <cellStyle name="Heading 1 19" xfId="4881"/>
    <cellStyle name="Heading 1 2" xfId="73"/>
    <cellStyle name="Heading 1 2 2" xfId="4882"/>
    <cellStyle name="Heading 1 2 3" xfId="4883"/>
    <cellStyle name="Heading 1 2 3 2" xfId="4884"/>
    <cellStyle name="Heading 1 2 4" xfId="4885"/>
    <cellStyle name="Heading 1 20" xfId="4886"/>
    <cellStyle name="Heading 1 21" xfId="4887"/>
    <cellStyle name="Heading 1 22" xfId="4888"/>
    <cellStyle name="Heading 1 23" xfId="4889"/>
    <cellStyle name="Heading 1 24" xfId="4890"/>
    <cellStyle name="Heading 1 25" xfId="4891"/>
    <cellStyle name="Heading 1 26" xfId="4892"/>
    <cellStyle name="Heading 1 27" xfId="4893"/>
    <cellStyle name="Heading 1 28" xfId="4894"/>
    <cellStyle name="Heading 1 29" xfId="4895"/>
    <cellStyle name="Heading 1 3" xfId="4896"/>
    <cellStyle name="Heading 1 3 2" xfId="4897"/>
    <cellStyle name="Heading 1 3 3" xfId="4898"/>
    <cellStyle name="Heading 1 30" xfId="4899"/>
    <cellStyle name="Heading 1 31" xfId="4900"/>
    <cellStyle name="Heading 1 32" xfId="4901"/>
    <cellStyle name="Heading 1 33" xfId="4902"/>
    <cellStyle name="Heading 1 34" xfId="4903"/>
    <cellStyle name="Heading 1 35" xfId="4904"/>
    <cellStyle name="Heading 1 36" xfId="4905"/>
    <cellStyle name="Heading 1 37" xfId="4906"/>
    <cellStyle name="Heading 1 38" xfId="4907"/>
    <cellStyle name="Heading 1 39" xfId="4908"/>
    <cellStyle name="Heading 1 4" xfId="4909"/>
    <cellStyle name="Heading 1 40" xfId="4910"/>
    <cellStyle name="Heading 1 41" xfId="4911"/>
    <cellStyle name="Heading 1 42" xfId="4912"/>
    <cellStyle name="Heading 1 43" xfId="4913"/>
    <cellStyle name="Heading 1 44" xfId="4914"/>
    <cellStyle name="Heading 1 45" xfId="4915"/>
    <cellStyle name="Heading 1 46" xfId="4916"/>
    <cellStyle name="Heading 1 47" xfId="4917"/>
    <cellStyle name="Heading 1 48" xfId="4918"/>
    <cellStyle name="Heading 1 49" xfId="4919"/>
    <cellStyle name="Heading 1 5" xfId="4920"/>
    <cellStyle name="Heading 1 50" xfId="4921"/>
    <cellStyle name="Heading 1 51" xfId="4922"/>
    <cellStyle name="Heading 1 52" xfId="4923"/>
    <cellStyle name="Heading 1 53" xfId="4924"/>
    <cellStyle name="Heading 1 54" xfId="4925"/>
    <cellStyle name="Heading 1 55" xfId="4926"/>
    <cellStyle name="Heading 1 56" xfId="4927"/>
    <cellStyle name="Heading 1 57" xfId="4928"/>
    <cellStyle name="Heading 1 58" xfId="4929"/>
    <cellStyle name="Heading 1 59" xfId="4930"/>
    <cellStyle name="Heading 1 6" xfId="4931"/>
    <cellStyle name="Heading 1 60" xfId="4932"/>
    <cellStyle name="Heading 1 61" xfId="4933"/>
    <cellStyle name="Heading 1 62" xfId="4934"/>
    <cellStyle name="Heading 1 63" xfId="4935"/>
    <cellStyle name="Heading 1 64" xfId="4936"/>
    <cellStyle name="Heading 1 65" xfId="4937"/>
    <cellStyle name="Heading 1 66" xfId="6522"/>
    <cellStyle name="Heading 1 7" xfId="4938"/>
    <cellStyle name="Heading 1 8" xfId="4939"/>
    <cellStyle name="Heading 1 9" xfId="4940"/>
    <cellStyle name="Heading 2" xfId="5" builtinId="17" customBuiltin="1"/>
    <cellStyle name="Heading 2 10" xfId="4941"/>
    <cellStyle name="Heading 2 11" xfId="4942"/>
    <cellStyle name="Heading 2 12" xfId="4943"/>
    <cellStyle name="Heading 2 13" xfId="4944"/>
    <cellStyle name="Heading 2 14" xfId="4945"/>
    <cellStyle name="Heading 2 15" xfId="4946"/>
    <cellStyle name="Heading 2 16" xfId="4947"/>
    <cellStyle name="Heading 2 17" xfId="4948"/>
    <cellStyle name="Heading 2 18" xfId="4949"/>
    <cellStyle name="Heading 2 19" xfId="4950"/>
    <cellStyle name="Heading 2 2" xfId="66"/>
    <cellStyle name="Heading 2 2 2" xfId="4951"/>
    <cellStyle name="Heading 2 2 3" xfId="4952"/>
    <cellStyle name="Heading 2 2 3 2" xfId="4953"/>
    <cellStyle name="Heading 2 2 4" xfId="4954"/>
    <cellStyle name="Heading 2 20" xfId="4955"/>
    <cellStyle name="Heading 2 21" xfId="4956"/>
    <cellStyle name="Heading 2 22" xfId="4957"/>
    <cellStyle name="Heading 2 23" xfId="4958"/>
    <cellStyle name="Heading 2 24" xfId="4959"/>
    <cellStyle name="Heading 2 25" xfId="4960"/>
    <cellStyle name="Heading 2 26" xfId="4961"/>
    <cellStyle name="Heading 2 27" xfId="4962"/>
    <cellStyle name="Heading 2 28" xfId="4963"/>
    <cellStyle name="Heading 2 29" xfId="4964"/>
    <cellStyle name="Heading 2 3" xfId="4965"/>
    <cellStyle name="Heading 2 3 2" xfId="4966"/>
    <cellStyle name="Heading 2 3 3" xfId="4967"/>
    <cellStyle name="Heading 2 30" xfId="4968"/>
    <cellStyle name="Heading 2 31" xfId="4969"/>
    <cellStyle name="Heading 2 32" xfId="4970"/>
    <cellStyle name="Heading 2 33" xfId="4971"/>
    <cellStyle name="Heading 2 34" xfId="4972"/>
    <cellStyle name="Heading 2 35" xfId="4973"/>
    <cellStyle name="Heading 2 36" xfId="4974"/>
    <cellStyle name="Heading 2 37" xfId="4975"/>
    <cellStyle name="Heading 2 38" xfId="4976"/>
    <cellStyle name="Heading 2 39" xfId="4977"/>
    <cellStyle name="Heading 2 4" xfId="4978"/>
    <cellStyle name="Heading 2 40" xfId="4979"/>
    <cellStyle name="Heading 2 41" xfId="4980"/>
    <cellStyle name="Heading 2 42" xfId="4981"/>
    <cellStyle name="Heading 2 43" xfId="4982"/>
    <cellStyle name="Heading 2 44" xfId="4983"/>
    <cellStyle name="Heading 2 45" xfId="4984"/>
    <cellStyle name="Heading 2 46" xfId="4985"/>
    <cellStyle name="Heading 2 47" xfId="4986"/>
    <cellStyle name="Heading 2 48" xfId="4987"/>
    <cellStyle name="Heading 2 49" xfId="4988"/>
    <cellStyle name="Heading 2 5" xfId="4989"/>
    <cellStyle name="Heading 2 50" xfId="4990"/>
    <cellStyle name="Heading 2 51" xfId="4991"/>
    <cellStyle name="Heading 2 52" xfId="4992"/>
    <cellStyle name="Heading 2 53" xfId="4993"/>
    <cellStyle name="Heading 2 54" xfId="4994"/>
    <cellStyle name="Heading 2 55" xfId="4995"/>
    <cellStyle name="Heading 2 56" xfId="4996"/>
    <cellStyle name="Heading 2 57" xfId="4997"/>
    <cellStyle name="Heading 2 58" xfId="4998"/>
    <cellStyle name="Heading 2 59" xfId="4999"/>
    <cellStyle name="Heading 2 6" xfId="5000"/>
    <cellStyle name="Heading 2 60" xfId="5001"/>
    <cellStyle name="Heading 2 61" xfId="5002"/>
    <cellStyle name="Heading 2 62" xfId="5003"/>
    <cellStyle name="Heading 2 63" xfId="5004"/>
    <cellStyle name="Heading 2 64" xfId="5005"/>
    <cellStyle name="Heading 2 65" xfId="5006"/>
    <cellStyle name="Heading 2 66" xfId="6523"/>
    <cellStyle name="Heading 2 7" xfId="5007"/>
    <cellStyle name="Heading 2 8" xfId="5008"/>
    <cellStyle name="Heading 2 9" xfId="5009"/>
    <cellStyle name="Heading 3" xfId="6" builtinId="18" customBuiltin="1"/>
    <cellStyle name="Heading 3 10" xfId="5010"/>
    <cellStyle name="Heading 3 11" xfId="5011"/>
    <cellStyle name="Heading 3 12" xfId="5012"/>
    <cellStyle name="Heading 3 13" xfId="5013"/>
    <cellStyle name="Heading 3 14" xfId="5014"/>
    <cellStyle name="Heading 3 15" xfId="5015"/>
    <cellStyle name="Heading 3 16" xfId="5016"/>
    <cellStyle name="Heading 3 17" xfId="5017"/>
    <cellStyle name="Heading 3 18" xfId="5018"/>
    <cellStyle name="Heading 3 19" xfId="5019"/>
    <cellStyle name="Heading 3 2" xfId="82"/>
    <cellStyle name="Heading 3 2 2" xfId="5020"/>
    <cellStyle name="Heading 3 20" xfId="5021"/>
    <cellStyle name="Heading 3 21" xfId="5022"/>
    <cellStyle name="Heading 3 22" xfId="5023"/>
    <cellStyle name="Heading 3 23" xfId="5024"/>
    <cellStyle name="Heading 3 24" xfId="5025"/>
    <cellStyle name="Heading 3 25" xfId="5026"/>
    <cellStyle name="Heading 3 26" xfId="5027"/>
    <cellStyle name="Heading 3 27" xfId="5028"/>
    <cellStyle name="Heading 3 28" xfId="5029"/>
    <cellStyle name="Heading 3 29" xfId="5030"/>
    <cellStyle name="Heading 3 3" xfId="5031"/>
    <cellStyle name="Heading 3 3 2" xfId="5032"/>
    <cellStyle name="Heading 3 30" xfId="5033"/>
    <cellStyle name="Heading 3 31" xfId="5034"/>
    <cellStyle name="Heading 3 32" xfId="5035"/>
    <cellStyle name="Heading 3 33" xfId="5036"/>
    <cellStyle name="Heading 3 34" xfId="5037"/>
    <cellStyle name="Heading 3 35" xfId="5038"/>
    <cellStyle name="Heading 3 36" xfId="5039"/>
    <cellStyle name="Heading 3 37" xfId="5040"/>
    <cellStyle name="Heading 3 38" xfId="5041"/>
    <cellStyle name="Heading 3 39" xfId="5042"/>
    <cellStyle name="Heading 3 4" xfId="5043"/>
    <cellStyle name="Heading 3 40" xfId="5044"/>
    <cellStyle name="Heading 3 41" xfId="5045"/>
    <cellStyle name="Heading 3 42" xfId="5046"/>
    <cellStyle name="Heading 3 43" xfId="5047"/>
    <cellStyle name="Heading 3 44" xfId="5048"/>
    <cellStyle name="Heading 3 45" xfId="5049"/>
    <cellStyle name="Heading 3 46" xfId="5050"/>
    <cellStyle name="Heading 3 47" xfId="5051"/>
    <cellStyle name="Heading 3 48" xfId="5052"/>
    <cellStyle name="Heading 3 49" xfId="5053"/>
    <cellStyle name="Heading 3 5" xfId="5054"/>
    <cellStyle name="Heading 3 50" xfId="5055"/>
    <cellStyle name="Heading 3 51" xfId="5056"/>
    <cellStyle name="Heading 3 52" xfId="5057"/>
    <cellStyle name="Heading 3 53" xfId="5058"/>
    <cellStyle name="Heading 3 54" xfId="5059"/>
    <cellStyle name="Heading 3 55" xfId="5060"/>
    <cellStyle name="Heading 3 56" xfId="5061"/>
    <cellStyle name="Heading 3 57" xfId="5062"/>
    <cellStyle name="Heading 3 58" xfId="5063"/>
    <cellStyle name="Heading 3 59" xfId="5064"/>
    <cellStyle name="Heading 3 6" xfId="5065"/>
    <cellStyle name="Heading 3 60" xfId="5066"/>
    <cellStyle name="Heading 3 61" xfId="5067"/>
    <cellStyle name="Heading 3 62" xfId="5068"/>
    <cellStyle name="Heading 3 63" xfId="5069"/>
    <cellStyle name="Heading 3 64" xfId="5070"/>
    <cellStyle name="Heading 3 65" xfId="6524"/>
    <cellStyle name="Heading 3 7" xfId="5071"/>
    <cellStyle name="Heading 3 8" xfId="5072"/>
    <cellStyle name="Heading 3 9" xfId="5073"/>
    <cellStyle name="Heading 4" xfId="7" builtinId="19" customBuiltin="1"/>
    <cellStyle name="Heading 4 10" xfId="5074"/>
    <cellStyle name="Heading 4 11" xfId="5075"/>
    <cellStyle name="Heading 4 12" xfId="5076"/>
    <cellStyle name="Heading 4 13" xfId="5077"/>
    <cellStyle name="Heading 4 14" xfId="5078"/>
    <cellStyle name="Heading 4 15" xfId="5079"/>
    <cellStyle name="Heading 4 16" xfId="5080"/>
    <cellStyle name="Heading 4 17" xfId="5081"/>
    <cellStyle name="Heading 4 18" xfId="5082"/>
    <cellStyle name="Heading 4 19" xfId="5083"/>
    <cellStyle name="Heading 4 2" xfId="71"/>
    <cellStyle name="Heading 4 2 2" xfId="5084"/>
    <cellStyle name="Heading 4 20" xfId="5085"/>
    <cellStyle name="Heading 4 21" xfId="5086"/>
    <cellStyle name="Heading 4 22" xfId="5087"/>
    <cellStyle name="Heading 4 23" xfId="5088"/>
    <cellStyle name="Heading 4 24" xfId="5089"/>
    <cellStyle name="Heading 4 25" xfId="5090"/>
    <cellStyle name="Heading 4 26" xfId="5091"/>
    <cellStyle name="Heading 4 27" xfId="5092"/>
    <cellStyle name="Heading 4 28" xfId="5093"/>
    <cellStyle name="Heading 4 29" xfId="5094"/>
    <cellStyle name="Heading 4 3" xfId="5095"/>
    <cellStyle name="Heading 4 3 2" xfId="5096"/>
    <cellStyle name="Heading 4 30" xfId="5097"/>
    <cellStyle name="Heading 4 31" xfId="5098"/>
    <cellStyle name="Heading 4 32" xfId="5099"/>
    <cellStyle name="Heading 4 33" xfId="5100"/>
    <cellStyle name="Heading 4 34" xfId="5101"/>
    <cellStyle name="Heading 4 35" xfId="5102"/>
    <cellStyle name="Heading 4 36" xfId="5103"/>
    <cellStyle name="Heading 4 37" xfId="5104"/>
    <cellStyle name="Heading 4 38" xfId="5105"/>
    <cellStyle name="Heading 4 39" xfId="5106"/>
    <cellStyle name="Heading 4 4" xfId="5107"/>
    <cellStyle name="Heading 4 40" xfId="5108"/>
    <cellStyle name="Heading 4 41" xfId="5109"/>
    <cellStyle name="Heading 4 42" xfId="5110"/>
    <cellStyle name="Heading 4 43" xfId="5111"/>
    <cellStyle name="Heading 4 44" xfId="5112"/>
    <cellStyle name="Heading 4 45" xfId="5113"/>
    <cellStyle name="Heading 4 46" xfId="5114"/>
    <cellStyle name="Heading 4 47" xfId="5115"/>
    <cellStyle name="Heading 4 48" xfId="5116"/>
    <cellStyle name="Heading 4 49" xfId="5117"/>
    <cellStyle name="Heading 4 5" xfId="5118"/>
    <cellStyle name="Heading 4 50" xfId="5119"/>
    <cellStyle name="Heading 4 51" xfId="5120"/>
    <cellStyle name="Heading 4 52" xfId="5121"/>
    <cellStyle name="Heading 4 53" xfId="5122"/>
    <cellStyle name="Heading 4 54" xfId="5123"/>
    <cellStyle name="Heading 4 55" xfId="5124"/>
    <cellStyle name="Heading 4 56" xfId="5125"/>
    <cellStyle name="Heading 4 57" xfId="5126"/>
    <cellStyle name="Heading 4 58" xfId="5127"/>
    <cellStyle name="Heading 4 59" xfId="5128"/>
    <cellStyle name="Heading 4 6" xfId="5129"/>
    <cellStyle name="Heading 4 60" xfId="5130"/>
    <cellStyle name="Heading 4 61" xfId="5131"/>
    <cellStyle name="Heading 4 62" xfId="5132"/>
    <cellStyle name="Heading 4 63" xfId="5133"/>
    <cellStyle name="Heading 4 64" xfId="5134"/>
    <cellStyle name="Heading 4 65" xfId="6525"/>
    <cellStyle name="Heading 4 7" xfId="5135"/>
    <cellStyle name="Heading 4 8" xfId="5136"/>
    <cellStyle name="Heading 4 9" xfId="5137"/>
    <cellStyle name="Heading1" xfId="5138"/>
    <cellStyle name="Heading2" xfId="5139"/>
    <cellStyle name="Input" xfId="11" builtinId="20" customBuiltin="1"/>
    <cellStyle name="Input [yellow]" xfId="5140"/>
    <cellStyle name="Input [yellow] 2" xfId="5141"/>
    <cellStyle name="Input [yellow] 2 2" xfId="5142"/>
    <cellStyle name="Input [yellow] 2 3" xfId="5143"/>
    <cellStyle name="Input [yellow] 3" xfId="5144"/>
    <cellStyle name="Input [yellow] 3 2" xfId="5145"/>
    <cellStyle name="Input [yellow] 3 3" xfId="5146"/>
    <cellStyle name="Input [yellow] 4" xfId="5147"/>
    <cellStyle name="Input [yellow] 4 2" xfId="5148"/>
    <cellStyle name="Input [yellow] 4 3" xfId="5149"/>
    <cellStyle name="Input [yellow] 5" xfId="5150"/>
    <cellStyle name="Input [yellow]_(C) WHE Proforma with ITC cash grant 10 Yr Amort_for deferral_102809" xfId="5151"/>
    <cellStyle name="Input 10" xfId="5152"/>
    <cellStyle name="Input 11" xfId="5153"/>
    <cellStyle name="Input 12" xfId="5154"/>
    <cellStyle name="Input 13" xfId="5155"/>
    <cellStyle name="Input 14" xfId="5156"/>
    <cellStyle name="Input 15" xfId="5157"/>
    <cellStyle name="Input 16" xfId="5158"/>
    <cellStyle name="Input 17" xfId="5159"/>
    <cellStyle name="Input 18" xfId="5160"/>
    <cellStyle name="Input 19" xfId="5161"/>
    <cellStyle name="Input 2" xfId="68"/>
    <cellStyle name="Input 2 2" xfId="5162"/>
    <cellStyle name="Input 20" xfId="5163"/>
    <cellStyle name="Input 21" xfId="5164"/>
    <cellStyle name="Input 22" xfId="5165"/>
    <cellStyle name="Input 23" xfId="5166"/>
    <cellStyle name="Input 24" xfId="5167"/>
    <cellStyle name="Input 25" xfId="5168"/>
    <cellStyle name="Input 26" xfId="5169"/>
    <cellStyle name="Input 27" xfId="5170"/>
    <cellStyle name="Input 28" xfId="5171"/>
    <cellStyle name="Input 29" xfId="5172"/>
    <cellStyle name="Input 3" xfId="5173"/>
    <cellStyle name="Input 3 2" xfId="5174"/>
    <cellStyle name="Input 30" xfId="5175"/>
    <cellStyle name="Input 31" xfId="5176"/>
    <cellStyle name="Input 32" xfId="5177"/>
    <cellStyle name="Input 33" xfId="5178"/>
    <cellStyle name="Input 34" xfId="5179"/>
    <cellStyle name="Input 35" xfId="5180"/>
    <cellStyle name="Input 36" xfId="5181"/>
    <cellStyle name="Input 37" xfId="5182"/>
    <cellStyle name="Input 38" xfId="5183"/>
    <cellStyle name="Input 39" xfId="5184"/>
    <cellStyle name="Input 4" xfId="5185"/>
    <cellStyle name="Input 4 2" xfId="5186"/>
    <cellStyle name="Input 40" xfId="5187"/>
    <cellStyle name="Input 41" xfId="5188"/>
    <cellStyle name="Input 42" xfId="5189"/>
    <cellStyle name="Input 43" xfId="5190"/>
    <cellStyle name="Input 44" xfId="5191"/>
    <cellStyle name="Input 45" xfId="5192"/>
    <cellStyle name="Input 46" xfId="5193"/>
    <cellStyle name="Input 47" xfId="5194"/>
    <cellStyle name="Input 48" xfId="5195"/>
    <cellStyle name="Input 49" xfId="5196"/>
    <cellStyle name="Input 5" xfId="5197"/>
    <cellStyle name="Input 50" xfId="5198"/>
    <cellStyle name="Input 51" xfId="5199"/>
    <cellStyle name="Input 52" xfId="5200"/>
    <cellStyle name="Input 53" xfId="5201"/>
    <cellStyle name="Input 54" xfId="5202"/>
    <cellStyle name="Input 55" xfId="5203"/>
    <cellStyle name="Input 56" xfId="5204"/>
    <cellStyle name="Input 57" xfId="5205"/>
    <cellStyle name="Input 58" xfId="5206"/>
    <cellStyle name="Input 59" xfId="5207"/>
    <cellStyle name="Input 6" xfId="5208"/>
    <cellStyle name="Input 60" xfId="5209"/>
    <cellStyle name="Input 61" xfId="5210"/>
    <cellStyle name="Input 62" xfId="5211"/>
    <cellStyle name="Input 63" xfId="5212"/>
    <cellStyle name="Input 64" xfId="5213"/>
    <cellStyle name="Input 65" xfId="6529"/>
    <cellStyle name="Input 66" xfId="6563"/>
    <cellStyle name="Input 67" xfId="6562"/>
    <cellStyle name="Input 68" xfId="6564"/>
    <cellStyle name="Input 7" xfId="5214"/>
    <cellStyle name="Input 8" xfId="5215"/>
    <cellStyle name="Input 9" xfId="5216"/>
    <cellStyle name="Input Cells" xfId="5217"/>
    <cellStyle name="Input Cells Percent" xfId="5218"/>
    <cellStyle name="Input Cells_4.34E Mint Farm Deferral" xfId="5219"/>
    <cellStyle name="Lines" xfId="5220"/>
    <cellStyle name="Lines 2" xfId="5221"/>
    <cellStyle name="Lines 3" xfId="5222"/>
    <cellStyle name="LINKED" xfId="5223"/>
    <cellStyle name="Linked Cell" xfId="14" builtinId="24" customBuiltin="1"/>
    <cellStyle name="Linked Cell 10" xfId="5224"/>
    <cellStyle name="Linked Cell 11" xfId="5225"/>
    <cellStyle name="Linked Cell 12" xfId="5226"/>
    <cellStyle name="Linked Cell 13" xfId="5227"/>
    <cellStyle name="Linked Cell 14" xfId="5228"/>
    <cellStyle name="Linked Cell 15" xfId="5229"/>
    <cellStyle name="Linked Cell 16" xfId="5230"/>
    <cellStyle name="Linked Cell 17" xfId="5231"/>
    <cellStyle name="Linked Cell 18" xfId="5232"/>
    <cellStyle name="Linked Cell 19" xfId="5233"/>
    <cellStyle name="Linked Cell 2" xfId="84"/>
    <cellStyle name="Linked Cell 2 2" xfId="5234"/>
    <cellStyle name="Linked Cell 20" xfId="5235"/>
    <cellStyle name="Linked Cell 21" xfId="5236"/>
    <cellStyle name="Linked Cell 22" xfId="5237"/>
    <cellStyle name="Linked Cell 23" xfId="5238"/>
    <cellStyle name="Linked Cell 24" xfId="5239"/>
    <cellStyle name="Linked Cell 25" xfId="5240"/>
    <cellStyle name="Linked Cell 26" xfId="5241"/>
    <cellStyle name="Linked Cell 27" xfId="5242"/>
    <cellStyle name="Linked Cell 28" xfId="5243"/>
    <cellStyle name="Linked Cell 29" xfId="5244"/>
    <cellStyle name="Linked Cell 3" xfId="5245"/>
    <cellStyle name="Linked Cell 3 2" xfId="5246"/>
    <cellStyle name="Linked Cell 30" xfId="5247"/>
    <cellStyle name="Linked Cell 31" xfId="5248"/>
    <cellStyle name="Linked Cell 32" xfId="5249"/>
    <cellStyle name="Linked Cell 33" xfId="5250"/>
    <cellStyle name="Linked Cell 34" xfId="5251"/>
    <cellStyle name="Linked Cell 35" xfId="5252"/>
    <cellStyle name="Linked Cell 36" xfId="5253"/>
    <cellStyle name="Linked Cell 37" xfId="5254"/>
    <cellStyle name="Linked Cell 38" xfId="5255"/>
    <cellStyle name="Linked Cell 39" xfId="5256"/>
    <cellStyle name="Linked Cell 4" xfId="5257"/>
    <cellStyle name="Linked Cell 40" xfId="5258"/>
    <cellStyle name="Linked Cell 41" xfId="5259"/>
    <cellStyle name="Linked Cell 42" xfId="5260"/>
    <cellStyle name="Linked Cell 43" xfId="5261"/>
    <cellStyle name="Linked Cell 44" xfId="5262"/>
    <cellStyle name="Linked Cell 45" xfId="5263"/>
    <cellStyle name="Linked Cell 46" xfId="5264"/>
    <cellStyle name="Linked Cell 47" xfId="5265"/>
    <cellStyle name="Linked Cell 48" xfId="5266"/>
    <cellStyle name="Linked Cell 49" xfId="5267"/>
    <cellStyle name="Linked Cell 5" xfId="5268"/>
    <cellStyle name="Linked Cell 50" xfId="5269"/>
    <cellStyle name="Linked Cell 51" xfId="5270"/>
    <cellStyle name="Linked Cell 52" xfId="5271"/>
    <cellStyle name="Linked Cell 53" xfId="5272"/>
    <cellStyle name="Linked Cell 54" xfId="5273"/>
    <cellStyle name="Linked Cell 55" xfId="5274"/>
    <cellStyle name="Linked Cell 56" xfId="5275"/>
    <cellStyle name="Linked Cell 57" xfId="5276"/>
    <cellStyle name="Linked Cell 58" xfId="5277"/>
    <cellStyle name="Linked Cell 59" xfId="5278"/>
    <cellStyle name="Linked Cell 6" xfId="5279"/>
    <cellStyle name="Linked Cell 60" xfId="5280"/>
    <cellStyle name="Linked Cell 61" xfId="5281"/>
    <cellStyle name="Linked Cell 62" xfId="5282"/>
    <cellStyle name="Linked Cell 63" xfId="5283"/>
    <cellStyle name="Linked Cell 64" xfId="5284"/>
    <cellStyle name="Linked Cell 65" xfId="6532"/>
    <cellStyle name="Linked Cell 7" xfId="5285"/>
    <cellStyle name="Linked Cell 8" xfId="5286"/>
    <cellStyle name="Linked Cell 9" xfId="5287"/>
    <cellStyle name="modified border" xfId="5288"/>
    <cellStyle name="modified border 2" xfId="5289"/>
    <cellStyle name="modified border 3" xfId="5290"/>
    <cellStyle name="modified border 4" xfId="5291"/>
    <cellStyle name="modified border_4.34E Mint Farm Deferral" xfId="5292"/>
    <cellStyle name="modified border1" xfId="5293"/>
    <cellStyle name="modified border1 2" xfId="5294"/>
    <cellStyle name="modified border1 3" xfId="5295"/>
    <cellStyle name="modified border1 4" xfId="5296"/>
    <cellStyle name="modified border1_4.34E Mint Farm Deferral" xfId="5297"/>
    <cellStyle name="Neutral" xfId="10" builtinId="28" customBuiltin="1"/>
    <cellStyle name="Neutral 10" xfId="5298"/>
    <cellStyle name="Neutral 11" xfId="5299"/>
    <cellStyle name="Neutral 12" xfId="5300"/>
    <cellStyle name="Neutral 13" xfId="5301"/>
    <cellStyle name="Neutral 14" xfId="5302"/>
    <cellStyle name="Neutral 15" xfId="5303"/>
    <cellStyle name="Neutral 16" xfId="5304"/>
    <cellStyle name="Neutral 17" xfId="5305"/>
    <cellStyle name="Neutral 18" xfId="5306"/>
    <cellStyle name="Neutral 19" xfId="5307"/>
    <cellStyle name="Neutral 2" xfId="77"/>
    <cellStyle name="Neutral 2 2" xfId="5308"/>
    <cellStyle name="Neutral 20" xfId="5309"/>
    <cellStyle name="Neutral 21" xfId="5310"/>
    <cellStyle name="Neutral 22" xfId="5311"/>
    <cellStyle name="Neutral 23" xfId="5312"/>
    <cellStyle name="Neutral 24" xfId="5313"/>
    <cellStyle name="Neutral 25" xfId="5314"/>
    <cellStyle name="Neutral 26" xfId="5315"/>
    <cellStyle name="Neutral 27" xfId="5316"/>
    <cellStyle name="Neutral 28" xfId="5317"/>
    <cellStyle name="Neutral 29" xfId="5318"/>
    <cellStyle name="Neutral 3" xfId="5319"/>
    <cellStyle name="Neutral 3 2" xfId="5320"/>
    <cellStyle name="Neutral 30" xfId="5321"/>
    <cellStyle name="Neutral 31" xfId="5322"/>
    <cellStyle name="Neutral 32" xfId="5323"/>
    <cellStyle name="Neutral 33" xfId="5324"/>
    <cellStyle name="Neutral 34" xfId="5325"/>
    <cellStyle name="Neutral 35" xfId="5326"/>
    <cellStyle name="Neutral 36" xfId="5327"/>
    <cellStyle name="Neutral 37" xfId="5328"/>
    <cellStyle name="Neutral 38" xfId="5329"/>
    <cellStyle name="Neutral 39" xfId="5330"/>
    <cellStyle name="Neutral 4" xfId="5331"/>
    <cellStyle name="Neutral 40" xfId="5332"/>
    <cellStyle name="Neutral 41" xfId="5333"/>
    <cellStyle name="Neutral 42" xfId="5334"/>
    <cellStyle name="Neutral 43" xfId="5335"/>
    <cellStyle name="Neutral 44" xfId="5336"/>
    <cellStyle name="Neutral 45" xfId="5337"/>
    <cellStyle name="Neutral 46" xfId="5338"/>
    <cellStyle name="Neutral 47" xfId="5339"/>
    <cellStyle name="Neutral 48" xfId="5340"/>
    <cellStyle name="Neutral 49" xfId="5341"/>
    <cellStyle name="Neutral 5" xfId="5342"/>
    <cellStyle name="Neutral 50" xfId="5343"/>
    <cellStyle name="Neutral 51" xfId="5344"/>
    <cellStyle name="Neutral 52" xfId="5345"/>
    <cellStyle name="Neutral 53" xfId="5346"/>
    <cellStyle name="Neutral 54" xfId="5347"/>
    <cellStyle name="Neutral 55" xfId="5348"/>
    <cellStyle name="Neutral 56" xfId="5349"/>
    <cellStyle name="Neutral 57" xfId="5350"/>
    <cellStyle name="Neutral 58" xfId="5351"/>
    <cellStyle name="Neutral 59" xfId="5352"/>
    <cellStyle name="Neutral 6" xfId="5353"/>
    <cellStyle name="Neutral 60" xfId="5354"/>
    <cellStyle name="Neutral 61" xfId="5355"/>
    <cellStyle name="Neutral 62" xfId="5356"/>
    <cellStyle name="Neutral 63" xfId="5357"/>
    <cellStyle name="Neutral 64" xfId="5358"/>
    <cellStyle name="Neutral 65" xfId="6528"/>
    <cellStyle name="Neutral 7" xfId="5359"/>
    <cellStyle name="Neutral 8" xfId="5360"/>
    <cellStyle name="Neutral 9" xfId="5361"/>
    <cellStyle name="no dec" xfId="5362"/>
    <cellStyle name="no dec 2" xfId="5363"/>
    <cellStyle name="Normal" xfId="0" builtinId="0"/>
    <cellStyle name="Normal - Style1" xfId="5364"/>
    <cellStyle name="Normal - Style1 2" xfId="5365"/>
    <cellStyle name="Normal - Style1 2 2" xfId="5366"/>
    <cellStyle name="Normal - Style1 2 3" xfId="5367"/>
    <cellStyle name="Normal - Style1 3" xfId="5368"/>
    <cellStyle name="Normal - Style1 3 2" xfId="5369"/>
    <cellStyle name="Normal - Style1 4" xfId="5370"/>
    <cellStyle name="Normal - Style1 4 2" xfId="5371"/>
    <cellStyle name="Normal - Style1 5" xfId="5372"/>
    <cellStyle name="Normal - Style1 5 2" xfId="5373"/>
    <cellStyle name="Normal - Style1 5 3" xfId="5374"/>
    <cellStyle name="Normal - Style1 5 4" xfId="211"/>
    <cellStyle name="Normal - Style1 6" xfId="5375"/>
    <cellStyle name="Normal - Style1 6 2" xfId="5376"/>
    <cellStyle name="Normal - Style1 7" xfId="5377"/>
    <cellStyle name="Normal - Style1_(C) WHE Proforma with ITC cash grant 10 Yr Amort_for deferral_102809" xfId="5378"/>
    <cellStyle name="Normal 10" xfId="5379"/>
    <cellStyle name="Normal 10 2" xfId="5380"/>
    <cellStyle name="Normal 10 2 2" xfId="5381"/>
    <cellStyle name="Normal 10 3" xfId="5382"/>
    <cellStyle name="Normal 10 3 2" xfId="5383"/>
    <cellStyle name="Normal 10 4" xfId="5384"/>
    <cellStyle name="Normal 10 4 2" xfId="5385"/>
    <cellStyle name="Normal 10 5" xfId="5386"/>
    <cellStyle name="Normal 10 5 2" xfId="5387"/>
    <cellStyle name="Normal 10 5 3" xfId="5388"/>
    <cellStyle name="Normal 10 6" xfId="5389"/>
    <cellStyle name="Normal 10 6 2" xfId="5390"/>
    <cellStyle name="Normal 10 7" xfId="5391"/>
    <cellStyle name="Normal 10 8" xfId="5392"/>
    <cellStyle name="Normal 10 9" xfId="5393"/>
    <cellStyle name="Normal 10_04.07E Wild Horse Wind Expansion" xfId="5394"/>
    <cellStyle name="Normal 100" xfId="5395"/>
    <cellStyle name="Normal 101" xfId="5396"/>
    <cellStyle name="Normal 101 2" xfId="5397"/>
    <cellStyle name="Normal 102" xfId="5398"/>
    <cellStyle name="Normal 103" xfId="5399"/>
    <cellStyle name="Normal 104" xfId="5400"/>
    <cellStyle name="Normal 105" xfId="212"/>
    <cellStyle name="Normal 106" xfId="5401"/>
    <cellStyle name="Normal 107" xfId="5402"/>
    <cellStyle name="Normal 108" xfId="5403"/>
    <cellStyle name="Normal 109" xfId="6520"/>
    <cellStyle name="Normal 11" xfId="5404"/>
    <cellStyle name="Normal 11 2" xfId="5405"/>
    <cellStyle name="Normal 11 2 2" xfId="5406"/>
    <cellStyle name="Normal 11 3" xfId="5407"/>
    <cellStyle name="Normal 11 3 2" xfId="5408"/>
    <cellStyle name="Normal 11 3 3" xfId="5409"/>
    <cellStyle name="Normal 11 4" xfId="5410"/>
    <cellStyle name="Normal 11 4 2" xfId="5411"/>
    <cellStyle name="Normal 11 5" xfId="5412"/>
    <cellStyle name="Normal 11 6" xfId="5413"/>
    <cellStyle name="Normal 110" xfId="6521"/>
    <cellStyle name="Normal 111" xfId="6566"/>
    <cellStyle name="Normal 112" xfId="6565"/>
    <cellStyle name="Normal 12" xfId="5414"/>
    <cellStyle name="Normal 12 2" xfId="5415"/>
    <cellStyle name="Normal 12 2 2" xfId="5416"/>
    <cellStyle name="Normal 12 3" xfId="5417"/>
    <cellStyle name="Normal 12 3 2" xfId="5418"/>
    <cellStyle name="Normal 12 3 3" xfId="5419"/>
    <cellStyle name="Normal 12 4" xfId="5420"/>
    <cellStyle name="Normal 12 4 2" xfId="5421"/>
    <cellStyle name="Normal 12 5" xfId="5422"/>
    <cellStyle name="Normal 12 6" xfId="5423"/>
    <cellStyle name="Normal 13" xfId="5424"/>
    <cellStyle name="Normal 13 2" xfId="5425"/>
    <cellStyle name="Normal 13 2 2" xfId="5426"/>
    <cellStyle name="Normal 13 3" xfId="5427"/>
    <cellStyle name="Normal 13 3 2" xfId="5428"/>
    <cellStyle name="Normal 13 3 3" xfId="5429"/>
    <cellStyle name="Normal 13 4" xfId="5430"/>
    <cellStyle name="Normal 13 4 2" xfId="5431"/>
    <cellStyle name="Normal 13 5" xfId="5432"/>
    <cellStyle name="Normal 13 6" xfId="5433"/>
    <cellStyle name="Normal 14" xfId="5434"/>
    <cellStyle name="Normal 14 2" xfId="5435"/>
    <cellStyle name="Normal 15" xfId="5436"/>
    <cellStyle name="Normal 15 2" xfId="5437"/>
    <cellStyle name="Normal 15 3" xfId="5438"/>
    <cellStyle name="Normal 15 3 2" xfId="5439"/>
    <cellStyle name="Normal 15 3 3" xfId="5440"/>
    <cellStyle name="Normal 15 4" xfId="5441"/>
    <cellStyle name="Normal 15 4 2" xfId="5442"/>
    <cellStyle name="Normal 15 5" xfId="5443"/>
    <cellStyle name="Normal 15 6" xfId="5444"/>
    <cellStyle name="Normal 154" xfId="5445"/>
    <cellStyle name="Normal 155" xfId="5446"/>
    <cellStyle name="Normal 16" xfId="5447"/>
    <cellStyle name="Normal 16 2" xfId="5448"/>
    <cellStyle name="Normal 16 3" xfId="5449"/>
    <cellStyle name="Normal 16 3 2" xfId="5450"/>
    <cellStyle name="Normal 16 3 3" xfId="5451"/>
    <cellStyle name="Normal 16 4" xfId="5452"/>
    <cellStyle name="Normal 16 4 2" xfId="5453"/>
    <cellStyle name="Normal 16 5" xfId="5454"/>
    <cellStyle name="Normal 16 6" xfId="5455"/>
    <cellStyle name="Normal 17" xfId="5456"/>
    <cellStyle name="Normal 17 2" xfId="5457"/>
    <cellStyle name="Normal 17 3" xfId="5458"/>
    <cellStyle name="Normal 18" xfId="5459"/>
    <cellStyle name="Normal 18 2" xfId="5460"/>
    <cellStyle name="Normal 18 3" xfId="5461"/>
    <cellStyle name="Normal 19" xfId="5462"/>
    <cellStyle name="Normal 19 2" xfId="5463"/>
    <cellStyle name="Normal 19 3" xfId="5464"/>
    <cellStyle name="Normal 2" xfId="45"/>
    <cellStyle name="Normal 2 10" xfId="5465"/>
    <cellStyle name="Normal 2 11" xfId="5466"/>
    <cellStyle name="Normal 2 2" xfId="5467"/>
    <cellStyle name="Normal 2 2 2" xfId="5468"/>
    <cellStyle name="Normal 2 2 3" xfId="5469"/>
    <cellStyle name="Normal 2 2 4" xfId="5470"/>
    <cellStyle name="Normal 2 2_4.14E Miscellaneous Operating Expense working file" xfId="5471"/>
    <cellStyle name="Normal 2 3" xfId="5472"/>
    <cellStyle name="Normal 2 3 2" xfId="5473"/>
    <cellStyle name="Normal 2 4" xfId="5474"/>
    <cellStyle name="Normal 2 4 2" xfId="5475"/>
    <cellStyle name="Normal 2 5" xfId="5476"/>
    <cellStyle name="Normal 2 5 2" xfId="5477"/>
    <cellStyle name="Normal 2 6" xfId="5478"/>
    <cellStyle name="Normal 2 6 2" xfId="5479"/>
    <cellStyle name="Normal 2 7" xfId="5480"/>
    <cellStyle name="Normal 2 7 2" xfId="5481"/>
    <cellStyle name="Normal 2 8" xfId="5482"/>
    <cellStyle name="Normal 2 8 2" xfId="5483"/>
    <cellStyle name="Normal 2 8 2 2" xfId="5484"/>
    <cellStyle name="Normal 2 8 3" xfId="5485"/>
    <cellStyle name="Normal 2 9" xfId="5486"/>
    <cellStyle name="Normal 2 9 2" xfId="5487"/>
    <cellStyle name="Normal 2_16.37E Wild Horse Expansion DeferralRevwrkingfile SF" xfId="5488"/>
    <cellStyle name="Normal 20" xfId="5489"/>
    <cellStyle name="Normal 20 2" xfId="5490"/>
    <cellStyle name="Normal 20 3" xfId="5491"/>
    <cellStyle name="Normal 20 4" xfId="5492"/>
    <cellStyle name="Normal 21" xfId="5493"/>
    <cellStyle name="Normal 21 2" xfId="5494"/>
    <cellStyle name="Normal 21 2 2" xfId="5495"/>
    <cellStyle name="Normal 21 2 3" xfId="5496"/>
    <cellStyle name="Normal 21 3" xfId="5497"/>
    <cellStyle name="Normal 21 3 2" xfId="5498"/>
    <cellStyle name="Normal 21 4" xfId="5499"/>
    <cellStyle name="Normal 21 5" xfId="5500"/>
    <cellStyle name="Normal 22" xfId="5501"/>
    <cellStyle name="Normal 22 2" xfId="5502"/>
    <cellStyle name="Normal 22 2 2" xfId="5503"/>
    <cellStyle name="Normal 22 2 3" xfId="5504"/>
    <cellStyle name="Normal 22 3" xfId="5505"/>
    <cellStyle name="Normal 22 3 2" xfId="5506"/>
    <cellStyle name="Normal 22 4" xfId="5507"/>
    <cellStyle name="Normal 22 5" xfId="5508"/>
    <cellStyle name="Normal 23" xfId="5509"/>
    <cellStyle name="Normal 23 2" xfId="5510"/>
    <cellStyle name="Normal 23 2 2" xfId="5511"/>
    <cellStyle name="Normal 23 2 3" xfId="5512"/>
    <cellStyle name="Normal 23 3" xfId="5513"/>
    <cellStyle name="Normal 23 3 2" xfId="5514"/>
    <cellStyle name="Normal 23 4" xfId="5515"/>
    <cellStyle name="Normal 23 5" xfId="5516"/>
    <cellStyle name="Normal 24" xfId="5517"/>
    <cellStyle name="Normal 24 2" xfId="5518"/>
    <cellStyle name="Normal 24 2 2" xfId="5519"/>
    <cellStyle name="Normal 24 2 3" xfId="5520"/>
    <cellStyle name="Normal 24 3" xfId="5521"/>
    <cellStyle name="Normal 24 3 2" xfId="5522"/>
    <cellStyle name="Normal 24 4" xfId="5523"/>
    <cellStyle name="Normal 24 5" xfId="5524"/>
    <cellStyle name="Normal 25" xfId="5525"/>
    <cellStyle name="Normal 25 2" xfId="5526"/>
    <cellStyle name="Normal 25 2 2" xfId="5527"/>
    <cellStyle name="Normal 25 2 3" xfId="5528"/>
    <cellStyle name="Normal 25 3" xfId="5529"/>
    <cellStyle name="Normal 25 3 2" xfId="5530"/>
    <cellStyle name="Normal 25 4" xfId="5531"/>
    <cellStyle name="Normal 25 5" xfId="5532"/>
    <cellStyle name="Normal 26" xfId="5533"/>
    <cellStyle name="Normal 26 2" xfId="5534"/>
    <cellStyle name="Normal 26 2 2" xfId="5535"/>
    <cellStyle name="Normal 26 2 3" xfId="5536"/>
    <cellStyle name="Normal 26 3" xfId="5537"/>
    <cellStyle name="Normal 26 3 2" xfId="5538"/>
    <cellStyle name="Normal 26 4" xfId="5539"/>
    <cellStyle name="Normal 26 5" xfId="5540"/>
    <cellStyle name="Normal 27" xfId="5541"/>
    <cellStyle name="Normal 27 2" xfId="5542"/>
    <cellStyle name="Normal 27 2 2" xfId="5543"/>
    <cellStyle name="Normal 27 2 3" xfId="5544"/>
    <cellStyle name="Normal 27 3" xfId="5545"/>
    <cellStyle name="Normal 27 3 2" xfId="5546"/>
    <cellStyle name="Normal 27 4" xfId="5547"/>
    <cellStyle name="Normal 27 5" xfId="5548"/>
    <cellStyle name="Normal 28" xfId="5549"/>
    <cellStyle name="Normal 28 2" xfId="5550"/>
    <cellStyle name="Normal 28 2 2" xfId="5551"/>
    <cellStyle name="Normal 28 2 3" xfId="5552"/>
    <cellStyle name="Normal 28 3" xfId="5553"/>
    <cellStyle name="Normal 28 3 2" xfId="5554"/>
    <cellStyle name="Normal 28 4" xfId="5555"/>
    <cellStyle name="Normal 28 5" xfId="5556"/>
    <cellStyle name="Normal 29" xfId="5557"/>
    <cellStyle name="Normal 29 2" xfId="5558"/>
    <cellStyle name="Normal 29 2 2" xfId="5559"/>
    <cellStyle name="Normal 29 2 3" xfId="5560"/>
    <cellStyle name="Normal 29 3" xfId="5561"/>
    <cellStyle name="Normal 29 3 2" xfId="5562"/>
    <cellStyle name="Normal 29 4" xfId="5563"/>
    <cellStyle name="Normal 29 5" xfId="5564"/>
    <cellStyle name="Normal 3" xfId="58"/>
    <cellStyle name="Normal 3 2" xfId="5565"/>
    <cellStyle name="Normal 3 2 2" xfId="5566"/>
    <cellStyle name="Normal 3 3" xfId="5567"/>
    <cellStyle name="Normal 3 3 2" xfId="5568"/>
    <cellStyle name="Normal 3 4" xfId="5569"/>
    <cellStyle name="Normal 3 4 2" xfId="5570"/>
    <cellStyle name="Normal 3 4 3" xfId="5571"/>
    <cellStyle name="Normal 3 4 4" xfId="5572"/>
    <cellStyle name="Normal 3 5" xfId="5573"/>
    <cellStyle name="Normal 3 5 2" xfId="5574"/>
    <cellStyle name="Normal 3 6" xfId="5575"/>
    <cellStyle name="Normal 3 7" xfId="5576"/>
    <cellStyle name="Normal 3 8" xfId="5577"/>
    <cellStyle name="Normal 3_4.14E Miscellaneous Operating Expense working file" xfId="5578"/>
    <cellStyle name="Normal 30" xfId="5579"/>
    <cellStyle name="Normal 30 2" xfId="5580"/>
    <cellStyle name="Normal 30 2 2" xfId="5581"/>
    <cellStyle name="Normal 30 2 3" xfId="5582"/>
    <cellStyle name="Normal 30 3" xfId="5583"/>
    <cellStyle name="Normal 30 3 2" xfId="5584"/>
    <cellStyle name="Normal 30 4" xfId="5585"/>
    <cellStyle name="Normal 30 5" xfId="5586"/>
    <cellStyle name="Normal 31" xfId="5587"/>
    <cellStyle name="Normal 31 2" xfId="5588"/>
    <cellStyle name="Normal 31 2 2" xfId="5589"/>
    <cellStyle name="Normal 31 2 3" xfId="5590"/>
    <cellStyle name="Normal 31 3" xfId="5591"/>
    <cellStyle name="Normal 31 3 2" xfId="5592"/>
    <cellStyle name="Normal 31 4" xfId="5593"/>
    <cellStyle name="Normal 31 5" xfId="5594"/>
    <cellStyle name="Normal 32" xfId="5595"/>
    <cellStyle name="Normal 32 2" xfId="5596"/>
    <cellStyle name="Normal 32 2 2" xfId="5597"/>
    <cellStyle name="Normal 32 2 3" xfId="5598"/>
    <cellStyle name="Normal 32 3" xfId="5599"/>
    <cellStyle name="Normal 32 3 2" xfId="5600"/>
    <cellStyle name="Normal 32 4" xfId="5601"/>
    <cellStyle name="Normal 32 5" xfId="5602"/>
    <cellStyle name="Normal 33" xfId="5603"/>
    <cellStyle name="Normal 33 2" xfId="5604"/>
    <cellStyle name="Normal 33 2 2" xfId="5605"/>
    <cellStyle name="Normal 33 2 3" xfId="5606"/>
    <cellStyle name="Normal 33 3" xfId="5607"/>
    <cellStyle name="Normal 33 3 2" xfId="5608"/>
    <cellStyle name="Normal 33 4" xfId="5609"/>
    <cellStyle name="Normal 33 5" xfId="5610"/>
    <cellStyle name="Normal 34" xfId="5611"/>
    <cellStyle name="Normal 34 2" xfId="5612"/>
    <cellStyle name="Normal 34 2 2" xfId="5613"/>
    <cellStyle name="Normal 34 2 3" xfId="5614"/>
    <cellStyle name="Normal 34 3" xfId="5615"/>
    <cellStyle name="Normal 34 3 2" xfId="5616"/>
    <cellStyle name="Normal 34 4" xfId="5617"/>
    <cellStyle name="Normal 34 5" xfId="5618"/>
    <cellStyle name="Normal 35" xfId="5619"/>
    <cellStyle name="Normal 35 2" xfId="5620"/>
    <cellStyle name="Normal 35 2 2" xfId="5621"/>
    <cellStyle name="Normal 35 2 3" xfId="5622"/>
    <cellStyle name="Normal 35 3" xfId="5623"/>
    <cellStyle name="Normal 35 3 2" xfId="5624"/>
    <cellStyle name="Normal 35 4" xfId="5625"/>
    <cellStyle name="Normal 35 5" xfId="5626"/>
    <cellStyle name="Normal 36" xfId="5627"/>
    <cellStyle name="Normal 36 2" xfId="5628"/>
    <cellStyle name="Normal 36 2 2" xfId="5629"/>
    <cellStyle name="Normal 36 2 3" xfId="5630"/>
    <cellStyle name="Normal 36 3" xfId="5631"/>
    <cellStyle name="Normal 36 3 2" xfId="5632"/>
    <cellStyle name="Normal 36 4" xfId="5633"/>
    <cellStyle name="Normal 36 5" xfId="5634"/>
    <cellStyle name="Normal 37" xfId="5635"/>
    <cellStyle name="Normal 37 2" xfId="5636"/>
    <cellStyle name="Normal 37 2 2" xfId="5637"/>
    <cellStyle name="Normal 37 2 3" xfId="5638"/>
    <cellStyle name="Normal 37 3" xfId="5639"/>
    <cellStyle name="Normal 37 3 2" xfId="5640"/>
    <cellStyle name="Normal 37 4" xfId="5641"/>
    <cellStyle name="Normal 37 5" xfId="5642"/>
    <cellStyle name="Normal 38" xfId="5643"/>
    <cellStyle name="Normal 38 2" xfId="5644"/>
    <cellStyle name="Normal 38 2 2" xfId="5645"/>
    <cellStyle name="Normal 38 2 3" xfId="5646"/>
    <cellStyle name="Normal 38 3" xfId="5647"/>
    <cellStyle name="Normal 38 3 2" xfId="5648"/>
    <cellStyle name="Normal 38 4" xfId="5649"/>
    <cellStyle name="Normal 38 5" xfId="5650"/>
    <cellStyle name="Normal 39" xfId="5651"/>
    <cellStyle name="Normal 39 2" xfId="5652"/>
    <cellStyle name="Normal 39 2 2" xfId="5653"/>
    <cellStyle name="Normal 39 2 3" xfId="5654"/>
    <cellStyle name="Normal 39 3" xfId="5655"/>
    <cellStyle name="Normal 39 3 2" xfId="5656"/>
    <cellStyle name="Normal 39 4" xfId="5657"/>
    <cellStyle name="Normal 39 5" xfId="5658"/>
    <cellStyle name="Normal 4" xfId="192"/>
    <cellStyle name="Normal 4 2" xfId="5659"/>
    <cellStyle name="Normal 4 2 2" xfId="5660"/>
    <cellStyle name="Normal 4 2 2 2" xfId="5661"/>
    <cellStyle name="Normal 4 2 2 3" xfId="5662"/>
    <cellStyle name="Normal 4 2 3" xfId="5663"/>
    <cellStyle name="Normal 4 2 3 2" xfId="5664"/>
    <cellStyle name="Normal 4 2 4" xfId="5665"/>
    <cellStyle name="Normal 4 2 5" xfId="5666"/>
    <cellStyle name="Normal 4 3" xfId="5667"/>
    <cellStyle name="Normal 4 4" xfId="5668"/>
    <cellStyle name="Normal 4 5" xfId="5669"/>
    <cellStyle name="Normal 4 6" xfId="5670"/>
    <cellStyle name="Normal 4_Net Classified Plant" xfId="5671"/>
    <cellStyle name="Normal 40" xfId="5672"/>
    <cellStyle name="Normal 41" xfId="5673"/>
    <cellStyle name="Normal 41 2" xfId="5674"/>
    <cellStyle name="Normal 41 3" xfId="5675"/>
    <cellStyle name="Normal 41 4" xfId="5676"/>
    <cellStyle name="Normal 42" xfId="5677"/>
    <cellStyle name="Normal 42 2" xfId="5678"/>
    <cellStyle name="Normal 42 2 2" xfId="5679"/>
    <cellStyle name="Normal 42 3" xfId="5680"/>
    <cellStyle name="Normal 42 4" xfId="5681"/>
    <cellStyle name="Normal 42 5" xfId="5682"/>
    <cellStyle name="Normal 43" xfId="5683"/>
    <cellStyle name="Normal 43 2" xfId="5684"/>
    <cellStyle name="Normal 43 3" xfId="5685"/>
    <cellStyle name="Normal 44" xfId="5686"/>
    <cellStyle name="Normal 44 2" xfId="5687"/>
    <cellStyle name="Normal 44 2 2" xfId="5688"/>
    <cellStyle name="Normal 44 3" xfId="5689"/>
    <cellStyle name="Normal 44 4" xfId="5690"/>
    <cellStyle name="Normal 44 5" xfId="5691"/>
    <cellStyle name="Normal 45" xfId="5692"/>
    <cellStyle name="Normal 45 2" xfId="5693"/>
    <cellStyle name="Normal 45 2 2" xfId="5694"/>
    <cellStyle name="Normal 45 3" xfId="5695"/>
    <cellStyle name="Normal 45 4" xfId="5696"/>
    <cellStyle name="Normal 46" xfId="5697"/>
    <cellStyle name="Normal 46 2" xfId="5698"/>
    <cellStyle name="Normal 46 2 2" xfId="5699"/>
    <cellStyle name="Normal 46 2 3" xfId="5700"/>
    <cellStyle name="Normal 46 3" xfId="5701"/>
    <cellStyle name="Normal 46 4" xfId="5702"/>
    <cellStyle name="Normal 47" xfId="5703"/>
    <cellStyle name="Normal 47 2" xfId="5704"/>
    <cellStyle name="Normal 47 3" xfId="5705"/>
    <cellStyle name="Normal 47 4" xfId="5706"/>
    <cellStyle name="Normal 48" xfId="5707"/>
    <cellStyle name="Normal 48 2" xfId="5708"/>
    <cellStyle name="Normal 48 3" xfId="5709"/>
    <cellStyle name="Normal 48 4" xfId="5710"/>
    <cellStyle name="Normal 49" xfId="5711"/>
    <cellStyle name="Normal 49 2" xfId="5712"/>
    <cellStyle name="Normal 49 3" xfId="5713"/>
    <cellStyle name="Normal 49 4" xfId="5714"/>
    <cellStyle name="Normal 5" xfId="5715"/>
    <cellStyle name="Normal 5 2" xfId="5716"/>
    <cellStyle name="Normal 5 3" xfId="5717"/>
    <cellStyle name="Normal 5 4" xfId="5718"/>
    <cellStyle name="Normal 5 5" xfId="5719"/>
    <cellStyle name="Normal 50" xfId="5720"/>
    <cellStyle name="Normal 50 2" xfId="5721"/>
    <cellStyle name="Normal 50 3" xfId="5722"/>
    <cellStyle name="Normal 50 4" xfId="5723"/>
    <cellStyle name="Normal 51" xfId="5724"/>
    <cellStyle name="Normal 51 2" xfId="5725"/>
    <cellStyle name="Normal 51 2 2" xfId="5726"/>
    <cellStyle name="Normal 51 2 3" xfId="5727"/>
    <cellStyle name="Normal 51 3" xfId="5728"/>
    <cellStyle name="Normal 51 4" xfId="5729"/>
    <cellStyle name="Normal 52" xfId="5730"/>
    <cellStyle name="Normal 53" xfId="5731"/>
    <cellStyle name="Normal 53 2" xfId="5732"/>
    <cellStyle name="Normal 53 3" xfId="5733"/>
    <cellStyle name="Normal 53 4" xfId="5734"/>
    <cellStyle name="Normal 54" xfId="5735"/>
    <cellStyle name="Normal 54 2" xfId="5736"/>
    <cellStyle name="Normal 54 3" xfId="5737"/>
    <cellStyle name="Normal 54 4" xfId="5738"/>
    <cellStyle name="Normal 55" xfId="5739"/>
    <cellStyle name="Normal 55 2" xfId="5740"/>
    <cellStyle name="Normal 56" xfId="5741"/>
    <cellStyle name="Normal 56 2" xfId="5742"/>
    <cellStyle name="Normal 57" xfId="5743"/>
    <cellStyle name="Normal 58" xfId="5744"/>
    <cellStyle name="Normal 59" xfId="5745"/>
    <cellStyle name="Normal 6" xfId="5746"/>
    <cellStyle name="Normal 6 2" xfId="5747"/>
    <cellStyle name="Normal 6 2 2" xfId="5748"/>
    <cellStyle name="Normal 60" xfId="5749"/>
    <cellStyle name="Normal 61" xfId="5750"/>
    <cellStyle name="Normal 62" xfId="5751"/>
    <cellStyle name="Normal 63" xfId="5752"/>
    <cellStyle name="Normal 64" xfId="5753"/>
    <cellStyle name="Normal 65" xfId="5754"/>
    <cellStyle name="Normal 65 2" xfId="5755"/>
    <cellStyle name="Normal 66" xfId="5756"/>
    <cellStyle name="Normal 67" xfId="5757"/>
    <cellStyle name="Normal 68" xfId="5758"/>
    <cellStyle name="Normal 69" xfId="5759"/>
    <cellStyle name="Normal 7" xfId="5760"/>
    <cellStyle name="Normal 7 2" xfId="5761"/>
    <cellStyle name="Normal 7 2 2" xfId="5762"/>
    <cellStyle name="Normal 70" xfId="5763"/>
    <cellStyle name="Normal 71" xfId="5764"/>
    <cellStyle name="Normal 72" xfId="5765"/>
    <cellStyle name="Normal 73" xfId="5766"/>
    <cellStyle name="Normal 74" xfId="5767"/>
    <cellStyle name="Normal 75" xfId="5768"/>
    <cellStyle name="Normal 76" xfId="5769"/>
    <cellStyle name="Normal 77" xfId="5770"/>
    <cellStyle name="Normal 78" xfId="5771"/>
    <cellStyle name="Normal 79" xfId="5772"/>
    <cellStyle name="Normal 8" xfId="149"/>
    <cellStyle name="Normal 8 2" xfId="5773"/>
    <cellStyle name="Normal 8 2 2" xfId="5774"/>
    <cellStyle name="Normal 8 3" xfId="6598"/>
    <cellStyle name="Normal 80" xfId="5775"/>
    <cellStyle name="Normal 81" xfId="5776"/>
    <cellStyle name="Normal 82" xfId="5777"/>
    <cellStyle name="Normal 83" xfId="5778"/>
    <cellStyle name="Normal 84" xfId="5779"/>
    <cellStyle name="Normal 85" xfId="5780"/>
    <cellStyle name="Normal 86" xfId="5781"/>
    <cellStyle name="Normal 87" xfId="5782"/>
    <cellStyle name="Normal 88" xfId="5783"/>
    <cellStyle name="Normal 89" xfId="5784"/>
    <cellStyle name="Normal 9" xfId="5785"/>
    <cellStyle name="Normal 9 2" xfId="5786"/>
    <cellStyle name="Normal 9 2 2" xfId="5787"/>
    <cellStyle name="Normal 9 2 3" xfId="5788"/>
    <cellStyle name="Normal 9 3" xfId="5789"/>
    <cellStyle name="Normal 9 3 2" xfId="5790"/>
    <cellStyle name="Normal 9 4" xfId="5791"/>
    <cellStyle name="Normal 90" xfId="5792"/>
    <cellStyle name="Normal 91" xfId="5793"/>
    <cellStyle name="Normal 92" xfId="5794"/>
    <cellStyle name="Normal 93" xfId="5795"/>
    <cellStyle name="Normal 94" xfId="5796"/>
    <cellStyle name="Normal 95" xfId="5797"/>
    <cellStyle name="Normal 96" xfId="5798"/>
    <cellStyle name="Normal 96 2" xfId="5799"/>
    <cellStyle name="Normal 97" xfId="5800"/>
    <cellStyle name="Normal 98" xfId="5801"/>
    <cellStyle name="Normal 99" xfId="5802"/>
    <cellStyle name="Note" xfId="17" builtinId="10" customBuiltin="1"/>
    <cellStyle name="Note 10" xfId="5803"/>
    <cellStyle name="Note 10 2" xfId="5804"/>
    <cellStyle name="Note 11" xfId="5805"/>
    <cellStyle name="Note 11 2" xfId="5806"/>
    <cellStyle name="Note 12" xfId="5807"/>
    <cellStyle name="Note 12 2" xfId="5808"/>
    <cellStyle name="Note 12 3" xfId="5809"/>
    <cellStyle name="Note 13" xfId="5810"/>
    <cellStyle name="Note 14" xfId="5811"/>
    <cellStyle name="Note 15" xfId="5812"/>
    <cellStyle name="Note 16" xfId="5813"/>
    <cellStyle name="Note 17" xfId="5814"/>
    <cellStyle name="Note 18" xfId="5815"/>
    <cellStyle name="Note 19" xfId="5816"/>
    <cellStyle name="Note 2" xfId="70"/>
    <cellStyle name="Note 2 2" xfId="5817"/>
    <cellStyle name="Note 2 3" xfId="5818"/>
    <cellStyle name="Note 20" xfId="5819"/>
    <cellStyle name="Note 21" xfId="5820"/>
    <cellStyle name="Note 22" xfId="5821"/>
    <cellStyle name="Note 23" xfId="5822"/>
    <cellStyle name="Note 24" xfId="5823"/>
    <cellStyle name="Note 25" xfId="5824"/>
    <cellStyle name="Note 26" xfId="5825"/>
    <cellStyle name="Note 27" xfId="5826"/>
    <cellStyle name="Note 28" xfId="5827"/>
    <cellStyle name="Note 29" xfId="5828"/>
    <cellStyle name="Note 3" xfId="5829"/>
    <cellStyle name="Note 3 2" xfId="5830"/>
    <cellStyle name="Note 30" xfId="5831"/>
    <cellStyle name="Note 31" xfId="5832"/>
    <cellStyle name="Note 32" xfId="5833"/>
    <cellStyle name="Note 33" xfId="5834"/>
    <cellStyle name="Note 34" xfId="5835"/>
    <cellStyle name="Note 35" xfId="5836"/>
    <cellStyle name="Note 36" xfId="5837"/>
    <cellStyle name="Note 37" xfId="5838"/>
    <cellStyle name="Note 38" xfId="5839"/>
    <cellStyle name="Note 39" xfId="5840"/>
    <cellStyle name="Note 4" xfId="5841"/>
    <cellStyle name="Note 4 2" xfId="6599"/>
    <cellStyle name="Note 40" xfId="5842"/>
    <cellStyle name="Note 41" xfId="5843"/>
    <cellStyle name="Note 42" xfId="5844"/>
    <cellStyle name="Note 43" xfId="5845"/>
    <cellStyle name="Note 44" xfId="5846"/>
    <cellStyle name="Note 45" xfId="5847"/>
    <cellStyle name="Note 46" xfId="5848"/>
    <cellStyle name="Note 47" xfId="5849"/>
    <cellStyle name="Note 48" xfId="5850"/>
    <cellStyle name="Note 49" xfId="5851"/>
    <cellStyle name="Note 5" xfId="5852"/>
    <cellStyle name="Note 5 2" xfId="5853"/>
    <cellStyle name="Note 50" xfId="5854"/>
    <cellStyle name="Note 51" xfId="5855"/>
    <cellStyle name="Note 52" xfId="5856"/>
    <cellStyle name="Note 53" xfId="5857"/>
    <cellStyle name="Note 54" xfId="5858"/>
    <cellStyle name="Note 55" xfId="5859"/>
    <cellStyle name="Note 56" xfId="5860"/>
    <cellStyle name="Note 57" xfId="5861"/>
    <cellStyle name="Note 58" xfId="5862"/>
    <cellStyle name="Note 59" xfId="5863"/>
    <cellStyle name="Note 6" xfId="5864"/>
    <cellStyle name="Note 6 2" xfId="6600"/>
    <cellStyle name="Note 60" xfId="5865"/>
    <cellStyle name="Note 61" xfId="5866"/>
    <cellStyle name="Note 62" xfId="5867"/>
    <cellStyle name="Note 63" xfId="5868"/>
    <cellStyle name="Note 64" xfId="5869"/>
    <cellStyle name="Note 65" xfId="5870"/>
    <cellStyle name="Note 66" xfId="6535"/>
    <cellStyle name="Note 7" xfId="5871"/>
    <cellStyle name="Note 7 2" xfId="6601"/>
    <cellStyle name="Note 8" xfId="5872"/>
    <cellStyle name="Note 8 2" xfId="6602"/>
    <cellStyle name="Note 9" xfId="5873"/>
    <cellStyle name="Note 9 2" xfId="6603"/>
    <cellStyle name="Output" xfId="12" builtinId="21" customBuiltin="1"/>
    <cellStyle name="Output 10" xfId="5874"/>
    <cellStyle name="Output 11" xfId="5875"/>
    <cellStyle name="Output 12" xfId="5876"/>
    <cellStyle name="Output 13" xfId="5877"/>
    <cellStyle name="Output 14" xfId="5878"/>
    <cellStyle name="Output 15" xfId="5879"/>
    <cellStyle name="Output 16" xfId="5880"/>
    <cellStyle name="Output 17" xfId="5881"/>
    <cellStyle name="Output 18" xfId="5882"/>
    <cellStyle name="Output 19" xfId="5883"/>
    <cellStyle name="Output 2" xfId="86"/>
    <cellStyle name="Output 2 2" xfId="5884"/>
    <cellStyle name="Output 20" xfId="5885"/>
    <cellStyle name="Output 21" xfId="5886"/>
    <cellStyle name="Output 22" xfId="5887"/>
    <cellStyle name="Output 23" xfId="5888"/>
    <cellStyle name="Output 24" xfId="5889"/>
    <cellStyle name="Output 25" xfId="5890"/>
    <cellStyle name="Output 26" xfId="5891"/>
    <cellStyle name="Output 27" xfId="5892"/>
    <cellStyle name="Output 28" xfId="5893"/>
    <cellStyle name="Output 29" xfId="5894"/>
    <cellStyle name="Output 3" xfId="5895"/>
    <cellStyle name="Output 3 2" xfId="5896"/>
    <cellStyle name="Output 30" xfId="5897"/>
    <cellStyle name="Output 31" xfId="5898"/>
    <cellStyle name="Output 32" xfId="5899"/>
    <cellStyle name="Output 33" xfId="5900"/>
    <cellStyle name="Output 34" xfId="5901"/>
    <cellStyle name="Output 35" xfId="5902"/>
    <cellStyle name="Output 36" xfId="5903"/>
    <cellStyle name="Output 37" xfId="5904"/>
    <cellStyle name="Output 38" xfId="5905"/>
    <cellStyle name="Output 39" xfId="5906"/>
    <cellStyle name="Output 4" xfId="5907"/>
    <cellStyle name="Output 40" xfId="5908"/>
    <cellStyle name="Output 41" xfId="5909"/>
    <cellStyle name="Output 42" xfId="5910"/>
    <cellStyle name="Output 43" xfId="5911"/>
    <cellStyle name="Output 44" xfId="5912"/>
    <cellStyle name="Output 45" xfId="5913"/>
    <cellStyle name="Output 46" xfId="5914"/>
    <cellStyle name="Output 47" xfId="5915"/>
    <cellStyle name="Output 48" xfId="5916"/>
    <cellStyle name="Output 49" xfId="5917"/>
    <cellStyle name="Output 5" xfId="5918"/>
    <cellStyle name="Output 50" xfId="5919"/>
    <cellStyle name="Output 51" xfId="5920"/>
    <cellStyle name="Output 52" xfId="5921"/>
    <cellStyle name="Output 53" xfId="5922"/>
    <cellStyle name="Output 54" xfId="5923"/>
    <cellStyle name="Output 55" xfId="5924"/>
    <cellStyle name="Output 56" xfId="5925"/>
    <cellStyle name="Output 57" xfId="5926"/>
    <cellStyle name="Output 58" xfId="5927"/>
    <cellStyle name="Output 59" xfId="5928"/>
    <cellStyle name="Output 6" xfId="5929"/>
    <cellStyle name="Output 60" xfId="5930"/>
    <cellStyle name="Output 61" xfId="5931"/>
    <cellStyle name="Output 62" xfId="5932"/>
    <cellStyle name="Output 63" xfId="5933"/>
    <cellStyle name="Output 64" xfId="5934"/>
    <cellStyle name="Output 65" xfId="6530"/>
    <cellStyle name="Output 7" xfId="5935"/>
    <cellStyle name="Output 8" xfId="5936"/>
    <cellStyle name="Output 9" xfId="5937"/>
    <cellStyle name="Percen - Style1" xfId="5938"/>
    <cellStyle name="Percen - Style2" xfId="5939"/>
    <cellStyle name="Percen - Style2 2" xfId="5940"/>
    <cellStyle name="Percen - Style2 3" xfId="5941"/>
    <cellStyle name="Percen - Style3" xfId="5942"/>
    <cellStyle name="Percen - Style3 2" xfId="5943"/>
    <cellStyle name="Percen - Style3 3" xfId="5944"/>
    <cellStyle name="Percent (0)" xfId="5945"/>
    <cellStyle name="Percent [2]" xfId="5946"/>
    <cellStyle name="Percent [2] 2" xfId="5947"/>
    <cellStyle name="Percent [2] 2 2" xfId="5948"/>
    <cellStyle name="Percent [2] 3" xfId="5949"/>
    <cellStyle name="Percent [2] 3 2" xfId="5950"/>
    <cellStyle name="Percent [2] 3 3" xfId="5951"/>
    <cellStyle name="Percent [2] 3 4" xfId="5952"/>
    <cellStyle name="Percent [2] 4" xfId="5953"/>
    <cellStyle name="Percent [2] 4 2" xfId="5954"/>
    <cellStyle name="Percent [2] 5" xfId="5955"/>
    <cellStyle name="Percent [2] 5 2" xfId="5956"/>
    <cellStyle name="Percent [2] 6" xfId="5957"/>
    <cellStyle name="Percent [2] 6 2" xfId="5958"/>
    <cellStyle name="Percent 10" xfId="5959"/>
    <cellStyle name="Percent 10 2" xfId="5960"/>
    <cellStyle name="Percent 10 3" xfId="5961"/>
    <cellStyle name="Percent 11" xfId="5962"/>
    <cellStyle name="Percent 11 2" xfId="5963"/>
    <cellStyle name="Percent 11 3" xfId="5964"/>
    <cellStyle name="Percent 11 4" xfId="5965"/>
    <cellStyle name="Percent 12" xfId="5966"/>
    <cellStyle name="Percent 12 2" xfId="5967"/>
    <cellStyle name="Percent 12 2 2" xfId="5968"/>
    <cellStyle name="Percent 12 3" xfId="5969"/>
    <cellStyle name="Percent 12 4" xfId="5970"/>
    <cellStyle name="Percent 12 5" xfId="5971"/>
    <cellStyle name="Percent 13" xfId="5972"/>
    <cellStyle name="Percent 13 2" xfId="5973"/>
    <cellStyle name="Percent 13 2 2" xfId="5974"/>
    <cellStyle name="Percent 13 3" xfId="5975"/>
    <cellStyle name="Percent 13 4" xfId="5976"/>
    <cellStyle name="Percent 14" xfId="5977"/>
    <cellStyle name="Percent 14 2" xfId="5978"/>
    <cellStyle name="Percent 14 2 2" xfId="5979"/>
    <cellStyle name="Percent 14 3" xfId="5980"/>
    <cellStyle name="Percent 14 4" xfId="5981"/>
    <cellStyle name="Percent 14 5" xfId="5982"/>
    <cellStyle name="Percent 15" xfId="5983"/>
    <cellStyle name="Percent 15 2" xfId="5984"/>
    <cellStyle name="Percent 15 2 2" xfId="5985"/>
    <cellStyle name="Percent 15 3" xfId="5986"/>
    <cellStyle name="Percent 15 4" xfId="5987"/>
    <cellStyle name="Percent 15 5" xfId="5988"/>
    <cellStyle name="Percent 16" xfId="5989"/>
    <cellStyle name="Percent 16 2" xfId="5990"/>
    <cellStyle name="Percent 16 3" xfId="5991"/>
    <cellStyle name="Percent 16 4" xfId="5992"/>
    <cellStyle name="Percent 17" xfId="5993"/>
    <cellStyle name="Percent 17 2" xfId="5994"/>
    <cellStyle name="Percent 17 3" xfId="5995"/>
    <cellStyle name="Percent 17 4" xfId="5996"/>
    <cellStyle name="Percent 18" xfId="5997"/>
    <cellStyle name="Percent 18 2" xfId="5998"/>
    <cellStyle name="Percent 18 3" xfId="5999"/>
    <cellStyle name="Percent 18 4" xfId="6000"/>
    <cellStyle name="Percent 19" xfId="6001"/>
    <cellStyle name="Percent 19 2" xfId="6002"/>
    <cellStyle name="Percent 19 3" xfId="6003"/>
    <cellStyle name="Percent 19 4" xfId="6004"/>
    <cellStyle name="Percent 2" xfId="6005"/>
    <cellStyle name="Percent 2 2" xfId="6006"/>
    <cellStyle name="Percent 2 2 2" xfId="6007"/>
    <cellStyle name="Percent 2 3" xfId="6008"/>
    <cellStyle name="Percent 2 4" xfId="6009"/>
    <cellStyle name="Percent 2 5" xfId="6010"/>
    <cellStyle name="Percent 20" xfId="6011"/>
    <cellStyle name="Percent 20 2" xfId="6012"/>
    <cellStyle name="Percent 20 2 2" xfId="6013"/>
    <cellStyle name="Percent 20 3" xfId="6014"/>
    <cellStyle name="Percent 21" xfId="6015"/>
    <cellStyle name="Percent 21 2" xfId="6016"/>
    <cellStyle name="Percent 22" xfId="6017"/>
    <cellStyle name="Percent 22 2" xfId="6018"/>
    <cellStyle name="Percent 22 3" xfId="6019"/>
    <cellStyle name="Percent 22 4" xfId="6020"/>
    <cellStyle name="Percent 23" xfId="6021"/>
    <cellStyle name="Percent 23 2" xfId="6022"/>
    <cellStyle name="Percent 23 3" xfId="6023"/>
    <cellStyle name="Percent 23 4" xfId="6024"/>
    <cellStyle name="Percent 24" xfId="6025"/>
    <cellStyle name="Percent 24 2" xfId="6026"/>
    <cellStyle name="Percent 24 3" xfId="6027"/>
    <cellStyle name="Percent 24 4" xfId="6028"/>
    <cellStyle name="Percent 25" xfId="6029"/>
    <cellStyle name="Percent 25 2" xfId="6030"/>
    <cellStyle name="Percent 26" xfId="6031"/>
    <cellStyle name="Percent 27" xfId="6032"/>
    <cellStyle name="Percent 28" xfId="6033"/>
    <cellStyle name="Percent 29" xfId="6034"/>
    <cellStyle name="Percent 3" xfId="6035"/>
    <cellStyle name="Percent 3 2" xfId="6036"/>
    <cellStyle name="Percent 3 2 2" xfId="6037"/>
    <cellStyle name="Percent 3 3" xfId="6038"/>
    <cellStyle name="Percent 30" xfId="6039"/>
    <cellStyle name="Percent 31" xfId="6040"/>
    <cellStyle name="Percent 32" xfId="6041"/>
    <cellStyle name="Percent 33" xfId="6042"/>
    <cellStyle name="Percent 34" xfId="6043"/>
    <cellStyle name="Percent 35" xfId="6044"/>
    <cellStyle name="Percent 36" xfId="6045"/>
    <cellStyle name="Percent 37" xfId="6046"/>
    <cellStyle name="Percent 38" xfId="6047"/>
    <cellStyle name="Percent 39" xfId="6048"/>
    <cellStyle name="Percent 4" xfId="6049"/>
    <cellStyle name="Percent 4 2" xfId="6050"/>
    <cellStyle name="Percent 4 2 2" xfId="6051"/>
    <cellStyle name="Percent 4 2 3" xfId="6052"/>
    <cellStyle name="Percent 4 3" xfId="6053"/>
    <cellStyle name="Percent 40" xfId="6054"/>
    <cellStyle name="Percent 41" xfId="6055"/>
    <cellStyle name="Percent 42" xfId="6056"/>
    <cellStyle name="Percent 43" xfId="6057"/>
    <cellStyle name="Percent 44" xfId="6058"/>
    <cellStyle name="Percent 45" xfId="6059"/>
    <cellStyle name="Percent 46" xfId="6060"/>
    <cellStyle name="Percent 47" xfId="6061"/>
    <cellStyle name="Percent 48" xfId="6062"/>
    <cellStyle name="Percent 49" xfId="6063"/>
    <cellStyle name="Percent 5" xfId="6064"/>
    <cellStyle name="Percent 5 2" xfId="6065"/>
    <cellStyle name="Percent 50" xfId="6066"/>
    <cellStyle name="Percent 51" xfId="6067"/>
    <cellStyle name="Percent 52" xfId="6068"/>
    <cellStyle name="Percent 53" xfId="6069"/>
    <cellStyle name="Percent 54" xfId="6070"/>
    <cellStyle name="Percent 55" xfId="6071"/>
    <cellStyle name="Percent 56" xfId="6072"/>
    <cellStyle name="Percent 57" xfId="6073"/>
    <cellStyle name="Percent 58" xfId="6074"/>
    <cellStyle name="Percent 59" xfId="6075"/>
    <cellStyle name="Percent 6" xfId="6076"/>
    <cellStyle name="Percent 6 2" xfId="6077"/>
    <cellStyle name="Percent 6 2 2" xfId="6078"/>
    <cellStyle name="Percent 6 3" xfId="6079"/>
    <cellStyle name="Percent 60" xfId="6080"/>
    <cellStyle name="Percent 61" xfId="6081"/>
    <cellStyle name="Percent 62" xfId="6082"/>
    <cellStyle name="Percent 63" xfId="6083"/>
    <cellStyle name="Percent 64" xfId="6084"/>
    <cellStyle name="Percent 65" xfId="6085"/>
    <cellStyle name="Percent 66" xfId="6086"/>
    <cellStyle name="Percent 67" xfId="6087"/>
    <cellStyle name="Percent 68" xfId="6088"/>
    <cellStyle name="Percent 69" xfId="6089"/>
    <cellStyle name="Percent 7" xfId="6090"/>
    <cellStyle name="Percent 7 2" xfId="6091"/>
    <cellStyle name="Percent 7 3" xfId="6092"/>
    <cellStyle name="Percent 7 3 2" xfId="6093"/>
    <cellStyle name="Percent 7 4" xfId="6094"/>
    <cellStyle name="Percent 7 5" xfId="6095"/>
    <cellStyle name="Percent 7 6" xfId="6096"/>
    <cellStyle name="Percent 70" xfId="6097"/>
    <cellStyle name="Percent 71" xfId="6098"/>
    <cellStyle name="Percent 72" xfId="6099"/>
    <cellStyle name="Percent 73" xfId="6100"/>
    <cellStyle name="Percent 74" xfId="6101"/>
    <cellStyle name="Percent 8" xfId="6102"/>
    <cellStyle name="Percent 9" xfId="6103"/>
    <cellStyle name="Percent 9 2" xfId="6104"/>
    <cellStyle name="Processing" xfId="6105"/>
    <cellStyle name="Processing 2" xfId="6106"/>
    <cellStyle name="PSChar" xfId="6107"/>
    <cellStyle name="PSChar 2" xfId="6108"/>
    <cellStyle name="PSDate" xfId="6109"/>
    <cellStyle name="PSDate 2" xfId="6110"/>
    <cellStyle name="PSDec" xfId="6111"/>
    <cellStyle name="PSDec 2" xfId="6112"/>
    <cellStyle name="PSHeading" xfId="6113"/>
    <cellStyle name="PSHeading 2" xfId="6114"/>
    <cellStyle name="PSInt" xfId="6115"/>
    <cellStyle name="PSInt 2" xfId="6116"/>
    <cellStyle name="PSSpacer" xfId="6117"/>
    <cellStyle name="PSSpacer 2" xfId="6118"/>
    <cellStyle name="purple - Style8" xfId="6119"/>
    <cellStyle name="purple - Style8 2" xfId="6120"/>
    <cellStyle name="RED" xfId="6121"/>
    <cellStyle name="Red - Style7" xfId="6122"/>
    <cellStyle name="Red - Style7 2" xfId="6123"/>
    <cellStyle name="RED_04 07E Wild Horse Wind Expansion (C) (2)" xfId="6124"/>
    <cellStyle name="Report" xfId="6125"/>
    <cellStyle name="Report - Style5" xfId="6126"/>
    <cellStyle name="Report - Style6" xfId="6127"/>
    <cellStyle name="Report - Style7" xfId="6128"/>
    <cellStyle name="Report - Style8" xfId="6129"/>
    <cellStyle name="Report 2" xfId="6130"/>
    <cellStyle name="Report Bar" xfId="6131"/>
    <cellStyle name="Report Bar 2" xfId="6132"/>
    <cellStyle name="Report Bar 3" xfId="6133"/>
    <cellStyle name="Report Heading" xfId="6134"/>
    <cellStyle name="Report Heading 2" xfId="6135"/>
    <cellStyle name="Report Heading 2 2" xfId="6136"/>
    <cellStyle name="Report Percent" xfId="6137"/>
    <cellStyle name="Report Percent 2" xfId="6138"/>
    <cellStyle name="Report Percent 2 2" xfId="6139"/>
    <cellStyle name="Report Percent 3" xfId="6140"/>
    <cellStyle name="Report Percent 3 2" xfId="6141"/>
    <cellStyle name="Report Percent 3 3" xfId="6142"/>
    <cellStyle name="Report Percent 3 4" xfId="6143"/>
    <cellStyle name="Report Percent 4" xfId="6144"/>
    <cellStyle name="Report Unit Cost" xfId="6145"/>
    <cellStyle name="Report Unit Cost 2" xfId="6146"/>
    <cellStyle name="Report Unit Cost 2 2" xfId="6147"/>
    <cellStyle name="Report Unit Cost 3" xfId="6148"/>
    <cellStyle name="Report Unit Cost 3 2" xfId="6149"/>
    <cellStyle name="Report Unit Cost 3 3" xfId="6150"/>
    <cellStyle name="Report Unit Cost 3 4" xfId="6151"/>
    <cellStyle name="Report Unit Cost 4" xfId="6152"/>
    <cellStyle name="Report_Adj Bench DR 3 for Initial Briefs (Electric)" xfId="6153"/>
    <cellStyle name="Reports" xfId="6154"/>
    <cellStyle name="Reports 2" xfId="6155"/>
    <cellStyle name="Reports Total" xfId="6156"/>
    <cellStyle name="Reports Total 2" xfId="6157"/>
    <cellStyle name="Reports Total 3" xfId="6158"/>
    <cellStyle name="Reports Unit Cost Total" xfId="6159"/>
    <cellStyle name="Reports_16.37E Wild Horse Expansion DeferralRevwrkingfile SF" xfId="6160"/>
    <cellStyle name="RevList" xfId="6161"/>
    <cellStyle name="round100" xfId="6162"/>
    <cellStyle name="round100 2" xfId="6163"/>
    <cellStyle name="round100 2 2" xfId="6164"/>
    <cellStyle name="round100 3" xfId="6165"/>
    <cellStyle name="round100 3 2" xfId="6166"/>
    <cellStyle name="round100 3 3" xfId="6167"/>
    <cellStyle name="round100 3 4" xfId="6168"/>
    <cellStyle name="round100 4" xfId="6169"/>
    <cellStyle name="SAPBEXaggData" xfId="75"/>
    <cellStyle name="SAPBEXaggData 2" xfId="6170"/>
    <cellStyle name="SAPBEXaggDataEmph" xfId="88"/>
    <cellStyle name="SAPBEXaggDataEmph 2" xfId="6604"/>
    <cellStyle name="SAPBEXaggItem" xfId="89"/>
    <cellStyle name="SAPBEXaggItem 2" xfId="6171"/>
    <cellStyle name="SAPBEXaggItemX" xfId="90"/>
    <cellStyle name="SAPBEXaggItemX 2" xfId="6605"/>
    <cellStyle name="SAPBEXchaText" xfId="91"/>
    <cellStyle name="SAPBEXchaText 2" xfId="6172"/>
    <cellStyle name="SAPBEXchaText 2 2" xfId="6173"/>
    <cellStyle name="SAPBEXchaText 3" xfId="6174"/>
    <cellStyle name="SAPBEXchaText 3 2" xfId="6175"/>
    <cellStyle name="SAPBEXchaText 3 3" xfId="6176"/>
    <cellStyle name="SAPBEXchaText 3 4" xfId="6177"/>
    <cellStyle name="SAPBEXchaText 4" xfId="6178"/>
    <cellStyle name="SAPBEXchaText 5" xfId="6179"/>
    <cellStyle name="SAPBEXexcBad7" xfId="92"/>
    <cellStyle name="SAPBEXexcBad7 2" xfId="6606"/>
    <cellStyle name="SAPBEXexcBad8" xfId="93"/>
    <cellStyle name="SAPBEXexcBad8 2" xfId="6607"/>
    <cellStyle name="SAPBEXexcBad9" xfId="94"/>
    <cellStyle name="SAPBEXexcBad9 2" xfId="6608"/>
    <cellStyle name="SAPBEXexcCritical4" xfId="95"/>
    <cellStyle name="SAPBEXexcCritical4 2" xfId="6609"/>
    <cellStyle name="SAPBEXexcCritical5" xfId="96"/>
    <cellStyle name="SAPBEXexcCritical5 2" xfId="6610"/>
    <cellStyle name="SAPBEXexcCritical6" xfId="97"/>
    <cellStyle name="SAPBEXexcCritical6 2" xfId="6611"/>
    <cellStyle name="SAPBEXexcGood1" xfId="98"/>
    <cellStyle name="SAPBEXexcGood1 2" xfId="6612"/>
    <cellStyle name="SAPBEXexcGood2" xfId="99"/>
    <cellStyle name="SAPBEXexcGood2 2" xfId="6613"/>
    <cellStyle name="SAPBEXexcGood3" xfId="100"/>
    <cellStyle name="SAPBEXexcGood3 2" xfId="6614"/>
    <cellStyle name="SAPBEXfilterDrill" xfId="101"/>
    <cellStyle name="SAPBEXfilterDrill 2" xfId="6615"/>
    <cellStyle name="SAPBEXfilterItem" xfId="102"/>
    <cellStyle name="SAPBEXfilterItem 2" xfId="6616"/>
    <cellStyle name="SAPBEXfilterText" xfId="103"/>
    <cellStyle name="SAPBEXformats" xfId="104"/>
    <cellStyle name="SAPBEXformats 2" xfId="6180"/>
    <cellStyle name="SAPBEXheaderItem" xfId="105"/>
    <cellStyle name="SAPBEXheaderItem 2" xfId="6181"/>
    <cellStyle name="SAPBEXheaderItem 3" xfId="6182"/>
    <cellStyle name="SAPBEXheaderText" xfId="106"/>
    <cellStyle name="SAPBEXheaderText 2" xfId="6183"/>
    <cellStyle name="SAPBEXheaderText 3" xfId="6184"/>
    <cellStyle name="SAPBEXHLevel0" xfId="107"/>
    <cellStyle name="SAPBEXHLevel0 2" xfId="6185"/>
    <cellStyle name="SAPBEXHLevel0 2 2" xfId="6186"/>
    <cellStyle name="SAPBEXHLevel0 3" xfId="6187"/>
    <cellStyle name="SAPBEXHLevel0 3 2" xfId="6188"/>
    <cellStyle name="SAPBEXHLevel0X" xfId="108"/>
    <cellStyle name="SAPBEXHLevel0X 2" xfId="6189"/>
    <cellStyle name="SAPBEXHLevel0X 2 2" xfId="6190"/>
    <cellStyle name="SAPBEXHLevel0X 3" xfId="6191"/>
    <cellStyle name="SAPBEXHLevel0X 3 2" xfId="6192"/>
    <cellStyle name="SAPBEXHLevel0X 3 3" xfId="6193"/>
    <cellStyle name="SAPBEXHLevel0X 3 4" xfId="6194"/>
    <cellStyle name="SAPBEXHLevel0X 4" xfId="6195"/>
    <cellStyle name="SAPBEXHLevel1" xfId="109"/>
    <cellStyle name="SAPBEXHLevel1 2" xfId="6196"/>
    <cellStyle name="SAPBEXHLevel1 2 2" xfId="6197"/>
    <cellStyle name="SAPBEXHLevel1 3" xfId="6198"/>
    <cellStyle name="SAPBEXHLevel1 3 2" xfId="6199"/>
    <cellStyle name="SAPBEXHLevel1X" xfId="110"/>
    <cellStyle name="SAPBEXHLevel1X 2" xfId="6200"/>
    <cellStyle name="SAPBEXHLevel1X 2 2" xfId="6201"/>
    <cellStyle name="SAPBEXHLevel1X 3" xfId="6202"/>
    <cellStyle name="SAPBEXHLevel1X 3 2" xfId="6203"/>
    <cellStyle name="SAPBEXHLevel2" xfId="111"/>
    <cellStyle name="SAPBEXHLevel2 2" xfId="6204"/>
    <cellStyle name="SAPBEXHLevel2 2 2" xfId="6205"/>
    <cellStyle name="SAPBEXHLevel2 3" xfId="6206"/>
    <cellStyle name="SAPBEXHLevel2 3 2" xfId="6207"/>
    <cellStyle name="SAPBEXHLevel2X" xfId="112"/>
    <cellStyle name="SAPBEXHLevel2X 2" xfId="6208"/>
    <cellStyle name="SAPBEXHLevel2X 2 2" xfId="6209"/>
    <cellStyle name="SAPBEXHLevel2X 3" xfId="6210"/>
    <cellStyle name="SAPBEXHLevel2X 3 2" xfId="6211"/>
    <cellStyle name="SAPBEXHLevel3" xfId="113"/>
    <cellStyle name="SAPBEXHLevel3 2" xfId="6212"/>
    <cellStyle name="SAPBEXHLevel3 2 2" xfId="6213"/>
    <cellStyle name="SAPBEXHLevel3 3" xfId="6214"/>
    <cellStyle name="SAPBEXHLevel3 3 2" xfId="6215"/>
    <cellStyle name="SAPBEXHLevel3X" xfId="114"/>
    <cellStyle name="SAPBEXHLevel3X 2" xfId="6216"/>
    <cellStyle name="SAPBEXHLevel3X 2 2" xfId="6217"/>
    <cellStyle name="SAPBEXHLevel3X 3" xfId="6218"/>
    <cellStyle name="SAPBEXHLevel3X 3 2" xfId="6219"/>
    <cellStyle name="SAPBEXinputData" xfId="115"/>
    <cellStyle name="SAPBEXinputData 2" xfId="6220"/>
    <cellStyle name="SAPBEXinputData 2 2" xfId="6221"/>
    <cellStyle name="SAPBEXinputData 3" xfId="6222"/>
    <cellStyle name="SAPBEXinputData 3 2" xfId="6223"/>
    <cellStyle name="SAPBEXItemHeader" xfId="116"/>
    <cellStyle name="SAPBEXresData" xfId="117"/>
    <cellStyle name="SAPBEXresData 2" xfId="6617"/>
    <cellStyle name="SAPBEXresDataEmph" xfId="118"/>
    <cellStyle name="SAPBEXresDataEmph 2" xfId="6618"/>
    <cellStyle name="SAPBEXresItem" xfId="119"/>
    <cellStyle name="SAPBEXresItem 2" xfId="6619"/>
    <cellStyle name="SAPBEXresItemX" xfId="120"/>
    <cellStyle name="SAPBEXresItemX 2" xfId="6620"/>
    <cellStyle name="SAPBEXstdData" xfId="121"/>
    <cellStyle name="SAPBEXstdData 2" xfId="6224"/>
    <cellStyle name="SAPBEXstdDataEmph" xfId="122"/>
    <cellStyle name="SAPBEXstdDataEmph 2" xfId="6621"/>
    <cellStyle name="SAPBEXstdItem" xfId="123"/>
    <cellStyle name="SAPBEXstdItem 2" xfId="6225"/>
    <cellStyle name="SAPBEXstdItem 2 2" xfId="6226"/>
    <cellStyle name="SAPBEXstdItem 3" xfId="6227"/>
    <cellStyle name="SAPBEXstdItem 3 2" xfId="6228"/>
    <cellStyle name="SAPBEXstdItem 3 3" xfId="6229"/>
    <cellStyle name="SAPBEXstdItem 3 4" xfId="6230"/>
    <cellStyle name="SAPBEXstdItem 4" xfId="6231"/>
    <cellStyle name="SAPBEXstdItem 5" xfId="6232"/>
    <cellStyle name="SAPBEXstdItemX" xfId="124"/>
    <cellStyle name="SAPBEXstdItemX 2" xfId="6233"/>
    <cellStyle name="SAPBEXstdItemX 2 2" xfId="6234"/>
    <cellStyle name="SAPBEXstdItemX 3" xfId="6235"/>
    <cellStyle name="SAPBEXstdItemX 3 2" xfId="6236"/>
    <cellStyle name="SAPBEXstdItemX 3 3" xfId="6237"/>
    <cellStyle name="SAPBEXstdItemX 3 4" xfId="6238"/>
    <cellStyle name="SAPBEXstdItemX 4" xfId="6239"/>
    <cellStyle name="SAPBEXtitle" xfId="125"/>
    <cellStyle name="SAPBEXtitle 2" xfId="6622"/>
    <cellStyle name="SAPBEXunassignedItem" xfId="126"/>
    <cellStyle name="SAPBEXundefined" xfId="127"/>
    <cellStyle name="SAPBEXundefined 2" xfId="6623"/>
    <cellStyle name="SAPBorder" xfId="6240"/>
    <cellStyle name="SAPDataCell" xfId="6241"/>
    <cellStyle name="SAPDataTotalCell" xfId="6242"/>
    <cellStyle name="SAPDimensionCell" xfId="6243"/>
    <cellStyle name="SAPEditableDataCell" xfId="6244"/>
    <cellStyle name="SAPEditableDataTotalCell" xfId="6245"/>
    <cellStyle name="SAPEmphasized" xfId="6246"/>
    <cellStyle name="SAPEmphasizedTotal" xfId="6247"/>
    <cellStyle name="SAPExceptionLevel1" xfId="6248"/>
    <cellStyle name="SAPExceptionLevel2" xfId="6249"/>
    <cellStyle name="SAPExceptionLevel3" xfId="6250"/>
    <cellStyle name="SAPExceptionLevel4" xfId="6251"/>
    <cellStyle name="SAPExceptionLevel5" xfId="6252"/>
    <cellStyle name="SAPExceptionLevel6" xfId="6253"/>
    <cellStyle name="SAPExceptionLevel7" xfId="6254"/>
    <cellStyle name="SAPExceptionLevel8" xfId="6255"/>
    <cellStyle name="SAPExceptionLevel9" xfId="6256"/>
    <cellStyle name="SAPHierarchyCell0" xfId="6257"/>
    <cellStyle name="SAPHierarchyCell1" xfId="6258"/>
    <cellStyle name="SAPHierarchyCell2" xfId="6259"/>
    <cellStyle name="SAPHierarchyCell3" xfId="6260"/>
    <cellStyle name="SAPHierarchyCell4" xfId="6261"/>
    <cellStyle name="SAPLockedDataCell" xfId="6262"/>
    <cellStyle name="SAPLockedDataTotalCell" xfId="6263"/>
    <cellStyle name="SAPMemberCell" xfId="6264"/>
    <cellStyle name="SAPMemberTotalCell" xfId="6265"/>
    <cellStyle name="SAPReadonlyDataCell" xfId="6266"/>
    <cellStyle name="SAPReadonlyDataTotalCell" xfId="6267"/>
    <cellStyle name="shade" xfId="6268"/>
    <cellStyle name="shade 2" xfId="6269"/>
    <cellStyle name="shade 2 2" xfId="6270"/>
    <cellStyle name="shade 3" xfId="6271"/>
    <cellStyle name="shade 3 2" xfId="6272"/>
    <cellStyle name="shade 3 3" xfId="6273"/>
    <cellStyle name="shade 3 4" xfId="6274"/>
    <cellStyle name="shade 4" xfId="6275"/>
    <cellStyle name="Sheet Title" xfId="128"/>
    <cellStyle name="StmtTtl1" xfId="6276"/>
    <cellStyle name="StmtTtl1 2" xfId="6277"/>
    <cellStyle name="StmtTtl1 2 2" xfId="6278"/>
    <cellStyle name="StmtTtl1 2 3" xfId="6279"/>
    <cellStyle name="StmtTtl1 3" xfId="6280"/>
    <cellStyle name="StmtTtl1 3 2" xfId="6281"/>
    <cellStyle name="StmtTtl1 3 3" xfId="6282"/>
    <cellStyle name="StmtTtl1 4" xfId="6283"/>
    <cellStyle name="StmtTtl1 4 2" xfId="6284"/>
    <cellStyle name="StmtTtl1 4 3" xfId="6285"/>
    <cellStyle name="StmtTtl1 5" xfId="6286"/>
    <cellStyle name="StmtTtl1_(C) WHE Proforma with ITC cash grant 10 Yr Amort_for deferral_102809" xfId="6287"/>
    <cellStyle name="StmtTtl2" xfId="6288"/>
    <cellStyle name="STYL1 - Style1" xfId="6289"/>
    <cellStyle name="Style 1" xfId="44"/>
    <cellStyle name="Style 1 2" xfId="6290"/>
    <cellStyle name="Style 1 2 2" xfId="6291"/>
    <cellStyle name="Style 1 3" xfId="6292"/>
    <cellStyle name="Style 1 3 2" xfId="6293"/>
    <cellStyle name="Style 1 3 2 2" xfId="6294"/>
    <cellStyle name="Style 1 3 2 3" xfId="6295"/>
    <cellStyle name="Style 1 3 3" xfId="6296"/>
    <cellStyle name="Style 1 3 4" xfId="6297"/>
    <cellStyle name="Style 1 3 5" xfId="6298"/>
    <cellStyle name="Style 1 3 6" xfId="6299"/>
    <cellStyle name="Style 1 4" xfId="6300"/>
    <cellStyle name="Style 1 4 2" xfId="6301"/>
    <cellStyle name="Style 1 5" xfId="6302"/>
    <cellStyle name="Style 1 5 2" xfId="6303"/>
    <cellStyle name="Style 1 6" xfId="6304"/>
    <cellStyle name="Style 1 6 2" xfId="6305"/>
    <cellStyle name="Style 1_04.07E Wild Horse Wind Expansion" xfId="6306"/>
    <cellStyle name="Subtotal" xfId="6307"/>
    <cellStyle name="Sub-total" xfId="6308"/>
    <cellStyle name="taples Plaza" xfId="6309"/>
    <cellStyle name="Test" xfId="6310"/>
    <cellStyle name="Tickmark" xfId="6311"/>
    <cellStyle name="Title" xfId="3" builtinId="15" customBuiltin="1"/>
    <cellStyle name="Title 10" xfId="6312"/>
    <cellStyle name="Title 11" xfId="6313"/>
    <cellStyle name="Title 12" xfId="6314"/>
    <cellStyle name="Title 13" xfId="6315"/>
    <cellStyle name="Title 14" xfId="6316"/>
    <cellStyle name="Title 15" xfId="6317"/>
    <cellStyle name="Title 16" xfId="6318"/>
    <cellStyle name="Title 17" xfId="6319"/>
    <cellStyle name="Title 18" xfId="6320"/>
    <cellStyle name="Title 19" xfId="6321"/>
    <cellStyle name="Title 2" xfId="6322"/>
    <cellStyle name="Title 2 2" xfId="6323"/>
    <cellStyle name="Title 20" xfId="6324"/>
    <cellStyle name="Title 21" xfId="6325"/>
    <cellStyle name="Title 22" xfId="6326"/>
    <cellStyle name="Title 23" xfId="6327"/>
    <cellStyle name="Title 24" xfId="6328"/>
    <cellStyle name="Title 25" xfId="6329"/>
    <cellStyle name="Title 26" xfId="6330"/>
    <cellStyle name="Title 27" xfId="6331"/>
    <cellStyle name="Title 28" xfId="6332"/>
    <cellStyle name="Title 29" xfId="6333"/>
    <cellStyle name="Title 3" xfId="6334"/>
    <cellStyle name="Title 3 2" xfId="6335"/>
    <cellStyle name="Title 30" xfId="6336"/>
    <cellStyle name="Title 31" xfId="6337"/>
    <cellStyle name="Title 32" xfId="6338"/>
    <cellStyle name="Title 33" xfId="6339"/>
    <cellStyle name="Title 34" xfId="6340"/>
    <cellStyle name="Title 35" xfId="6341"/>
    <cellStyle name="Title 36" xfId="6342"/>
    <cellStyle name="Title 37" xfId="6343"/>
    <cellStyle name="Title 38" xfId="6344"/>
    <cellStyle name="Title 39" xfId="6345"/>
    <cellStyle name="Title 4" xfId="6346"/>
    <cellStyle name="Title 40" xfId="6347"/>
    <cellStyle name="Title 41" xfId="6348"/>
    <cellStyle name="Title 42" xfId="6349"/>
    <cellStyle name="Title 43" xfId="6350"/>
    <cellStyle name="Title 44" xfId="6351"/>
    <cellStyle name="Title 45" xfId="6352"/>
    <cellStyle name="Title 46" xfId="6353"/>
    <cellStyle name="Title 47" xfId="6354"/>
    <cellStyle name="Title 48" xfId="6355"/>
    <cellStyle name="Title 49" xfId="6356"/>
    <cellStyle name="Title 5" xfId="6357"/>
    <cellStyle name="Title 50" xfId="6358"/>
    <cellStyle name="Title 51" xfId="6359"/>
    <cellStyle name="Title 52" xfId="6360"/>
    <cellStyle name="Title 53" xfId="6361"/>
    <cellStyle name="Title 54" xfId="6362"/>
    <cellStyle name="Title 55" xfId="6363"/>
    <cellStyle name="Title 56" xfId="6364"/>
    <cellStyle name="Title 57" xfId="6365"/>
    <cellStyle name="Title 58" xfId="6366"/>
    <cellStyle name="Title 59" xfId="6367"/>
    <cellStyle name="Title 6" xfId="6368"/>
    <cellStyle name="Title 60" xfId="6369"/>
    <cellStyle name="Title 61" xfId="6370"/>
    <cellStyle name="Title 62" xfId="6371"/>
    <cellStyle name="Title 63" xfId="6372"/>
    <cellStyle name="Title 64" xfId="6373"/>
    <cellStyle name="Title 7" xfId="6374"/>
    <cellStyle name="Title 8" xfId="6375"/>
    <cellStyle name="Title 9" xfId="6376"/>
    <cellStyle name="Title: - Style3" xfId="6377"/>
    <cellStyle name="Title: - Style4" xfId="6378"/>
    <cellStyle name="Title: Major" xfId="6379"/>
    <cellStyle name="Title: Major 2" xfId="6380"/>
    <cellStyle name="Title: Major 3" xfId="6381"/>
    <cellStyle name="Title: Minor" xfId="6382"/>
    <cellStyle name="Title: Minor 2" xfId="6383"/>
    <cellStyle name="Title: Worksheet" xfId="6384"/>
    <cellStyle name="Total" xfId="19" builtinId="25" customBuiltin="1"/>
    <cellStyle name="Total 10" xfId="6385"/>
    <cellStyle name="Total 11" xfId="6386"/>
    <cellStyle name="Total 12" xfId="6387"/>
    <cellStyle name="Total 13" xfId="6388"/>
    <cellStyle name="Total 14" xfId="6389"/>
    <cellStyle name="Total 15" xfId="6390"/>
    <cellStyle name="Total 16" xfId="6391"/>
    <cellStyle name="Total 17" xfId="6392"/>
    <cellStyle name="Total 18" xfId="6393"/>
    <cellStyle name="Total 19" xfId="6394"/>
    <cellStyle name="Total 2" xfId="129"/>
    <cellStyle name="Total 2 2" xfId="6395"/>
    <cellStyle name="Total 2 3" xfId="6396"/>
    <cellStyle name="Total 2 3 2" xfId="6397"/>
    <cellStyle name="Total 2 4" xfId="6398"/>
    <cellStyle name="Total 20" xfId="6399"/>
    <cellStyle name="Total 21" xfId="6400"/>
    <cellStyle name="Total 22" xfId="6401"/>
    <cellStyle name="Total 23" xfId="6402"/>
    <cellStyle name="Total 24" xfId="6403"/>
    <cellStyle name="Total 25" xfId="6404"/>
    <cellStyle name="Total 26" xfId="6405"/>
    <cellStyle name="Total 27" xfId="6406"/>
    <cellStyle name="Total 28" xfId="6407"/>
    <cellStyle name="Total 29" xfId="6408"/>
    <cellStyle name="Total 3" xfId="6409"/>
    <cellStyle name="Total 3 2" xfId="6410"/>
    <cellStyle name="Total 3 3" xfId="6411"/>
    <cellStyle name="Total 30" xfId="6412"/>
    <cellStyle name="Total 31" xfId="6413"/>
    <cellStyle name="Total 32" xfId="6414"/>
    <cellStyle name="Total 33" xfId="6415"/>
    <cellStyle name="Total 34" xfId="6416"/>
    <cellStyle name="Total 35" xfId="6417"/>
    <cellStyle name="Total 36" xfId="6418"/>
    <cellStyle name="Total 37" xfId="6419"/>
    <cellStyle name="Total 38" xfId="6420"/>
    <cellStyle name="Total 39" xfId="6421"/>
    <cellStyle name="Total 4" xfId="6422"/>
    <cellStyle name="Total 40" xfId="6423"/>
    <cellStyle name="Total 41" xfId="6424"/>
    <cellStyle name="Total 42" xfId="6425"/>
    <cellStyle name="Total 43" xfId="6426"/>
    <cellStyle name="Total 44" xfId="6427"/>
    <cellStyle name="Total 45" xfId="6428"/>
    <cellStyle name="Total 46" xfId="6429"/>
    <cellStyle name="Total 47" xfId="6430"/>
    <cellStyle name="Total 48" xfId="6431"/>
    <cellStyle name="Total 49" xfId="6432"/>
    <cellStyle name="Total 5" xfId="6433"/>
    <cellStyle name="Total 50" xfId="6434"/>
    <cellStyle name="Total 51" xfId="6435"/>
    <cellStyle name="Total 52" xfId="6436"/>
    <cellStyle name="Total 53" xfId="6437"/>
    <cellStyle name="Total 54" xfId="6438"/>
    <cellStyle name="Total 55" xfId="6439"/>
    <cellStyle name="Total 56" xfId="6440"/>
    <cellStyle name="Total 57" xfId="6441"/>
    <cellStyle name="Total 58" xfId="6442"/>
    <cellStyle name="Total 59" xfId="6443"/>
    <cellStyle name="Total 6" xfId="6444"/>
    <cellStyle name="Total 60" xfId="6445"/>
    <cellStyle name="Total 61" xfId="6446"/>
    <cellStyle name="Total 62" xfId="6447"/>
    <cellStyle name="Total 63" xfId="6448"/>
    <cellStyle name="Total 64" xfId="6449"/>
    <cellStyle name="Total 65" xfId="6450"/>
    <cellStyle name="Total 66" xfId="6451"/>
    <cellStyle name="Total 67" xfId="6537"/>
    <cellStyle name="Total 7" xfId="6452"/>
    <cellStyle name="Total 8" xfId="6453"/>
    <cellStyle name="Total 9" xfId="6454"/>
    <cellStyle name="Total4 - Style4" xfId="6455"/>
    <cellStyle name="Total4 - Style4 2" xfId="6456"/>
    <cellStyle name="Warning Text" xfId="16" builtinId="11" customBuiltin="1"/>
    <cellStyle name="Warning Text 10" xfId="6457"/>
    <cellStyle name="Warning Text 11" xfId="6458"/>
    <cellStyle name="Warning Text 12" xfId="6459"/>
    <cellStyle name="Warning Text 13" xfId="6460"/>
    <cellStyle name="Warning Text 14" xfId="6461"/>
    <cellStyle name="Warning Text 15" xfId="6462"/>
    <cellStyle name="Warning Text 16" xfId="6463"/>
    <cellStyle name="Warning Text 17" xfId="6464"/>
    <cellStyle name="Warning Text 18" xfId="6465"/>
    <cellStyle name="Warning Text 19" xfId="6466"/>
    <cellStyle name="Warning Text 2" xfId="130"/>
    <cellStyle name="Warning Text 2 2" xfId="6467"/>
    <cellStyle name="Warning Text 20" xfId="6468"/>
    <cellStyle name="Warning Text 21" xfId="6469"/>
    <cellStyle name="Warning Text 22" xfId="6470"/>
    <cellStyle name="Warning Text 23" xfId="6471"/>
    <cellStyle name="Warning Text 24" xfId="6472"/>
    <cellStyle name="Warning Text 25" xfId="6473"/>
    <cellStyle name="Warning Text 26" xfId="6474"/>
    <cellStyle name="Warning Text 27" xfId="6475"/>
    <cellStyle name="Warning Text 28" xfId="6476"/>
    <cellStyle name="Warning Text 29" xfId="6477"/>
    <cellStyle name="Warning Text 3" xfId="6478"/>
    <cellStyle name="Warning Text 30" xfId="6479"/>
    <cellStyle name="Warning Text 31" xfId="6480"/>
    <cellStyle name="Warning Text 32" xfId="6481"/>
    <cellStyle name="Warning Text 33" xfId="6482"/>
    <cellStyle name="Warning Text 34" xfId="6483"/>
    <cellStyle name="Warning Text 35" xfId="6484"/>
    <cellStyle name="Warning Text 36" xfId="6485"/>
    <cellStyle name="Warning Text 37" xfId="6486"/>
    <cellStyle name="Warning Text 38" xfId="6487"/>
    <cellStyle name="Warning Text 39" xfId="6488"/>
    <cellStyle name="Warning Text 4" xfId="6489"/>
    <cellStyle name="Warning Text 40" xfId="6490"/>
    <cellStyle name="Warning Text 41" xfId="6491"/>
    <cellStyle name="Warning Text 42" xfId="6492"/>
    <cellStyle name="Warning Text 43" xfId="6493"/>
    <cellStyle name="Warning Text 44" xfId="6494"/>
    <cellStyle name="Warning Text 45" xfId="6495"/>
    <cellStyle name="Warning Text 46" xfId="6496"/>
    <cellStyle name="Warning Text 47" xfId="6497"/>
    <cellStyle name="Warning Text 48" xfId="6498"/>
    <cellStyle name="Warning Text 49" xfId="6499"/>
    <cellStyle name="Warning Text 5" xfId="6500"/>
    <cellStyle name="Warning Text 50" xfId="6501"/>
    <cellStyle name="Warning Text 51" xfId="6502"/>
    <cellStyle name="Warning Text 52" xfId="6503"/>
    <cellStyle name="Warning Text 53" xfId="6504"/>
    <cellStyle name="Warning Text 54" xfId="6505"/>
    <cellStyle name="Warning Text 55" xfId="6506"/>
    <cellStyle name="Warning Text 56" xfId="6507"/>
    <cellStyle name="Warning Text 57" xfId="6508"/>
    <cellStyle name="Warning Text 58" xfId="6509"/>
    <cellStyle name="Warning Text 59" xfId="6510"/>
    <cellStyle name="Warning Text 6" xfId="6511"/>
    <cellStyle name="Warning Text 60" xfId="6512"/>
    <cellStyle name="Warning Text 61" xfId="6513"/>
    <cellStyle name="Warning Text 62" xfId="6514"/>
    <cellStyle name="Warning Text 63" xfId="6515"/>
    <cellStyle name="Warning Text 64" xfId="6516"/>
    <cellStyle name="Warning Text 65" xfId="6534"/>
    <cellStyle name="Warning Text 7" xfId="6517"/>
    <cellStyle name="Warning Text 8" xfId="6518"/>
    <cellStyle name="Warning Text 9" xfId="6519"/>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Gas%20Model%20Tax%20Reform%202017%20GRC%20(SETTL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s>
    <definedNames>
      <definedName name="keep_WUTC_FILING_FEE" refersTo="='Gas Def Calc'!$O$15"/>
    </definedNames>
    <sheetDataSet>
      <sheetData sheetId="0"/>
      <sheetData sheetId="1"/>
      <sheetData sheetId="2">
        <row r="14">
          <cell r="O14">
            <v>5.1399999999999996E-3</v>
          </cell>
        </row>
        <row r="15">
          <cell r="O15">
            <v>2E-3</v>
          </cell>
        </row>
        <row r="16">
          <cell r="O16">
            <v>3.8322000000000002E-2</v>
          </cell>
        </row>
      </sheetData>
      <sheetData sheetId="3"/>
      <sheetData sheetId="4">
        <row r="15">
          <cell r="O15">
            <v>5670995.2945745047</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topLeftCell="A14" workbookViewId="0">
      <selection activeCell="D40" sqref="D40"/>
    </sheetView>
  </sheetViews>
  <sheetFormatPr defaultRowHeight="14.4"/>
  <cols>
    <col min="1" max="1" width="6.6640625" customWidth="1"/>
    <col min="2" max="2" width="62.44140625" customWidth="1"/>
    <col min="3" max="3" width="8.33203125" customWidth="1"/>
    <col min="4" max="4" width="8.5546875" customWidth="1"/>
    <col min="5" max="5" width="13.109375" bestFit="1" customWidth="1"/>
    <col min="6" max="6" width="15" hidden="1" customWidth="1"/>
    <col min="8" max="8" width="14.6640625" customWidth="1"/>
  </cols>
  <sheetData>
    <row r="1" spans="1:8" s="1" customFormat="1" ht="13.8" thickBot="1">
      <c r="B1" s="157" t="s">
        <v>0</v>
      </c>
      <c r="C1" s="157"/>
      <c r="D1" s="158"/>
      <c r="E1" s="2" t="s">
        <v>160</v>
      </c>
    </row>
    <row r="2" spans="1:8" s="4" customFormat="1">
      <c r="B2" s="157" t="s">
        <v>1</v>
      </c>
      <c r="C2" s="157"/>
      <c r="D2" s="157"/>
      <c r="E2" s="3"/>
    </row>
    <row r="3" spans="1:8">
      <c r="B3" s="157" t="s">
        <v>136</v>
      </c>
      <c r="C3" s="157"/>
      <c r="D3" s="157"/>
      <c r="E3" s="3"/>
    </row>
    <row r="4" spans="1:8">
      <c r="B4" s="157" t="s">
        <v>135</v>
      </c>
      <c r="C4" s="157"/>
      <c r="D4" s="157"/>
      <c r="E4" s="3"/>
    </row>
    <row r="5" spans="1:8">
      <c r="A5" s="5"/>
      <c r="B5" s="5"/>
      <c r="C5" s="5"/>
      <c r="D5" s="5"/>
      <c r="E5" s="152" t="s">
        <v>161</v>
      </c>
    </row>
    <row r="6" spans="1:8">
      <c r="A6" s="6"/>
      <c r="B6" s="159"/>
      <c r="C6" s="159"/>
      <c r="D6" s="159"/>
      <c r="E6" s="159"/>
    </row>
    <row r="7" spans="1:8">
      <c r="A7" s="7" t="s">
        <v>2</v>
      </c>
      <c r="B7" s="8"/>
      <c r="C7" s="8"/>
      <c r="D7" s="9"/>
      <c r="E7" s="10" t="s">
        <v>36</v>
      </c>
      <c r="F7" t="s">
        <v>37</v>
      </c>
    </row>
    <row r="8" spans="1:8">
      <c r="A8" s="11" t="s">
        <v>3</v>
      </c>
      <c r="B8" s="12" t="s">
        <v>4</v>
      </c>
      <c r="C8" s="13"/>
      <c r="D8" s="14"/>
      <c r="E8" s="11" t="s">
        <v>5</v>
      </c>
      <c r="F8" t="s">
        <v>38</v>
      </c>
    </row>
    <row r="9" spans="1:8">
      <c r="A9" s="15">
        <v>1</v>
      </c>
      <c r="B9" s="16" t="s">
        <v>6</v>
      </c>
      <c r="C9" s="17"/>
      <c r="E9" s="17"/>
    </row>
    <row r="10" spans="1:8">
      <c r="A10" s="15">
        <f>A9+1</f>
        <v>2</v>
      </c>
      <c r="B10" s="18" t="s">
        <v>7</v>
      </c>
      <c r="C10" s="19"/>
      <c r="E10" s="20">
        <f>-'Revenue 11 15 16'!G27</f>
        <v>5670995.2945745047</v>
      </c>
      <c r="F10" s="93" t="e">
        <f>-#REF!</f>
        <v>#REF!</v>
      </c>
      <c r="G10" s="22"/>
      <c r="H10" s="47"/>
    </row>
    <row r="11" spans="1:8">
      <c r="A11" s="15">
        <f t="shared" ref="A11:A39" si="0">A10+1</f>
        <v>3</v>
      </c>
      <c r="B11" s="18" t="s">
        <v>8</v>
      </c>
      <c r="C11" s="21"/>
      <c r="D11" s="22"/>
      <c r="E11" s="94">
        <f>-'Revenue 11 15 16'!F27</f>
        <v>12315699.729075179</v>
      </c>
      <c r="F11" s="61" t="e">
        <f>-#REF!</f>
        <v>#REF!</v>
      </c>
      <c r="G11" s="22"/>
      <c r="H11" s="46"/>
    </row>
    <row r="12" spans="1:8">
      <c r="A12" s="15">
        <f t="shared" si="0"/>
        <v>4</v>
      </c>
      <c r="B12" s="18" t="s">
        <v>9</v>
      </c>
      <c r="C12" s="21"/>
      <c r="D12" s="22"/>
      <c r="E12" s="94">
        <f>-'Revenue 11 15 16'!J27</f>
        <v>20149802.975724913</v>
      </c>
      <c r="F12" s="61" t="e">
        <f>-#REF!</f>
        <v>#REF!</v>
      </c>
      <c r="G12" s="22"/>
      <c r="H12" s="46"/>
    </row>
    <row r="13" spans="1:8">
      <c r="A13" s="15">
        <f t="shared" si="0"/>
        <v>5</v>
      </c>
      <c r="B13" s="18" t="s">
        <v>10</v>
      </c>
      <c r="C13" s="21"/>
      <c r="D13" s="22"/>
      <c r="E13" s="94">
        <f>-'Revenue 11 15 16'!N27</f>
        <v>-26488407.126521312</v>
      </c>
      <c r="F13" s="47" t="e">
        <f>-#REF!</f>
        <v>#REF!</v>
      </c>
      <c r="H13" s="46"/>
    </row>
    <row r="14" spans="1:8">
      <c r="A14" s="15">
        <f t="shared" si="0"/>
        <v>6</v>
      </c>
      <c r="B14" s="18" t="s">
        <v>11</v>
      </c>
      <c r="C14" s="21"/>
      <c r="D14" s="22"/>
      <c r="E14" s="94">
        <f>-'Revenue 11 15 16'!I27</f>
        <v>97440.859999999986</v>
      </c>
      <c r="F14" s="47" t="e">
        <f>-#REF!</f>
        <v>#REF!</v>
      </c>
      <c r="H14" s="46"/>
    </row>
    <row r="15" spans="1:8">
      <c r="A15" s="15">
        <f t="shared" si="0"/>
        <v>7</v>
      </c>
      <c r="B15" s="18" t="s">
        <v>12</v>
      </c>
      <c r="C15" s="21"/>
      <c r="D15" s="22"/>
      <c r="E15" s="94">
        <f>-'Revenue 11 15 16'!I32</f>
        <v>-25090.45</v>
      </c>
      <c r="F15" s="78"/>
      <c r="H15" s="46"/>
    </row>
    <row r="16" spans="1:8">
      <c r="A16" s="15">
        <f t="shared" si="0"/>
        <v>8</v>
      </c>
      <c r="B16" s="18" t="s">
        <v>129</v>
      </c>
      <c r="C16" s="21"/>
      <c r="D16" s="22"/>
      <c r="E16" s="94">
        <f>-'Revenue 11 15 16'!J32</f>
        <v>270440.65000000002</v>
      </c>
      <c r="H16" s="46"/>
    </row>
    <row r="17" spans="1:8">
      <c r="A17" s="15">
        <f t="shared" si="0"/>
        <v>9</v>
      </c>
      <c r="B17" s="18" t="s">
        <v>13</v>
      </c>
      <c r="C17" s="22"/>
      <c r="D17" s="81"/>
      <c r="E17" s="94">
        <f>-'Revenue 11 15 16'!E27</f>
        <v>40067188.970000006</v>
      </c>
      <c r="F17" s="47" t="e">
        <f>-#REF!</f>
        <v>#REF!</v>
      </c>
      <c r="H17" s="46"/>
    </row>
    <row r="18" spans="1:8">
      <c r="A18" s="15">
        <f t="shared" si="0"/>
        <v>10</v>
      </c>
      <c r="B18" s="23" t="s">
        <v>14</v>
      </c>
      <c r="C18" s="22"/>
      <c r="D18" s="22"/>
      <c r="E18" s="94">
        <f>-'Revenue 11 15 16'!E32</f>
        <v>367127.93</v>
      </c>
      <c r="F18" s="46" t="e">
        <f>-#REF!</f>
        <v>#REF!</v>
      </c>
      <c r="H18" s="46"/>
    </row>
    <row r="19" spans="1:8">
      <c r="A19" s="15">
        <f t="shared" si="0"/>
        <v>11</v>
      </c>
      <c r="B19" s="24" t="s">
        <v>15</v>
      </c>
      <c r="C19" s="18"/>
      <c r="E19" s="39">
        <f>SUM(E10:E18)</f>
        <v>52425198.832853295</v>
      </c>
      <c r="F19" s="79" t="e">
        <f>SUM(F10:F18)</f>
        <v>#REF!</v>
      </c>
      <c r="H19" s="44"/>
    </row>
    <row r="20" spans="1:8">
      <c r="A20" s="15">
        <f t="shared" si="0"/>
        <v>12</v>
      </c>
      <c r="B20" s="24"/>
      <c r="C20" s="18"/>
      <c r="D20" s="25"/>
      <c r="E20" s="25"/>
      <c r="H20" s="46"/>
    </row>
    <row r="21" spans="1:8">
      <c r="A21" s="15">
        <f t="shared" si="0"/>
        <v>13</v>
      </c>
      <c r="B21" s="26" t="s">
        <v>16</v>
      </c>
      <c r="C21" s="21"/>
      <c r="D21" s="21"/>
      <c r="E21" s="27"/>
      <c r="H21" s="83"/>
    </row>
    <row r="22" spans="1:8">
      <c r="A22" s="15">
        <f t="shared" si="0"/>
        <v>14</v>
      </c>
      <c r="B22" s="18" t="s">
        <v>17</v>
      </c>
      <c r="C22" s="90">
        <f ca="1">'[2]Gas Def Calc'!$O$14</f>
        <v>5.1399999999999996E-3</v>
      </c>
      <c r="D22" s="22"/>
      <c r="E22" s="28">
        <f ca="1">-E19*C22</f>
        <v>-269465.52200086589</v>
      </c>
      <c r="F22" s="28" t="e">
        <f ca="1">-$F$19*C22</f>
        <v>#REF!</v>
      </c>
      <c r="H22" s="44"/>
    </row>
    <row r="23" spans="1:8">
      <c r="A23" s="15">
        <f t="shared" si="0"/>
        <v>15</v>
      </c>
      <c r="B23" s="29" t="s">
        <v>18</v>
      </c>
      <c r="C23" s="90">
        <f ca="1">[2]!keep_WUTC_FILING_FEE</f>
        <v>2E-3</v>
      </c>
      <c r="D23" s="22"/>
      <c r="E23" s="30">
        <f ca="1">-E19*C23</f>
        <v>-104850.39766570659</v>
      </c>
      <c r="F23" s="28" t="e">
        <f t="shared" ref="F23:F24" ca="1" si="1">-$F$19*C23</f>
        <v>#REF!</v>
      </c>
      <c r="H23" s="84"/>
    </row>
    <row r="24" spans="1:8">
      <c r="A24" s="15">
        <f t="shared" si="0"/>
        <v>16</v>
      </c>
      <c r="B24" s="31" t="s">
        <v>19</v>
      </c>
      <c r="C24" s="91">
        <f ca="1">'[2]Gas Def Calc'!$O$16</f>
        <v>3.8322000000000002E-2</v>
      </c>
      <c r="D24" s="32"/>
      <c r="E24" s="30">
        <f ca="1">-E19*C24</f>
        <v>-2009038.469672604</v>
      </c>
      <c r="F24" s="28" t="e">
        <f t="shared" ca="1" si="1"/>
        <v>#REF!</v>
      </c>
      <c r="H24" s="84"/>
    </row>
    <row r="25" spans="1:8">
      <c r="A25" s="15">
        <f t="shared" si="0"/>
        <v>17</v>
      </c>
      <c r="B25" s="34" t="s">
        <v>20</v>
      </c>
      <c r="C25" s="35"/>
      <c r="D25" s="33"/>
      <c r="E25" s="36">
        <f ca="1">SUM(E22:E24)</f>
        <v>-2383354.3893391765</v>
      </c>
      <c r="F25" s="36" t="e">
        <f ca="1">SUM(F22:F24)</f>
        <v>#REF!</v>
      </c>
      <c r="H25" s="44"/>
    </row>
    <row r="26" spans="1:8">
      <c r="A26" s="15">
        <f t="shared" si="0"/>
        <v>18</v>
      </c>
      <c r="B26" s="22"/>
      <c r="E26" s="33"/>
      <c r="F26" s="33"/>
    </row>
    <row r="27" spans="1:8">
      <c r="A27" s="15">
        <f t="shared" si="0"/>
        <v>19</v>
      </c>
      <c r="B27" s="37" t="s">
        <v>21</v>
      </c>
      <c r="C27" s="24"/>
      <c r="D27" s="24"/>
      <c r="E27" s="33"/>
      <c r="F27" s="33"/>
    </row>
    <row r="28" spans="1:8">
      <c r="A28" s="15">
        <f t="shared" si="0"/>
        <v>20</v>
      </c>
      <c r="B28" s="18" t="s">
        <v>22</v>
      </c>
      <c r="C28" s="43"/>
      <c r="D28" s="22"/>
      <c r="E28" s="20">
        <f ca="1">-'Amort &amp; Expense'!B7</f>
        <v>-5670995.3100000005</v>
      </c>
      <c r="F28" s="20">
        <f ca="1">+E28</f>
        <v>-5670995.3100000005</v>
      </c>
      <c r="H28" s="47"/>
    </row>
    <row r="29" spans="1:8">
      <c r="A29" s="15">
        <f t="shared" si="0"/>
        <v>21</v>
      </c>
      <c r="B29" s="18" t="s">
        <v>23</v>
      </c>
      <c r="C29" s="43"/>
      <c r="D29" s="22"/>
      <c r="E29" s="95">
        <f>-'Amort &amp; Expense'!B8</f>
        <v>-12460807.43</v>
      </c>
      <c r="F29" s="20">
        <f t="shared" ref="F29:F34" si="2">+E29</f>
        <v>-12460807.43</v>
      </c>
      <c r="H29" s="85"/>
    </row>
    <row r="30" spans="1:8">
      <c r="A30" s="15">
        <f t="shared" si="0"/>
        <v>22</v>
      </c>
      <c r="B30" s="18" t="s">
        <v>24</v>
      </c>
      <c r="C30" s="43"/>
      <c r="D30" s="82"/>
      <c r="E30" s="95">
        <f>-'Sch 140 Prop Tax'!C7</f>
        <v>-19519464.629999999</v>
      </c>
      <c r="F30" s="20">
        <f t="shared" si="2"/>
        <v>-19519464.629999999</v>
      </c>
      <c r="H30" s="85"/>
    </row>
    <row r="31" spans="1:8">
      <c r="A31" s="15">
        <f t="shared" si="0"/>
        <v>23</v>
      </c>
      <c r="B31" s="18" t="s">
        <v>25</v>
      </c>
      <c r="C31" s="43"/>
      <c r="D31" s="22"/>
      <c r="E31" s="25">
        <f>-SUM('Amort &amp; Expense'!B9:B11)</f>
        <v>25320257.07</v>
      </c>
      <c r="F31" s="20">
        <f t="shared" si="2"/>
        <v>25320257.07</v>
      </c>
      <c r="H31" s="46"/>
    </row>
    <row r="32" spans="1:8">
      <c r="A32" s="15">
        <f t="shared" si="0"/>
        <v>24</v>
      </c>
      <c r="B32" s="38" t="s">
        <v>133</v>
      </c>
      <c r="C32" s="43"/>
      <c r="D32" s="22"/>
      <c r="E32" s="25">
        <f>-'Amort &amp; Expense'!B13</f>
        <v>-45481.5</v>
      </c>
      <c r="F32" s="20">
        <f t="shared" si="2"/>
        <v>-45481.5</v>
      </c>
      <c r="H32" s="46"/>
    </row>
    <row r="33" spans="1:8">
      <c r="A33" s="15">
        <f t="shared" si="0"/>
        <v>25</v>
      </c>
      <c r="B33" s="38" t="s">
        <v>134</v>
      </c>
      <c r="C33" s="43"/>
      <c r="D33" s="22"/>
      <c r="E33" s="25">
        <f>-'Amort &amp; Expense'!B14</f>
        <v>-22640.55</v>
      </c>
      <c r="F33" s="20"/>
      <c r="H33" s="46"/>
    </row>
    <row r="34" spans="1:8">
      <c r="A34" s="15">
        <f t="shared" si="0"/>
        <v>26</v>
      </c>
      <c r="B34" s="18" t="s">
        <v>13</v>
      </c>
      <c r="C34" s="43"/>
      <c r="D34" s="22"/>
      <c r="E34" s="25">
        <f>-'Amort &amp; Expense'!B15</f>
        <v>-38775247.880000003</v>
      </c>
      <c r="F34" s="20">
        <f t="shared" si="2"/>
        <v>-38775247.880000003</v>
      </c>
      <c r="H34" s="46"/>
    </row>
    <row r="35" spans="1:8">
      <c r="A35" s="15">
        <f t="shared" si="0"/>
        <v>27</v>
      </c>
      <c r="B35" s="24" t="s">
        <v>26</v>
      </c>
      <c r="C35" s="24"/>
      <c r="E35" s="39">
        <f ca="1">SUM(E28:E34)</f>
        <v>-51174380.230000004</v>
      </c>
      <c r="F35" s="39">
        <f ca="1">SUM(F28:F34)</f>
        <v>-51151739.680000007</v>
      </c>
      <c r="H35" s="44"/>
    </row>
    <row r="36" spans="1:8">
      <c r="A36" s="15">
        <f t="shared" si="0"/>
        <v>28</v>
      </c>
      <c r="E36" s="40"/>
      <c r="F36" s="40"/>
      <c r="H36" s="40"/>
    </row>
    <row r="37" spans="1:8">
      <c r="A37" s="15">
        <f t="shared" si="0"/>
        <v>29</v>
      </c>
      <c r="B37" s="23" t="s">
        <v>27</v>
      </c>
      <c r="C37" s="23"/>
      <c r="E37" s="41">
        <f ca="1">-E19-E25-E35</f>
        <v>1132535.7864858881</v>
      </c>
      <c r="F37" s="41" t="e">
        <f ca="1">-F19-F25-F35</f>
        <v>#REF!</v>
      </c>
      <c r="H37" s="44"/>
    </row>
    <row r="38" spans="1:8" s="154" customFormat="1">
      <c r="A38" s="15">
        <f t="shared" si="0"/>
        <v>30</v>
      </c>
      <c r="B38" s="23" t="s">
        <v>163</v>
      </c>
      <c r="C38" s="23"/>
      <c r="E38" s="42">
        <f ca="1">E37*0.21</f>
        <v>237832.51516203649</v>
      </c>
      <c r="F38" s="42" t="e">
        <f ca="1">F37*0.35</f>
        <v>#REF!</v>
      </c>
      <c r="H38" s="155"/>
    </row>
    <row r="39" spans="1:8" s="154" customFormat="1" ht="15" thickBot="1">
      <c r="A39" s="15">
        <f t="shared" si="0"/>
        <v>31</v>
      </c>
      <c r="B39" s="23" t="s">
        <v>28</v>
      </c>
      <c r="C39" s="23"/>
      <c r="E39" s="39">
        <f ca="1">E37-E38</f>
        <v>894703.27132385154</v>
      </c>
      <c r="F39" s="80" t="e">
        <f ca="1">F37-F38</f>
        <v>#REF!</v>
      </c>
      <c r="H39" s="156"/>
    </row>
    <row r="40" spans="1:8" ht="15" thickTop="1">
      <c r="A40" s="15"/>
    </row>
  </sheetData>
  <mergeCells count="5">
    <mergeCell ref="B1:D1"/>
    <mergeCell ref="B4:D4"/>
    <mergeCell ref="B2:D2"/>
    <mergeCell ref="B3:D3"/>
    <mergeCell ref="B6:E6"/>
  </mergeCells>
  <pageMargins left="0.7" right="0.7" top="0.75" bottom="0.75" header="0.3" footer="0.3"/>
  <pageSetup scale="91" fitToHeight="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topLeftCell="N3" workbookViewId="0">
      <selection activeCell="V38" sqref="V38"/>
    </sheetView>
  </sheetViews>
  <sheetFormatPr defaultRowHeight="14.4"/>
  <cols>
    <col min="1" max="1" width="2.44140625" customWidth="1"/>
    <col min="2" max="2" width="4.88671875" customWidth="1"/>
    <col min="3" max="3" width="37.109375" customWidth="1"/>
    <col min="4" max="4" width="13.44140625" style="22" bestFit="1" customWidth="1"/>
    <col min="5" max="5" width="13.44140625" customWidth="1"/>
    <col min="6" max="6" width="13.44140625" bestFit="1" customWidth="1"/>
    <col min="7" max="7" width="12.33203125" bestFit="1" customWidth="1"/>
    <col min="8" max="9" width="12.109375" customWidth="1"/>
    <col min="10" max="10" width="13.44140625" bestFit="1" customWidth="1"/>
    <col min="11" max="11" width="12.33203125" customWidth="1"/>
    <col min="12" max="12" width="13.44140625" customWidth="1"/>
    <col min="13" max="13" width="12.33203125" customWidth="1"/>
    <col min="14" max="14" width="12.88671875" bestFit="1" customWidth="1"/>
    <col min="15" max="16" width="14" style="22" customWidth="1"/>
    <col min="17" max="18" width="13.109375" style="22" customWidth="1"/>
    <col min="19" max="19" width="13.44140625" bestFit="1" customWidth="1"/>
    <col min="20" max="20" width="13.44140625" customWidth="1"/>
    <col min="21" max="21" width="14" bestFit="1" customWidth="1"/>
    <col min="22" max="22" width="18.6640625" bestFit="1" customWidth="1"/>
    <col min="23" max="23" width="2.6640625" style="33" customWidth="1"/>
    <col min="24" max="24" width="5.109375" style="33" customWidth="1"/>
    <col min="25" max="25" width="40.109375" style="33" customWidth="1"/>
    <col min="26" max="26" width="15.5546875" style="33" bestFit="1" customWidth="1"/>
    <col min="27" max="27" width="13.44140625" style="33" bestFit="1" customWidth="1"/>
    <col min="28" max="28" width="13.109375" style="33" customWidth="1"/>
    <col min="29" max="29" width="11.33203125" hidden="1" customWidth="1"/>
    <col min="30" max="30" width="10.6640625" style="98" hidden="1" customWidth="1"/>
    <col min="31" max="31" width="6.33203125" hidden="1" customWidth="1"/>
    <col min="33" max="33" width="12.88671875" bestFit="1" customWidth="1"/>
  </cols>
  <sheetData>
    <row r="1" spans="1:34">
      <c r="A1" s="96"/>
      <c r="B1" s="97" t="s">
        <v>29</v>
      </c>
      <c r="C1" s="97"/>
      <c r="D1" s="97"/>
      <c r="E1" s="97"/>
      <c r="F1" s="97"/>
      <c r="G1" s="97"/>
      <c r="H1" s="97"/>
      <c r="I1" s="97"/>
      <c r="J1" s="97"/>
      <c r="K1" s="97"/>
      <c r="L1" s="97"/>
      <c r="M1" s="97"/>
      <c r="N1" s="97"/>
      <c r="O1" s="97"/>
      <c r="P1" s="97"/>
      <c r="Q1" s="97"/>
      <c r="R1" s="97"/>
      <c r="S1" s="97"/>
      <c r="T1" s="97"/>
      <c r="U1" s="97"/>
      <c r="V1" s="97"/>
      <c r="W1" s="71"/>
      <c r="X1" s="71"/>
      <c r="Y1" s="71"/>
      <c r="Z1" s="71"/>
      <c r="AA1" s="71"/>
      <c r="AB1" s="71"/>
    </row>
    <row r="2" spans="1:34">
      <c r="A2" s="96"/>
      <c r="B2" s="97" t="s">
        <v>151</v>
      </c>
      <c r="C2" s="97"/>
      <c r="D2" s="97"/>
      <c r="E2" s="97"/>
      <c r="F2" s="97"/>
      <c r="G2" s="97"/>
      <c r="H2" s="97"/>
      <c r="I2" s="97"/>
      <c r="J2" s="97"/>
      <c r="K2" s="97"/>
      <c r="L2" s="97"/>
      <c r="M2" s="97"/>
      <c r="N2" s="97"/>
      <c r="O2" s="97"/>
      <c r="P2" s="97"/>
      <c r="Q2" s="97"/>
      <c r="R2" s="97"/>
      <c r="S2" s="97"/>
      <c r="T2" s="97"/>
      <c r="U2" s="97"/>
      <c r="V2" s="97"/>
      <c r="W2" s="71"/>
      <c r="X2" s="71"/>
      <c r="Y2" s="71"/>
      <c r="Z2" s="71"/>
      <c r="AA2" s="71"/>
      <c r="AB2" s="71"/>
    </row>
    <row r="3" spans="1:34">
      <c r="B3" s="97" t="s">
        <v>39</v>
      </c>
      <c r="C3" s="97"/>
      <c r="D3" s="97"/>
      <c r="E3" s="97"/>
      <c r="F3" s="97"/>
      <c r="G3" s="97"/>
      <c r="H3" s="97"/>
      <c r="I3" s="97"/>
      <c r="J3" s="97"/>
      <c r="K3" s="97"/>
      <c r="L3" s="97"/>
      <c r="M3" s="97"/>
      <c r="N3" s="97"/>
      <c r="O3" s="97"/>
      <c r="P3" s="97"/>
      <c r="Q3" s="97"/>
      <c r="R3" s="97"/>
      <c r="S3" s="97"/>
      <c r="T3" s="97"/>
      <c r="U3" s="97"/>
      <c r="V3" s="97"/>
      <c r="W3" s="71"/>
      <c r="X3" s="71"/>
      <c r="Y3" s="71"/>
      <c r="Z3" s="71"/>
      <c r="AA3" s="71"/>
      <c r="AB3" s="71"/>
    </row>
    <row r="4" spans="1:34">
      <c r="B4" s="97" t="s">
        <v>152</v>
      </c>
      <c r="C4" s="97"/>
      <c r="D4" s="97"/>
      <c r="E4" s="97"/>
      <c r="F4" s="97"/>
      <c r="G4" s="97"/>
      <c r="H4" s="97"/>
      <c r="I4" s="97"/>
      <c r="J4" s="97"/>
      <c r="K4" s="97"/>
      <c r="L4" s="97"/>
      <c r="M4" s="97"/>
      <c r="N4" s="97"/>
      <c r="O4" s="97"/>
      <c r="P4" s="97"/>
      <c r="Q4" s="97"/>
      <c r="R4" s="97"/>
      <c r="S4" s="97"/>
      <c r="T4" s="97"/>
      <c r="U4" s="97"/>
      <c r="V4" s="97"/>
      <c r="W4" s="71"/>
      <c r="X4" s="71"/>
      <c r="Y4" s="71"/>
      <c r="Z4" s="71"/>
      <c r="AA4" s="71"/>
      <c r="AB4" s="71"/>
    </row>
    <row r="5" spans="1:34">
      <c r="B5" s="96"/>
      <c r="C5" s="96"/>
      <c r="D5" s="99"/>
      <c r="E5" s="96"/>
      <c r="F5" s="99"/>
      <c r="G5" s="99"/>
      <c r="H5" s="99"/>
      <c r="I5" s="99"/>
      <c r="J5" s="99"/>
      <c r="K5" s="99"/>
      <c r="L5" s="99"/>
      <c r="M5" s="99"/>
      <c r="N5" s="99"/>
      <c r="O5" s="99"/>
      <c r="P5" s="99"/>
      <c r="Q5" s="99"/>
      <c r="R5" s="99"/>
      <c r="U5" s="96"/>
      <c r="V5" s="96"/>
      <c r="W5" s="71"/>
      <c r="X5" s="71"/>
      <c r="Y5" s="71"/>
      <c r="Z5" s="71"/>
      <c r="AA5" s="100"/>
      <c r="AB5" s="100"/>
    </row>
    <row r="6" spans="1:34">
      <c r="B6" s="101" t="s">
        <v>40</v>
      </c>
      <c r="D6" s="99"/>
      <c r="E6" s="96"/>
      <c r="F6" s="99"/>
      <c r="G6" s="99"/>
      <c r="H6" s="99"/>
      <c r="I6" s="99"/>
      <c r="J6" s="99"/>
      <c r="K6" s="99"/>
      <c r="L6" s="99"/>
      <c r="M6" s="99"/>
      <c r="N6" s="99"/>
      <c r="O6" s="102"/>
      <c r="P6" s="102"/>
      <c r="Q6" s="102"/>
      <c r="R6" s="102"/>
      <c r="U6" s="103"/>
      <c r="V6" s="103"/>
      <c r="W6" s="71"/>
      <c r="X6" s="104" t="s">
        <v>41</v>
      </c>
      <c r="Y6"/>
      <c r="Z6" s="104"/>
      <c r="AA6" s="104"/>
      <c r="AB6" s="100"/>
    </row>
    <row r="7" spans="1:34">
      <c r="C7" s="22"/>
      <c r="D7" s="68"/>
      <c r="E7" s="69"/>
      <c r="F7" s="68"/>
      <c r="G7" s="68"/>
      <c r="H7" s="68"/>
      <c r="I7" s="68"/>
      <c r="J7" s="68"/>
      <c r="K7" s="68"/>
      <c r="L7" s="68"/>
      <c r="M7" s="68"/>
      <c r="N7" s="68" t="s">
        <v>44</v>
      </c>
      <c r="U7" s="47"/>
      <c r="V7" s="70" t="s">
        <v>43</v>
      </c>
      <c r="W7" s="71"/>
      <c r="X7"/>
      <c r="Y7" s="72"/>
    </row>
    <row r="8" spans="1:34">
      <c r="C8" s="73"/>
      <c r="D8" s="73" t="s">
        <v>45</v>
      </c>
      <c r="E8" s="70" t="s">
        <v>44</v>
      </c>
      <c r="F8" s="68" t="s">
        <v>44</v>
      </c>
      <c r="G8" s="68" t="s">
        <v>44</v>
      </c>
      <c r="H8" s="68" t="s">
        <v>44</v>
      </c>
      <c r="I8" s="68" t="s">
        <v>44</v>
      </c>
      <c r="J8" s="68" t="s">
        <v>44</v>
      </c>
      <c r="K8" s="68" t="s">
        <v>44</v>
      </c>
      <c r="L8" s="68" t="s">
        <v>44</v>
      </c>
      <c r="M8" s="68" t="s">
        <v>44</v>
      </c>
      <c r="N8" s="73" t="s">
        <v>46</v>
      </c>
      <c r="O8" s="73" t="s">
        <v>47</v>
      </c>
      <c r="P8" s="73">
        <v>2015</v>
      </c>
      <c r="Q8" s="73">
        <v>2016</v>
      </c>
      <c r="R8" s="73" t="s">
        <v>48</v>
      </c>
      <c r="S8" s="70" t="s">
        <v>49</v>
      </c>
      <c r="T8" s="70"/>
      <c r="U8" s="74"/>
      <c r="V8" s="70" t="s">
        <v>50</v>
      </c>
      <c r="W8" s="74"/>
      <c r="X8"/>
      <c r="Y8"/>
      <c r="Z8" s="70" t="s">
        <v>43</v>
      </c>
      <c r="AA8" s="70" t="s">
        <v>43</v>
      </c>
      <c r="AB8" s="70"/>
      <c r="AD8" s="105"/>
      <c r="AE8" s="4"/>
    </row>
    <row r="9" spans="1:34" ht="15" thickBot="1">
      <c r="B9" s="70"/>
      <c r="C9" s="73"/>
      <c r="D9" s="73" t="s">
        <v>51</v>
      </c>
      <c r="E9" s="73" t="s">
        <v>52</v>
      </c>
      <c r="F9" s="73" t="s">
        <v>53</v>
      </c>
      <c r="G9" s="73" t="s">
        <v>54</v>
      </c>
      <c r="H9" s="73" t="s">
        <v>55</v>
      </c>
      <c r="I9" s="73" t="s">
        <v>56</v>
      </c>
      <c r="J9" s="73" t="s">
        <v>57</v>
      </c>
      <c r="K9" s="73" t="s">
        <v>58</v>
      </c>
      <c r="L9" s="73" t="s">
        <v>59</v>
      </c>
      <c r="M9" s="73" t="s">
        <v>42</v>
      </c>
      <c r="N9" s="73" t="s">
        <v>31</v>
      </c>
      <c r="O9" s="73" t="s">
        <v>60</v>
      </c>
      <c r="P9" s="73" t="s">
        <v>61</v>
      </c>
      <c r="Q9" s="73" t="s">
        <v>61</v>
      </c>
      <c r="R9" s="73" t="s">
        <v>62</v>
      </c>
      <c r="S9" s="70" t="s">
        <v>63</v>
      </c>
      <c r="T9" s="70" t="s">
        <v>131</v>
      </c>
      <c r="U9" s="70" t="s">
        <v>33</v>
      </c>
      <c r="V9" s="70" t="s">
        <v>64</v>
      </c>
      <c r="W9" s="74"/>
      <c r="X9"/>
      <c r="Y9"/>
      <c r="Z9" s="74" t="s">
        <v>65</v>
      </c>
      <c r="AA9" s="74" t="s">
        <v>65</v>
      </c>
      <c r="AB9" s="74" t="s">
        <v>66</v>
      </c>
      <c r="AD9" s="74"/>
      <c r="AE9" s="103"/>
      <c r="AH9" s="22"/>
    </row>
    <row r="10" spans="1:34">
      <c r="B10" s="45" t="s">
        <v>67</v>
      </c>
      <c r="C10" s="45" t="s">
        <v>30</v>
      </c>
      <c r="D10" s="75" t="s">
        <v>68</v>
      </c>
      <c r="E10" s="45" t="s">
        <v>69</v>
      </c>
      <c r="F10" s="75" t="s">
        <v>70</v>
      </c>
      <c r="G10" s="75" t="s">
        <v>71</v>
      </c>
      <c r="H10" s="75" t="s">
        <v>72</v>
      </c>
      <c r="I10" s="75" t="s">
        <v>73</v>
      </c>
      <c r="J10" s="75" t="s">
        <v>74</v>
      </c>
      <c r="K10" s="75" t="s">
        <v>75</v>
      </c>
      <c r="L10" s="75" t="s">
        <v>76</v>
      </c>
      <c r="M10" s="75" t="s">
        <v>77</v>
      </c>
      <c r="N10" s="75" t="s">
        <v>78</v>
      </c>
      <c r="O10" s="75" t="s">
        <v>79</v>
      </c>
      <c r="P10" s="75" t="s">
        <v>80</v>
      </c>
      <c r="Q10" s="75" t="s">
        <v>80</v>
      </c>
      <c r="R10" s="75" t="s">
        <v>80</v>
      </c>
      <c r="S10" s="45" t="s">
        <v>80</v>
      </c>
      <c r="T10" s="45" t="s">
        <v>132</v>
      </c>
      <c r="U10" s="76" t="s">
        <v>79</v>
      </c>
      <c r="V10" s="45" t="s">
        <v>81</v>
      </c>
      <c r="W10" s="74"/>
      <c r="X10" s="45" t="s">
        <v>67</v>
      </c>
      <c r="Y10" s="45" t="s">
        <v>30</v>
      </c>
      <c r="Z10" s="76" t="s">
        <v>82</v>
      </c>
      <c r="AA10" s="76" t="s">
        <v>83</v>
      </c>
      <c r="AB10" s="77" t="s">
        <v>84</v>
      </c>
      <c r="AC10" s="106" t="s">
        <v>85</v>
      </c>
      <c r="AD10" s="107" t="s">
        <v>85</v>
      </c>
      <c r="AE10" s="108" t="s">
        <v>85</v>
      </c>
      <c r="AG10" s="73" t="s">
        <v>85</v>
      </c>
      <c r="AH10" s="22"/>
    </row>
    <row r="11" spans="1:34">
      <c r="B11" s="70"/>
      <c r="C11" s="70" t="s">
        <v>86</v>
      </c>
      <c r="D11" s="73" t="s">
        <v>87</v>
      </c>
      <c r="E11" s="73" t="s">
        <v>88</v>
      </c>
      <c r="F11" s="70" t="s">
        <v>89</v>
      </c>
      <c r="G11" s="70" t="s">
        <v>90</v>
      </c>
      <c r="H11" s="70" t="s">
        <v>91</v>
      </c>
      <c r="I11" s="70" t="s">
        <v>92</v>
      </c>
      <c r="J11" s="73" t="s">
        <v>93</v>
      </c>
      <c r="K11" s="73" t="s">
        <v>94</v>
      </c>
      <c r="L11" s="73" t="s">
        <v>95</v>
      </c>
      <c r="M11" s="73" t="s">
        <v>96</v>
      </c>
      <c r="N11" s="70" t="s">
        <v>97</v>
      </c>
      <c r="O11" s="70" t="s">
        <v>98</v>
      </c>
      <c r="P11" s="70" t="s">
        <v>99</v>
      </c>
      <c r="Q11" s="70" t="s">
        <v>100</v>
      </c>
      <c r="R11" s="70" t="s">
        <v>101</v>
      </c>
      <c r="S11" s="73" t="s">
        <v>102</v>
      </c>
      <c r="T11" s="73" t="s">
        <v>103</v>
      </c>
      <c r="U11" s="73" t="s">
        <v>153</v>
      </c>
      <c r="V11" s="73" t="s">
        <v>104</v>
      </c>
      <c r="W11" s="74"/>
      <c r="X11"/>
      <c r="Y11" s="109" t="s">
        <v>105</v>
      </c>
      <c r="Z11" s="73" t="s">
        <v>106</v>
      </c>
      <c r="AA11" s="73" t="s">
        <v>107</v>
      </c>
      <c r="AB11" s="70" t="s">
        <v>154</v>
      </c>
      <c r="AC11" s="110"/>
      <c r="AD11" s="74"/>
      <c r="AE11" s="111"/>
    </row>
    <row r="12" spans="1:34">
      <c r="B12" s="52">
        <v>1</v>
      </c>
      <c r="C12" s="4" t="s">
        <v>108</v>
      </c>
      <c r="D12" s="48">
        <v>10429.75</v>
      </c>
      <c r="E12" s="49">
        <v>-424.04999999999995</v>
      </c>
      <c r="F12" s="49">
        <v>-0.88898700000000064</v>
      </c>
      <c r="G12" s="49">
        <v>0</v>
      </c>
      <c r="H12" s="49">
        <v>35.842666052631579</v>
      </c>
      <c r="I12" s="49">
        <v>0</v>
      </c>
      <c r="J12" s="49">
        <v>0</v>
      </c>
      <c r="K12" s="49">
        <v>25.593332894736839</v>
      </c>
      <c r="L12" s="49">
        <v>-431.23766078947375</v>
      </c>
      <c r="M12" s="49">
        <v>-77.278332894736835</v>
      </c>
      <c r="N12" s="49">
        <v>287.68712500000004</v>
      </c>
      <c r="O12" s="49">
        <v>-446.44462221052527</v>
      </c>
      <c r="P12" s="49">
        <v>-101.68407526315787</v>
      </c>
      <c r="Q12" s="49">
        <v>-229.4997394736838</v>
      </c>
      <c r="R12" s="49">
        <v>0</v>
      </c>
      <c r="S12" s="49">
        <v>0</v>
      </c>
      <c r="T12" s="49">
        <v>5.0999942105268019</v>
      </c>
      <c r="U12" s="50">
        <f t="shared" ref="U12:U26" si="0">V12-D12</f>
        <v>-1356.8602994736848</v>
      </c>
      <c r="V12" s="49">
        <v>9072.8897005263152</v>
      </c>
      <c r="W12" s="51"/>
      <c r="X12" s="52">
        <v>1</v>
      </c>
      <c r="Y12" s="4" t="s">
        <v>108</v>
      </c>
      <c r="Z12" s="49">
        <v>4049.3954031578946</v>
      </c>
      <c r="AA12" s="51">
        <v>3865.795611578947</v>
      </c>
      <c r="AB12" s="53">
        <f>V12-Z12</f>
        <v>5023.494297368421</v>
      </c>
      <c r="AC12" s="112">
        <f t="shared" ref="AC12:AC18" si="1">V12-(U12+D12)</f>
        <v>0</v>
      </c>
      <c r="AD12" s="113">
        <f t="shared" ref="AD12:AD17" si="2">U12-SUM(E12:S12)</f>
        <v>5.0999942105243008</v>
      </c>
      <c r="AE12" s="114"/>
      <c r="AG12" s="136">
        <f t="shared" ref="AG12:AG27" si="3">SUM(E12:T12)-U12</f>
        <v>2.5011104298755527E-12</v>
      </c>
      <c r="AH12" s="137">
        <f t="shared" ref="AH12:AH27" si="4">U12+D12-V12</f>
        <v>0</v>
      </c>
    </row>
    <row r="13" spans="1:34">
      <c r="B13">
        <f t="shared" ref="B13:B27" si="5">B12+1</f>
        <v>2</v>
      </c>
      <c r="C13" s="4" t="s">
        <v>109</v>
      </c>
      <c r="D13" s="54">
        <v>575777667.86000001</v>
      </c>
      <c r="E13" s="55">
        <v>-24974216.399999999</v>
      </c>
      <c r="F13" s="56">
        <v>-7723660.7700851383</v>
      </c>
      <c r="G13" s="56">
        <v>-3959306.4041941878</v>
      </c>
      <c r="H13" s="56">
        <v>1899708.6726453586</v>
      </c>
      <c r="I13" s="56">
        <v>-83976.859999999986</v>
      </c>
      <c r="J13" s="56">
        <v>-13464574.785524225</v>
      </c>
      <c r="K13" s="56">
        <v>1341292.5043547191</v>
      </c>
      <c r="L13" s="56">
        <v>-23183621.141125783</v>
      </c>
      <c r="M13" s="56">
        <v>-4056976.2879490396</v>
      </c>
      <c r="N13" s="56">
        <v>16226514.201930001</v>
      </c>
      <c r="O13" s="56">
        <v>-375297.59005171061</v>
      </c>
      <c r="P13" s="56">
        <v>-4050641</v>
      </c>
      <c r="Q13" s="56">
        <v>-12412031</v>
      </c>
      <c r="R13" s="56"/>
      <c r="S13" s="56">
        <v>44523855</v>
      </c>
      <c r="T13" s="56">
        <v>346666.30228567123</v>
      </c>
      <c r="U13" s="57">
        <f t="shared" si="0"/>
        <v>-29946265.557714343</v>
      </c>
      <c r="V13" s="56">
        <v>545831402.30228567</v>
      </c>
      <c r="W13" s="58"/>
      <c r="X13">
        <f t="shared" ref="X13:X27" si="6">X12+1</f>
        <v>2</v>
      </c>
      <c r="Y13" s="4" t="s">
        <v>109</v>
      </c>
      <c r="Z13" s="56">
        <v>241453110.30228567</v>
      </c>
      <c r="AA13" s="58">
        <v>230475342.6647087</v>
      </c>
      <c r="AB13" s="53">
        <f t="shared" ref="AB13:AB26" si="7">V13-Z13</f>
        <v>304378292</v>
      </c>
      <c r="AC13" s="112">
        <f t="shared" si="1"/>
        <v>0</v>
      </c>
      <c r="AD13" s="113">
        <f t="shared" si="2"/>
        <v>346666.30228565633</v>
      </c>
      <c r="AE13" s="114"/>
      <c r="AG13" s="138">
        <f t="shared" si="3"/>
        <v>0</v>
      </c>
      <c r="AH13" s="139">
        <f t="shared" si="4"/>
        <v>0</v>
      </c>
    </row>
    <row r="14" spans="1:34">
      <c r="B14">
        <f t="shared" si="5"/>
        <v>3</v>
      </c>
      <c r="C14" s="4" t="s">
        <v>110</v>
      </c>
      <c r="D14" s="54">
        <v>1280.6100000000001</v>
      </c>
      <c r="E14" s="55">
        <v>0</v>
      </c>
      <c r="F14" s="56">
        <v>-3.7778295006099993</v>
      </c>
      <c r="G14" s="56">
        <v>-1.9004182898800002</v>
      </c>
      <c r="H14" s="56">
        <v>0.92319170000000006</v>
      </c>
      <c r="I14" s="56"/>
      <c r="J14" s="56">
        <v>0</v>
      </c>
      <c r="K14" s="56">
        <v>1.0585316</v>
      </c>
      <c r="L14" s="56">
        <v>-11.57228010002615</v>
      </c>
      <c r="M14" s="56">
        <v>-1.940515</v>
      </c>
      <c r="N14" s="56">
        <v>0</v>
      </c>
      <c r="O14" s="56">
        <v>-38.749121759484069</v>
      </c>
      <c r="P14" s="56">
        <v>0</v>
      </c>
      <c r="Q14" s="56">
        <v>0</v>
      </c>
      <c r="R14" s="56"/>
      <c r="S14" s="56">
        <v>0</v>
      </c>
      <c r="T14" s="56">
        <v>0</v>
      </c>
      <c r="U14" s="57">
        <f t="shared" si="0"/>
        <v>-55.95844134999993</v>
      </c>
      <c r="V14" s="56">
        <v>1224.6515586500002</v>
      </c>
      <c r="W14" s="58"/>
      <c r="X14">
        <f t="shared" si="6"/>
        <v>3</v>
      </c>
      <c r="Y14" s="4" t="s">
        <v>110</v>
      </c>
      <c r="Z14" s="56">
        <v>999.21868605000009</v>
      </c>
      <c r="AA14" s="58">
        <v>999.21868605000009</v>
      </c>
      <c r="AB14" s="53">
        <f t="shared" si="7"/>
        <v>225.43287260000011</v>
      </c>
      <c r="AC14" s="112">
        <f t="shared" si="1"/>
        <v>0</v>
      </c>
      <c r="AD14" s="113">
        <f t="shared" si="2"/>
        <v>2.8421709430404007E-13</v>
      </c>
      <c r="AE14" s="114"/>
      <c r="AG14" s="138">
        <f t="shared" si="3"/>
        <v>-2.8421709430404007E-13</v>
      </c>
      <c r="AH14" s="139">
        <f t="shared" si="4"/>
        <v>0</v>
      </c>
    </row>
    <row r="15" spans="1:34">
      <c r="B15">
        <f t="shared" si="5"/>
        <v>4</v>
      </c>
      <c r="C15" s="59" t="s">
        <v>111</v>
      </c>
      <c r="D15" s="54">
        <v>193390515.52999997</v>
      </c>
      <c r="E15" s="55">
        <v>-10400877.469999999</v>
      </c>
      <c r="F15" s="56">
        <v>-2994589.1248529954</v>
      </c>
      <c r="G15" s="56">
        <v>-1201993.4925759202</v>
      </c>
      <c r="H15" s="56">
        <v>593973.93313778052</v>
      </c>
      <c r="I15" s="56">
        <v>-13464</v>
      </c>
      <c r="J15" s="56">
        <v>-4906020.5443341918</v>
      </c>
      <c r="K15" s="56">
        <v>398485.65126374993</v>
      </c>
      <c r="L15" s="56">
        <v>-6885179.7130876314</v>
      </c>
      <c r="M15" s="56">
        <v>-1530309.4101548253</v>
      </c>
      <c r="N15" s="56">
        <v>6281273.8580450006</v>
      </c>
      <c r="O15" s="56">
        <v>-976691.58250209689</v>
      </c>
      <c r="P15" s="56">
        <v>-1572599.9720138907</v>
      </c>
      <c r="Q15" s="56">
        <v>-4884634.5920760632</v>
      </c>
      <c r="R15" s="56"/>
      <c r="S15" s="56">
        <v>11244974.079640001</v>
      </c>
      <c r="T15" s="56">
        <v>126596.82527285814</v>
      </c>
      <c r="U15" s="57">
        <f t="shared" si="0"/>
        <v>-16721055.55423823</v>
      </c>
      <c r="V15" s="56">
        <v>176669459.97576174</v>
      </c>
      <c r="W15" s="58"/>
      <c r="X15">
        <f t="shared" si="6"/>
        <v>4</v>
      </c>
      <c r="Y15" s="59" t="s">
        <v>111</v>
      </c>
      <c r="Z15" s="56">
        <v>88240132.924093306</v>
      </c>
      <c r="AA15" s="58">
        <v>84227657.275614217</v>
      </c>
      <c r="AB15" s="53">
        <f t="shared" si="7"/>
        <v>88429327.051668435</v>
      </c>
      <c r="AC15" s="112">
        <f t="shared" si="1"/>
        <v>0</v>
      </c>
      <c r="AD15" s="113">
        <f t="shared" si="2"/>
        <v>126596.82527285442</v>
      </c>
      <c r="AE15" s="114"/>
      <c r="AG15" s="138">
        <f t="shared" si="3"/>
        <v>0</v>
      </c>
      <c r="AH15" s="139">
        <f t="shared" si="4"/>
        <v>0</v>
      </c>
    </row>
    <row r="16" spans="1:34">
      <c r="B16">
        <f t="shared" si="5"/>
        <v>5</v>
      </c>
      <c r="C16" s="4" t="s">
        <v>112</v>
      </c>
      <c r="D16" s="54">
        <v>44546893.43</v>
      </c>
      <c r="E16" s="55">
        <v>-2355874.25</v>
      </c>
      <c r="F16" s="56">
        <v>-971469.94160208711</v>
      </c>
      <c r="G16" s="56">
        <v>-210616.6542536513</v>
      </c>
      <c r="H16" s="56">
        <v>103391.59797427004</v>
      </c>
      <c r="I16" s="56"/>
      <c r="J16" s="56">
        <v>-591923.41105255403</v>
      </c>
      <c r="K16" s="56">
        <v>70242.527760455647</v>
      </c>
      <c r="L16" s="56">
        <v>-1245580.3100389224</v>
      </c>
      <c r="M16" s="56">
        <v>-234511.07650816324</v>
      </c>
      <c r="N16" s="56">
        <v>2361386.2063063108</v>
      </c>
      <c r="O16" s="56">
        <v>-490739.32632757723</v>
      </c>
      <c r="P16" s="56">
        <v>-550297.46731944382</v>
      </c>
      <c r="Q16" s="56">
        <v>-1379094.0636510849</v>
      </c>
      <c r="R16" s="56">
        <v>-9254407.2247989159</v>
      </c>
      <c r="S16" s="56">
        <v>1860803.7289885674</v>
      </c>
      <c r="T16" s="56">
        <v>23332.088674671948</v>
      </c>
      <c r="U16" s="57">
        <f t="shared" si="0"/>
        <v>-12865357.575848117</v>
      </c>
      <c r="V16" s="56">
        <v>31681535.854151882</v>
      </c>
      <c r="W16" s="58"/>
      <c r="X16">
        <f t="shared" si="6"/>
        <v>5</v>
      </c>
      <c r="Y16" s="4" t="s">
        <v>112</v>
      </c>
      <c r="Z16" s="56">
        <v>19547774.551066995</v>
      </c>
      <c r="AA16" s="58">
        <v>18651843.538982231</v>
      </c>
      <c r="AB16" s="53">
        <f t="shared" si="7"/>
        <v>12133761.303084888</v>
      </c>
      <c r="AC16" s="112">
        <f t="shared" si="1"/>
        <v>0</v>
      </c>
      <c r="AD16" s="113">
        <f t="shared" si="2"/>
        <v>23332.088674677536</v>
      </c>
      <c r="AE16" s="114"/>
      <c r="AG16" s="138">
        <f t="shared" si="3"/>
        <v>0</v>
      </c>
      <c r="AH16" s="139">
        <f t="shared" si="4"/>
        <v>0</v>
      </c>
    </row>
    <row r="17" spans="2:34">
      <c r="B17">
        <f t="shared" si="5"/>
        <v>6</v>
      </c>
      <c r="C17" s="4" t="s">
        <v>113</v>
      </c>
      <c r="D17" s="54">
        <v>4440207.7200000007</v>
      </c>
      <c r="E17" s="55">
        <v>-233200.26</v>
      </c>
      <c r="F17" s="56"/>
      <c r="G17" s="56">
        <v>-57987.188242972115</v>
      </c>
      <c r="H17" s="56">
        <v>28295.813218799998</v>
      </c>
      <c r="I17" s="56"/>
      <c r="J17" s="56">
        <v>-165769.69233250001</v>
      </c>
      <c r="K17" s="56">
        <v>17383.173125502435</v>
      </c>
      <c r="L17" s="56">
        <v>-358959.33223345107</v>
      </c>
      <c r="M17" s="56">
        <v>-65016.725178100009</v>
      </c>
      <c r="N17" s="56">
        <v>733654.47550000006</v>
      </c>
      <c r="O17" s="56">
        <v>-723503.86591815623</v>
      </c>
      <c r="P17" s="56">
        <v>0</v>
      </c>
      <c r="Q17" s="56">
        <v>0</v>
      </c>
      <c r="R17" s="56">
        <v>-2084249.8804072752</v>
      </c>
      <c r="S17" s="56">
        <v>-155789.63152472442</v>
      </c>
      <c r="T17" s="56">
        <v>0</v>
      </c>
      <c r="U17" s="57">
        <f t="shared" si="0"/>
        <v>-3065143.1139928768</v>
      </c>
      <c r="V17" s="56">
        <v>1375064.6060071238</v>
      </c>
      <c r="W17" s="58"/>
      <c r="X17">
        <f t="shared" si="6"/>
        <v>6</v>
      </c>
      <c r="Y17" s="4" t="s">
        <v>113</v>
      </c>
      <c r="Z17" s="56">
        <v>3441.1782299999995</v>
      </c>
      <c r="AA17" s="58">
        <v>3441.1782299999995</v>
      </c>
      <c r="AB17" s="53">
        <f t="shared" si="7"/>
        <v>1371623.4277771239</v>
      </c>
      <c r="AC17" s="112">
        <f t="shared" si="1"/>
        <v>0</v>
      </c>
      <c r="AD17" s="113">
        <f t="shared" si="2"/>
        <v>0</v>
      </c>
      <c r="AE17" s="114"/>
      <c r="AG17" s="138">
        <f t="shared" si="3"/>
        <v>0</v>
      </c>
      <c r="AH17" s="139">
        <f t="shared" si="4"/>
        <v>0</v>
      </c>
    </row>
    <row r="18" spans="2:34">
      <c r="B18">
        <f t="shared" si="5"/>
        <v>7</v>
      </c>
      <c r="C18" s="4" t="s">
        <v>114</v>
      </c>
      <c r="D18" s="54">
        <v>16443.86</v>
      </c>
      <c r="E18" s="55">
        <v>-899.79</v>
      </c>
      <c r="F18" s="56">
        <v>0</v>
      </c>
      <c r="G18" s="56">
        <v>-131.07741383869001</v>
      </c>
      <c r="H18" s="56">
        <v>64.054291800000001</v>
      </c>
      <c r="I18" s="56"/>
      <c r="J18" s="56">
        <v>-535.55330149999998</v>
      </c>
      <c r="K18" s="56">
        <v>69.739999999999995</v>
      </c>
      <c r="L18" s="56">
        <v>-791.05357152523948</v>
      </c>
      <c r="M18" s="56">
        <v>-184.04661390000001</v>
      </c>
      <c r="N18" s="56">
        <v>0</v>
      </c>
      <c r="O18" s="56">
        <v>1318.8674783639308</v>
      </c>
      <c r="P18" s="56">
        <v>0</v>
      </c>
      <c r="Q18" s="56">
        <v>0</v>
      </c>
      <c r="R18" s="56"/>
      <c r="S18" s="56">
        <v>0</v>
      </c>
      <c r="T18" s="56">
        <v>0</v>
      </c>
      <c r="U18" s="57">
        <f t="shared" si="0"/>
        <v>-1088.8591306000017</v>
      </c>
      <c r="V18" s="56">
        <v>15355.000869399999</v>
      </c>
      <c r="W18" s="58"/>
      <c r="X18">
        <f t="shared" si="6"/>
        <v>7</v>
      </c>
      <c r="Y18" s="4" t="s">
        <v>114</v>
      </c>
      <c r="Z18" s="56">
        <v>16.016651</v>
      </c>
      <c r="AA18" s="58">
        <v>16.016651</v>
      </c>
      <c r="AB18" s="53">
        <f t="shared" si="7"/>
        <v>15338.984218399999</v>
      </c>
      <c r="AC18" s="112">
        <f t="shared" si="1"/>
        <v>0</v>
      </c>
      <c r="AD18" s="113"/>
      <c r="AE18" s="114"/>
      <c r="AG18" s="138">
        <f t="shared" si="3"/>
        <v>2.7284841053187847E-12</v>
      </c>
      <c r="AH18" s="139">
        <f t="shared" si="4"/>
        <v>0</v>
      </c>
    </row>
    <row r="19" spans="2:34">
      <c r="B19">
        <f>B18+1</f>
        <v>8</v>
      </c>
      <c r="C19" s="4" t="s">
        <v>156</v>
      </c>
      <c r="D19" s="54">
        <v>25277</v>
      </c>
      <c r="E19" s="55">
        <v>0</v>
      </c>
      <c r="F19" s="56">
        <v>0</v>
      </c>
      <c r="G19" s="56">
        <v>0</v>
      </c>
      <c r="H19" s="56">
        <v>0</v>
      </c>
      <c r="I19" s="56"/>
      <c r="J19" s="56">
        <v>0</v>
      </c>
      <c r="K19" s="56">
        <v>0</v>
      </c>
      <c r="L19" s="56">
        <v>0</v>
      </c>
      <c r="M19" s="56">
        <v>0</v>
      </c>
      <c r="N19" s="56">
        <v>0</v>
      </c>
      <c r="O19" s="56">
        <f>-D19</f>
        <v>-25277</v>
      </c>
      <c r="P19" s="56"/>
      <c r="Q19" s="56"/>
      <c r="R19" s="56"/>
      <c r="S19" s="56"/>
      <c r="T19" s="56"/>
      <c r="U19" s="57">
        <f t="shared" si="0"/>
        <v>-25277</v>
      </c>
      <c r="V19" s="56">
        <v>0</v>
      </c>
      <c r="W19" s="58"/>
      <c r="X19">
        <f>X18+1</f>
        <v>8</v>
      </c>
      <c r="Y19" s="4" t="s">
        <v>156</v>
      </c>
      <c r="Z19" s="56">
        <v>0</v>
      </c>
      <c r="AA19" s="58">
        <v>0</v>
      </c>
      <c r="AB19" s="53">
        <v>0</v>
      </c>
      <c r="AC19" s="112"/>
      <c r="AD19" s="113"/>
      <c r="AE19" s="114"/>
      <c r="AG19" s="138">
        <f t="shared" si="3"/>
        <v>0</v>
      </c>
      <c r="AH19" s="139">
        <f t="shared" si="4"/>
        <v>0</v>
      </c>
    </row>
    <row r="20" spans="2:34">
      <c r="B20">
        <f t="shared" ref="B20" si="8">B19+1</f>
        <v>9</v>
      </c>
      <c r="C20" s="4" t="s">
        <v>115</v>
      </c>
      <c r="D20" s="54">
        <v>8535887.3200000003</v>
      </c>
      <c r="E20" s="55">
        <v>-398814.49999999994</v>
      </c>
      <c r="F20" s="56">
        <v>-222943.51626875252</v>
      </c>
      <c r="G20" s="56">
        <v>-27392.350188570923</v>
      </c>
      <c r="H20" s="56">
        <v>11895.651153007502</v>
      </c>
      <c r="I20" s="56"/>
      <c r="J20" s="56">
        <v>-68128.435467967487</v>
      </c>
      <c r="K20" s="56">
        <v>7818.138562662316</v>
      </c>
      <c r="L20" s="56">
        <v>-127124.00731756826</v>
      </c>
      <c r="M20" s="56">
        <v>-28374.027886075</v>
      </c>
      <c r="N20" s="56">
        <v>0</v>
      </c>
      <c r="O20" s="56">
        <v>434610.12716845889</v>
      </c>
      <c r="P20" s="56">
        <v>-138956.65911644883</v>
      </c>
      <c r="Q20" s="56">
        <v>-379268.30798186921</v>
      </c>
      <c r="R20" s="56">
        <v>9841791.5393361449</v>
      </c>
      <c r="S20" s="56">
        <v>-269744.48913688213</v>
      </c>
      <c r="T20" s="56">
        <v>17272.393783411011</v>
      </c>
      <c r="U20" s="57">
        <f t="shared" si="0"/>
        <v>8652641.5566395521</v>
      </c>
      <c r="V20" s="56">
        <v>17188528.876639552</v>
      </c>
      <c r="W20" s="58"/>
      <c r="X20">
        <f t="shared" ref="X20" si="9">X19+1</f>
        <v>9</v>
      </c>
      <c r="Y20" s="4" t="s">
        <v>115</v>
      </c>
      <c r="Z20" s="56">
        <v>12947422.962716237</v>
      </c>
      <c r="AA20" s="58">
        <v>12357166.595553238</v>
      </c>
      <c r="AB20" s="53">
        <f t="shared" si="7"/>
        <v>4241105.9139233157</v>
      </c>
      <c r="AC20" s="112">
        <f t="shared" ref="AC20:AC27" si="10">V20-(U20+D20)</f>
        <v>0</v>
      </c>
      <c r="AD20" s="113">
        <f t="shared" ref="AD20:AD29" si="11">U20-SUM(E20:S20)</f>
        <v>17272.393783412874</v>
      </c>
      <c r="AE20" s="114"/>
      <c r="AG20" s="138">
        <f t="shared" si="3"/>
        <v>0</v>
      </c>
      <c r="AH20" s="139">
        <f t="shared" si="4"/>
        <v>0</v>
      </c>
    </row>
    <row r="21" spans="2:34">
      <c r="B21">
        <f t="shared" si="5"/>
        <v>10</v>
      </c>
      <c r="C21" s="4" t="s">
        <v>116</v>
      </c>
      <c r="D21" s="54">
        <v>8949862.5800000001</v>
      </c>
      <c r="E21" s="55">
        <v>-491826.20999999996</v>
      </c>
      <c r="F21" s="56"/>
      <c r="G21" s="56">
        <v>-118017.68578729971</v>
      </c>
      <c r="H21" s="56">
        <v>56789.624438499995</v>
      </c>
      <c r="I21" s="56"/>
      <c r="J21" s="56">
        <v>-329350.32794330001</v>
      </c>
      <c r="K21" s="56">
        <v>36176.334877631409</v>
      </c>
      <c r="L21" s="56">
        <v>-551901.7401017939</v>
      </c>
      <c r="M21" s="56">
        <v>-136358.16683979999</v>
      </c>
      <c r="N21" s="56">
        <v>0</v>
      </c>
      <c r="O21" s="56">
        <v>69344.947402078658</v>
      </c>
      <c r="P21" s="56">
        <v>0</v>
      </c>
      <c r="Q21" s="56">
        <v>0</v>
      </c>
      <c r="R21" s="56">
        <v>1955800.0292907637</v>
      </c>
      <c r="S21" s="56">
        <v>209444.55109923612</v>
      </c>
      <c r="T21" s="56">
        <v>0</v>
      </c>
      <c r="U21" s="57">
        <f t="shared" si="0"/>
        <v>700101.35643601604</v>
      </c>
      <c r="V21" s="56">
        <v>9649963.9364360161</v>
      </c>
      <c r="W21" s="58"/>
      <c r="X21">
        <f t="shared" si="6"/>
        <v>10</v>
      </c>
      <c r="Y21" s="4" t="s">
        <v>116</v>
      </c>
      <c r="Z21" s="56">
        <v>64751.883874999992</v>
      </c>
      <c r="AA21" s="58">
        <v>64751.883874999992</v>
      </c>
      <c r="AB21" s="53">
        <f t="shared" si="7"/>
        <v>9585212.0525610168</v>
      </c>
      <c r="AC21" s="112">
        <f t="shared" si="10"/>
        <v>0</v>
      </c>
      <c r="AD21" s="113">
        <f t="shared" si="11"/>
        <v>0</v>
      </c>
      <c r="AE21" s="114"/>
      <c r="AG21" s="138">
        <f t="shared" si="3"/>
        <v>0</v>
      </c>
      <c r="AH21" s="139">
        <f t="shared" si="4"/>
        <v>0</v>
      </c>
    </row>
    <row r="22" spans="2:34">
      <c r="B22">
        <f t="shared" si="5"/>
        <v>11</v>
      </c>
      <c r="C22" s="4" t="s">
        <v>117</v>
      </c>
      <c r="D22" s="54">
        <v>6060694.1600000001</v>
      </c>
      <c r="E22" s="55">
        <v>-337558.31999999995</v>
      </c>
      <c r="F22" s="56">
        <v>-120411.02297355344</v>
      </c>
      <c r="G22" s="56">
        <v>-28715.054502522897</v>
      </c>
      <c r="H22" s="56">
        <v>19529.973180041594</v>
      </c>
      <c r="I22" s="56"/>
      <c r="J22" s="56">
        <v>-93077.137415450969</v>
      </c>
      <c r="K22" s="56">
        <v>9702.570731634687</v>
      </c>
      <c r="L22" s="56">
        <v>-176839.36187363366</v>
      </c>
      <c r="M22" s="56">
        <v>-31314.13707354576</v>
      </c>
      <c r="N22" s="56">
        <v>566274.96776999999</v>
      </c>
      <c r="O22" s="56">
        <v>-303229.43904864509</v>
      </c>
      <c r="P22" s="56">
        <v>-70157.573397359811</v>
      </c>
      <c r="Q22" s="56">
        <v>-195999.9544223994</v>
      </c>
      <c r="R22" s="56"/>
      <c r="S22" s="56">
        <v>373192.1501000002</v>
      </c>
      <c r="T22" s="56">
        <v>4995.1197555996478</v>
      </c>
      <c r="U22" s="57">
        <f t="shared" si="0"/>
        <v>-383607.21916983556</v>
      </c>
      <c r="V22" s="56">
        <v>5677086.9408301646</v>
      </c>
      <c r="W22" s="58"/>
      <c r="X22">
        <f t="shared" si="6"/>
        <v>11</v>
      </c>
      <c r="Y22" s="4" t="s">
        <v>117</v>
      </c>
      <c r="Z22" s="56">
        <v>3588110.6513289995</v>
      </c>
      <c r="AA22" s="58">
        <v>3424814.1075621997</v>
      </c>
      <c r="AB22" s="53">
        <f t="shared" si="7"/>
        <v>2088976.289501165</v>
      </c>
      <c r="AC22" s="112">
        <f t="shared" si="10"/>
        <v>0</v>
      </c>
      <c r="AD22" s="113">
        <f t="shared" si="11"/>
        <v>4995.1197555989493</v>
      </c>
      <c r="AE22" s="114"/>
      <c r="AG22" s="138">
        <f t="shared" si="3"/>
        <v>6.9849193096160889E-10</v>
      </c>
      <c r="AH22" s="139">
        <f t="shared" si="4"/>
        <v>0</v>
      </c>
    </row>
    <row r="23" spans="2:34">
      <c r="B23">
        <f t="shared" si="5"/>
        <v>12</v>
      </c>
      <c r="C23" s="4" t="s">
        <v>118</v>
      </c>
      <c r="D23" s="54">
        <v>104807.23000000001</v>
      </c>
      <c r="E23" s="55">
        <v>-6601.81</v>
      </c>
      <c r="F23" s="56"/>
      <c r="G23" s="56">
        <v>-1157.88348362907</v>
      </c>
      <c r="H23" s="56">
        <v>781.60634400000004</v>
      </c>
      <c r="I23" s="56"/>
      <c r="J23" s="56">
        <v>-3845.4204656000002</v>
      </c>
      <c r="K23" s="56">
        <v>423.18438390000006</v>
      </c>
      <c r="L23" s="56">
        <v>-7413.0651670567877</v>
      </c>
      <c r="M23" s="56">
        <v>-1256.3704323000002</v>
      </c>
      <c r="N23" s="56">
        <v>0</v>
      </c>
      <c r="O23" s="56">
        <v>876.37599068581767</v>
      </c>
      <c r="P23" s="56">
        <v>0</v>
      </c>
      <c r="Q23" s="56">
        <v>0</v>
      </c>
      <c r="R23" s="56"/>
      <c r="S23" s="56">
        <v>0</v>
      </c>
      <c r="T23" s="56">
        <v>0</v>
      </c>
      <c r="U23" s="57">
        <f t="shared" si="0"/>
        <v>-18193.382830000017</v>
      </c>
      <c r="V23" s="56">
        <v>86613.847169999994</v>
      </c>
      <c r="W23" s="58"/>
      <c r="X23">
        <f t="shared" si="6"/>
        <v>12</v>
      </c>
      <c r="Y23" s="4" t="s">
        <v>118</v>
      </c>
      <c r="Z23" s="56">
        <v>260.84400999999997</v>
      </c>
      <c r="AA23" s="58">
        <v>260.84400999999997</v>
      </c>
      <c r="AB23" s="53">
        <f t="shared" si="7"/>
        <v>86353.003159999993</v>
      </c>
      <c r="AC23" s="112">
        <f t="shared" si="10"/>
        <v>0</v>
      </c>
      <c r="AD23" s="113">
        <f t="shared" si="11"/>
        <v>0</v>
      </c>
      <c r="AE23" s="114"/>
      <c r="AG23" s="138">
        <f t="shared" si="3"/>
        <v>0</v>
      </c>
      <c r="AH23" s="139">
        <f t="shared" si="4"/>
        <v>0</v>
      </c>
    </row>
    <row r="24" spans="2:34">
      <c r="B24">
        <f t="shared" si="5"/>
        <v>13</v>
      </c>
      <c r="C24" s="4" t="s">
        <v>119</v>
      </c>
      <c r="D24" s="54">
        <v>9230288.4000000004</v>
      </c>
      <c r="E24" s="55">
        <v>-473047.51999999996</v>
      </c>
      <c r="F24" s="56">
        <v>-282620.68647614983</v>
      </c>
      <c r="G24" s="56">
        <v>-13649.768273515958</v>
      </c>
      <c r="H24" s="56">
        <v>8364.4080063674992</v>
      </c>
      <c r="I24" s="56"/>
      <c r="J24" s="56">
        <v>-71877.280832830002</v>
      </c>
      <c r="K24" s="56">
        <v>5930.9452828963867</v>
      </c>
      <c r="L24" s="56">
        <v>-83189.873738510971</v>
      </c>
      <c r="M24" s="56">
        <v>-30816.2021366675</v>
      </c>
      <c r="N24" s="56">
        <v>319015.72984500002</v>
      </c>
      <c r="O24" s="56">
        <v>1188636.1357771792</v>
      </c>
      <c r="P24" s="56">
        <v>-191376.56140199862</v>
      </c>
      <c r="Q24" s="56">
        <v>-411342.97496495955</v>
      </c>
      <c r="R24" s="56"/>
      <c r="S24" s="56">
        <v>257955.61679999903</v>
      </c>
      <c r="T24" s="56">
        <v>11959.433349760249</v>
      </c>
      <c r="U24" s="57">
        <f t="shared" si="0"/>
        <v>233941.40123656951</v>
      </c>
      <c r="V24" s="56">
        <v>9464229.8012365699</v>
      </c>
      <c r="W24" s="58"/>
      <c r="X24">
        <f t="shared" si="6"/>
        <v>13</v>
      </c>
      <c r="Y24" s="4" t="s">
        <v>119</v>
      </c>
      <c r="Z24" s="56">
        <v>8320085.7857868802</v>
      </c>
      <c r="AA24" s="58">
        <v>7941753.7115492793</v>
      </c>
      <c r="AB24" s="53">
        <f t="shared" si="7"/>
        <v>1144144.0154496897</v>
      </c>
      <c r="AC24" s="112">
        <f t="shared" si="10"/>
        <v>0</v>
      </c>
      <c r="AD24" s="113">
        <f t="shared" si="11"/>
        <v>11959.433349759784</v>
      </c>
      <c r="AE24" s="114"/>
      <c r="AG24" s="138">
        <f t="shared" si="3"/>
        <v>4.6566128730773926E-10</v>
      </c>
      <c r="AH24" s="139">
        <f t="shared" si="4"/>
        <v>0</v>
      </c>
    </row>
    <row r="25" spans="2:34">
      <c r="B25">
        <f t="shared" si="5"/>
        <v>14</v>
      </c>
      <c r="C25" s="4" t="s">
        <v>120</v>
      </c>
      <c r="D25" s="54">
        <v>4724699.24</v>
      </c>
      <c r="E25" s="55">
        <v>-301404.65000000002</v>
      </c>
      <c r="F25" s="56"/>
      <c r="G25" s="56">
        <v>-52025.835240107925</v>
      </c>
      <c r="H25" s="56">
        <v>40188.0702256</v>
      </c>
      <c r="I25" s="56"/>
      <c r="J25" s="56">
        <v>-318706.23991780001</v>
      </c>
      <c r="K25" s="56">
        <v>22456.254418399996</v>
      </c>
      <c r="L25" s="56">
        <v>-277954.90633750206</v>
      </c>
      <c r="M25" s="56">
        <v>-144152.29355639999</v>
      </c>
      <c r="N25" s="56">
        <v>0</v>
      </c>
      <c r="O25" s="56">
        <v>-2815.4871920780279</v>
      </c>
      <c r="P25" s="56">
        <v>0</v>
      </c>
      <c r="Q25" s="56">
        <v>0</v>
      </c>
      <c r="R25" s="56"/>
      <c r="S25" s="56">
        <v>23923.69840000011</v>
      </c>
      <c r="T25" s="56">
        <v>0</v>
      </c>
      <c r="U25" s="57">
        <f t="shared" si="0"/>
        <v>-1010491.3891998879</v>
      </c>
      <c r="V25" s="56">
        <v>3714207.8508001124</v>
      </c>
      <c r="W25" s="58"/>
      <c r="X25">
        <f t="shared" si="6"/>
        <v>14</v>
      </c>
      <c r="Y25" s="4" t="s">
        <v>120</v>
      </c>
      <c r="Z25" s="56">
        <v>69478.156965000002</v>
      </c>
      <c r="AA25" s="58">
        <v>69478.156965000002</v>
      </c>
      <c r="AB25" s="53">
        <f t="shared" si="7"/>
        <v>3644729.6938351123</v>
      </c>
      <c r="AC25" s="112">
        <f t="shared" si="10"/>
        <v>0</v>
      </c>
      <c r="AD25" s="113">
        <f t="shared" si="11"/>
        <v>0</v>
      </c>
      <c r="AE25" s="114"/>
      <c r="AG25" s="138">
        <f t="shared" si="3"/>
        <v>0</v>
      </c>
      <c r="AH25" s="139">
        <f t="shared" si="4"/>
        <v>0</v>
      </c>
    </row>
    <row r="26" spans="2:34">
      <c r="B26">
        <f t="shared" si="5"/>
        <v>15</v>
      </c>
      <c r="C26" s="4" t="s">
        <v>121</v>
      </c>
      <c r="D26" s="54">
        <v>1677501.4200000002</v>
      </c>
      <c r="E26" s="55">
        <v>-92443.74</v>
      </c>
      <c r="F26" s="56"/>
      <c r="G26" s="56">
        <v>0</v>
      </c>
      <c r="H26" s="56">
        <v>9286.8891072000006</v>
      </c>
      <c r="I26" s="56"/>
      <c r="J26" s="56">
        <v>-135994.14713699996</v>
      </c>
      <c r="K26" s="56">
        <v>8588.8131008125347</v>
      </c>
      <c r="L26" s="56">
        <v>0</v>
      </c>
      <c r="M26" s="56">
        <v>-59919.590333699998</v>
      </c>
      <c r="N26" s="56">
        <v>0</v>
      </c>
      <c r="O26" s="56">
        <v>-57512.51990036713</v>
      </c>
      <c r="P26" s="56">
        <v>0</v>
      </c>
      <c r="Q26" s="56">
        <v>0</v>
      </c>
      <c r="R26" s="56"/>
      <c r="S26" s="56">
        <v>19954.838879999937</v>
      </c>
      <c r="T26" s="56">
        <v>0</v>
      </c>
      <c r="U26" s="57">
        <f t="shared" si="0"/>
        <v>-308039.45628305408</v>
      </c>
      <c r="V26" s="56">
        <v>1369461.9637169461</v>
      </c>
      <c r="W26" s="58"/>
      <c r="X26">
        <f t="shared" si="6"/>
        <v>15</v>
      </c>
      <c r="Y26" s="4" t="s">
        <v>121</v>
      </c>
      <c r="Z26" s="56">
        <v>0</v>
      </c>
      <c r="AA26" s="58">
        <v>0</v>
      </c>
      <c r="AB26" s="53">
        <f t="shared" si="7"/>
        <v>1369461.9637169461</v>
      </c>
      <c r="AC26" s="112">
        <f t="shared" si="10"/>
        <v>0</v>
      </c>
      <c r="AD26" s="113">
        <f t="shared" si="11"/>
        <v>5.2386894822120667E-10</v>
      </c>
      <c r="AE26" s="114"/>
      <c r="AG26" s="138">
        <f t="shared" si="3"/>
        <v>-5.2386894822120667E-10</v>
      </c>
      <c r="AH26" s="139">
        <f t="shared" si="4"/>
        <v>0</v>
      </c>
    </row>
    <row r="27" spans="2:34">
      <c r="B27">
        <f t="shared" si="5"/>
        <v>16</v>
      </c>
      <c r="C27" s="4" t="s">
        <v>122</v>
      </c>
      <c r="D27" s="115">
        <f t="shared" ref="D27" si="12">SUM(D12:D26)</f>
        <v>857492456.11000001</v>
      </c>
      <c r="E27" s="116">
        <f t="shared" ref="E27:N27" si="13">SUM(E12:E26)</f>
        <v>-40067188.970000006</v>
      </c>
      <c r="F27" s="116">
        <f t="shared" si="13"/>
        <v>-12315699.729075179</v>
      </c>
      <c r="G27" s="116">
        <f t="shared" si="13"/>
        <v>-5670995.2945745047</v>
      </c>
      <c r="H27" s="116">
        <f t="shared" si="13"/>
        <v>2772307.0595804784</v>
      </c>
      <c r="I27" s="116">
        <f t="shared" si="13"/>
        <v>-97440.859999999986</v>
      </c>
      <c r="J27" s="116">
        <f t="shared" si="13"/>
        <v>-20149802.975724913</v>
      </c>
      <c r="K27" s="116">
        <f t="shared" si="13"/>
        <v>1918596.4897268589</v>
      </c>
      <c r="L27" s="116">
        <f t="shared" si="13"/>
        <v>-32898997.31453428</v>
      </c>
      <c r="M27" s="116">
        <f t="shared" si="13"/>
        <v>-6319267.5535104107</v>
      </c>
      <c r="N27" s="116">
        <f t="shared" si="13"/>
        <v>26488407.126521312</v>
      </c>
      <c r="O27" s="116">
        <v>-1260765.5508679152</v>
      </c>
      <c r="P27" s="115">
        <f t="shared" ref="P27:V27" si="14">SUM(P12:P26)</f>
        <v>-6574130.9173244052</v>
      </c>
      <c r="Q27" s="115">
        <f t="shared" si="14"/>
        <v>-19662600.392835855</v>
      </c>
      <c r="R27" s="115">
        <f t="shared" si="14"/>
        <v>458934.46342071705</v>
      </c>
      <c r="S27" s="115">
        <f t="shared" si="14"/>
        <v>58088569.543246187</v>
      </c>
      <c r="T27" s="115">
        <f t="shared" si="14"/>
        <v>530827.26311618276</v>
      </c>
      <c r="U27" s="117">
        <f t="shared" si="14"/>
        <v>-54759247.612835638</v>
      </c>
      <c r="V27" s="115">
        <f t="shared" si="14"/>
        <v>802733208.49716437</v>
      </c>
      <c r="W27" s="60"/>
      <c r="X27">
        <f t="shared" si="6"/>
        <v>16</v>
      </c>
      <c r="Y27" s="4" t="s">
        <v>122</v>
      </c>
      <c r="Z27" s="115">
        <f>SUM(Z12:Z26)</f>
        <v>374239633.87109822</v>
      </c>
      <c r="AA27" s="118">
        <f>SUM(AA12:AA26)</f>
        <v>357221390.98799843</v>
      </c>
      <c r="AB27" s="118">
        <f>SUM(AB12:AB26)</f>
        <v>428493574.62606621</v>
      </c>
      <c r="AC27" s="112">
        <f t="shared" si="10"/>
        <v>0</v>
      </c>
      <c r="AD27" s="113">
        <f t="shared" si="11"/>
        <v>530827.2631162852</v>
      </c>
      <c r="AE27" s="114"/>
      <c r="AG27" s="138">
        <f t="shared" si="3"/>
        <v>-1.0430812835693359E-7</v>
      </c>
      <c r="AH27" s="139">
        <f t="shared" si="4"/>
        <v>0</v>
      </c>
    </row>
    <row r="28" spans="2:34">
      <c r="C28" s="4"/>
      <c r="D28" s="61"/>
      <c r="E28" s="47"/>
      <c r="F28" s="47"/>
      <c r="G28" s="47"/>
      <c r="H28" s="47"/>
      <c r="I28" s="47"/>
      <c r="J28" s="47"/>
      <c r="K28" s="47"/>
      <c r="L28" s="47"/>
      <c r="M28" s="47"/>
      <c r="N28" s="47"/>
      <c r="O28" s="61"/>
      <c r="P28" s="61"/>
      <c r="Q28" s="61"/>
      <c r="R28" s="61"/>
      <c r="S28" s="47"/>
      <c r="T28" s="47"/>
      <c r="U28" s="47"/>
      <c r="V28" s="47"/>
      <c r="W28" s="60"/>
      <c r="X28"/>
      <c r="Y28" s="4"/>
      <c r="Z28" s="47"/>
      <c r="AA28" s="47"/>
      <c r="AB28" s="47"/>
      <c r="AC28" s="119"/>
      <c r="AD28" s="113">
        <f t="shared" si="11"/>
        <v>0</v>
      </c>
      <c r="AE28" s="120"/>
      <c r="AG28" s="138"/>
      <c r="AH28" s="140"/>
    </row>
    <row r="29" spans="2:34">
      <c r="B29">
        <f>B27+1</f>
        <v>17</v>
      </c>
      <c r="C29" s="4" t="s">
        <v>32</v>
      </c>
      <c r="D29" s="54">
        <v>6966059.8900000006</v>
      </c>
      <c r="E29" s="56">
        <v>-367127.93</v>
      </c>
      <c r="F29" s="46"/>
      <c r="G29" s="46"/>
      <c r="H29" s="56">
        <v>53666.38</v>
      </c>
      <c r="I29" s="56"/>
      <c r="J29" s="121">
        <v>-270440.65000000002</v>
      </c>
      <c r="K29" s="121">
        <v>28151.220000000005</v>
      </c>
      <c r="L29" s="121">
        <v>-498561.63999999996</v>
      </c>
      <c r="M29" s="46"/>
      <c r="N29" s="46"/>
      <c r="O29" s="56">
        <v>129801.18999999948</v>
      </c>
      <c r="P29" s="56"/>
      <c r="Q29" s="56"/>
      <c r="R29" s="56"/>
      <c r="S29" s="62"/>
      <c r="T29" s="62"/>
      <c r="U29" s="57">
        <f>V29-D29</f>
        <v>-924511.43000000063</v>
      </c>
      <c r="V29" s="55">
        <v>6041548.46</v>
      </c>
      <c r="W29" s="63"/>
      <c r="X29">
        <f>X27+1</f>
        <v>17</v>
      </c>
      <c r="Y29" s="4" t="s">
        <v>32</v>
      </c>
      <c r="Z29" s="63"/>
      <c r="AA29" s="63"/>
      <c r="AB29" s="63"/>
      <c r="AC29" s="112">
        <f>V29-(U29+D29)</f>
        <v>0</v>
      </c>
      <c r="AD29" s="113">
        <f t="shared" si="11"/>
        <v>0</v>
      </c>
      <c r="AE29" s="122"/>
      <c r="AG29" s="138">
        <f>SUM(E29:T29)-U29</f>
        <v>0</v>
      </c>
      <c r="AH29" s="139">
        <f>U29+D29-V29</f>
        <v>0</v>
      </c>
    </row>
    <row r="30" spans="2:34">
      <c r="B30">
        <v>17</v>
      </c>
      <c r="C30" s="4" t="s">
        <v>123</v>
      </c>
      <c r="D30" s="54">
        <v>24029578.809999999</v>
      </c>
      <c r="E30" s="56"/>
      <c r="F30" s="46"/>
      <c r="G30" s="46"/>
      <c r="H30" s="56"/>
      <c r="I30" s="56"/>
      <c r="J30" s="46"/>
      <c r="K30" s="46"/>
      <c r="L30" s="46">
        <f>-D30</f>
        <v>-24029578.809999999</v>
      </c>
      <c r="M30" s="46"/>
      <c r="N30" s="46"/>
      <c r="O30" s="56"/>
      <c r="P30" s="56"/>
      <c r="Q30" s="56"/>
      <c r="R30" s="56"/>
      <c r="S30" s="62"/>
      <c r="T30" s="62"/>
      <c r="U30" s="57">
        <f>V30-D30</f>
        <v>-24029578.809999999</v>
      </c>
      <c r="V30" s="55">
        <v>0</v>
      </c>
      <c r="W30" s="63"/>
      <c r="X30"/>
      <c r="Y30" s="4"/>
      <c r="Z30" s="63"/>
      <c r="AA30" s="63"/>
      <c r="AB30" s="63"/>
      <c r="AC30" s="112"/>
      <c r="AD30" s="113"/>
      <c r="AE30" s="122"/>
      <c r="AG30" s="138"/>
      <c r="AH30" s="140"/>
    </row>
    <row r="31" spans="2:34">
      <c r="B31">
        <f>B30+1</f>
        <v>18</v>
      </c>
      <c r="C31" s="4" t="s">
        <v>124</v>
      </c>
      <c r="D31" s="54">
        <f>6984503.78</f>
        <v>6984503.7800000003</v>
      </c>
      <c r="E31" s="123"/>
      <c r="F31" s="46"/>
      <c r="G31" s="46"/>
      <c r="H31" s="46"/>
      <c r="I31" s="46">
        <v>25090.45</v>
      </c>
      <c r="J31" s="54"/>
      <c r="K31" s="54"/>
      <c r="L31" s="54"/>
      <c r="M31" s="54"/>
      <c r="N31" s="46"/>
      <c r="O31" s="55"/>
      <c r="P31" s="55"/>
      <c r="Q31" s="55"/>
      <c r="R31" s="55"/>
      <c r="S31" s="46"/>
      <c r="T31" s="46"/>
      <c r="U31" s="57">
        <f>V31-D31</f>
        <v>25090.450000000186</v>
      </c>
      <c r="V31" s="124">
        <f>SUM(D31:S31)</f>
        <v>7009594.2300000004</v>
      </c>
      <c r="W31" s="60"/>
      <c r="X31">
        <f>X29+1</f>
        <v>18</v>
      </c>
      <c r="Y31" s="4" t="s">
        <v>124</v>
      </c>
      <c r="Z31" s="60"/>
      <c r="AA31" s="60"/>
      <c r="AB31" s="60"/>
      <c r="AC31" s="112">
        <f>V31-(U31+D31)</f>
        <v>0</v>
      </c>
      <c r="AD31" s="113">
        <f>U31-SUM(E31:S31)</f>
        <v>1.8553691916167736E-10</v>
      </c>
      <c r="AE31" s="122"/>
      <c r="AG31" s="138">
        <f>SUM(E31:T31)-U31</f>
        <v>-1.8553691916167736E-10</v>
      </c>
      <c r="AH31" s="139">
        <f>U31+D31-V31</f>
        <v>0</v>
      </c>
    </row>
    <row r="32" spans="2:34">
      <c r="B32">
        <f>B31+1</f>
        <v>19</v>
      </c>
      <c r="C32" s="4" t="s">
        <v>125</v>
      </c>
      <c r="D32" s="118">
        <f>SUM(D29:D31)</f>
        <v>37980142.479999997</v>
      </c>
      <c r="E32" s="118">
        <f t="shared" ref="E32:T32" si="15">SUM(E29:E31)</f>
        <v>-367127.93</v>
      </c>
      <c r="F32" s="118">
        <f t="shared" si="15"/>
        <v>0</v>
      </c>
      <c r="G32" s="118">
        <f t="shared" si="15"/>
        <v>0</v>
      </c>
      <c r="H32" s="118">
        <f t="shared" si="15"/>
        <v>53666.38</v>
      </c>
      <c r="I32" s="118">
        <f t="shared" si="15"/>
        <v>25090.45</v>
      </c>
      <c r="J32" s="118">
        <f>SUM(J29:J31)</f>
        <v>-270440.65000000002</v>
      </c>
      <c r="K32" s="118">
        <f>SUM(K29:K31)</f>
        <v>28151.220000000005</v>
      </c>
      <c r="L32" s="118">
        <f>SUM(L29:L31)</f>
        <v>-24528140.449999999</v>
      </c>
      <c r="M32" s="118">
        <f>SUM(M29:M31)</f>
        <v>0</v>
      </c>
      <c r="N32" s="118">
        <f t="shared" si="15"/>
        <v>0</v>
      </c>
      <c r="O32" s="118">
        <f t="shared" si="15"/>
        <v>129801.18999999948</v>
      </c>
      <c r="P32" s="118">
        <f t="shared" si="15"/>
        <v>0</v>
      </c>
      <c r="Q32" s="118">
        <f t="shared" si="15"/>
        <v>0</v>
      </c>
      <c r="R32" s="118">
        <f t="shared" si="15"/>
        <v>0</v>
      </c>
      <c r="S32" s="118">
        <f t="shared" si="15"/>
        <v>0</v>
      </c>
      <c r="T32" s="118">
        <f t="shared" si="15"/>
        <v>0</v>
      </c>
      <c r="U32" s="118">
        <f>SUM(U29:U31)</f>
        <v>-24928999.789999999</v>
      </c>
      <c r="V32" s="118">
        <f>SUM(V29:V31)</f>
        <v>13051142.690000001</v>
      </c>
      <c r="W32" s="60"/>
      <c r="X32">
        <f>X31+1</f>
        <v>19</v>
      </c>
      <c r="Y32" s="4" t="s">
        <v>125</v>
      </c>
      <c r="Z32" s="64"/>
      <c r="AA32" s="64"/>
      <c r="AB32" s="60"/>
      <c r="AC32" s="112">
        <f>V32-(U32+D32)</f>
        <v>0</v>
      </c>
      <c r="AD32" s="113">
        <f>U32-SUM(E32:S32)</f>
        <v>0</v>
      </c>
      <c r="AE32" s="122"/>
      <c r="AG32" s="138">
        <f>SUM(E32:T32)-U32</f>
        <v>0</v>
      </c>
      <c r="AH32" s="139">
        <f>U32+D32-V32</f>
        <v>0</v>
      </c>
    </row>
    <row r="33" spans="2:34">
      <c r="B33">
        <f>B32+1</f>
        <v>20</v>
      </c>
      <c r="C33" s="4" t="s">
        <v>126</v>
      </c>
      <c r="D33" s="115">
        <f t="shared" ref="D33:V33" si="16">D27+D32</f>
        <v>895472598.59000003</v>
      </c>
      <c r="E33" s="115">
        <f>E27+E32</f>
        <v>-40434316.900000006</v>
      </c>
      <c r="F33" s="115">
        <f t="shared" si="16"/>
        <v>-12315699.729075179</v>
      </c>
      <c r="G33" s="115">
        <f t="shared" si="16"/>
        <v>-5670995.2945745047</v>
      </c>
      <c r="H33" s="115">
        <f t="shared" si="16"/>
        <v>2825973.4395804782</v>
      </c>
      <c r="I33" s="115">
        <f t="shared" si="16"/>
        <v>-72350.409999999989</v>
      </c>
      <c r="J33" s="115">
        <f>J27+J32</f>
        <v>-20420243.625724912</v>
      </c>
      <c r="K33" s="115">
        <f>K27+K32</f>
        <v>1946747.7097268589</v>
      </c>
      <c r="L33" s="115">
        <f>L27+L32</f>
        <v>-57427137.76453428</v>
      </c>
      <c r="M33" s="115">
        <f>M27+M32</f>
        <v>-6319267.5535104107</v>
      </c>
      <c r="N33" s="115">
        <f t="shared" si="16"/>
        <v>26488407.126521312</v>
      </c>
      <c r="O33" s="115">
        <f t="shared" si="16"/>
        <v>-1130964.3608679157</v>
      </c>
      <c r="P33" s="115">
        <f t="shared" si="16"/>
        <v>-6574130.9173244052</v>
      </c>
      <c r="Q33" s="115">
        <f t="shared" si="16"/>
        <v>-19662600.392835855</v>
      </c>
      <c r="R33" s="115">
        <f t="shared" si="16"/>
        <v>458934.46342071705</v>
      </c>
      <c r="S33" s="115">
        <f t="shared" si="16"/>
        <v>58088569.543246187</v>
      </c>
      <c r="T33" s="115">
        <f t="shared" si="16"/>
        <v>530827.26311618276</v>
      </c>
      <c r="U33" s="118">
        <f t="shared" si="16"/>
        <v>-79688247.402835637</v>
      </c>
      <c r="V33" s="118">
        <f t="shared" si="16"/>
        <v>815784351.18716443</v>
      </c>
      <c r="W33" s="60"/>
      <c r="X33">
        <f>X32+1</f>
        <v>20</v>
      </c>
      <c r="Y33" s="4" t="s">
        <v>126</v>
      </c>
      <c r="Z33" s="64"/>
      <c r="AA33" s="64"/>
      <c r="AB33" s="60"/>
      <c r="AC33" s="112">
        <f>V33-(U33+D33)</f>
        <v>0</v>
      </c>
      <c r="AD33" s="113">
        <f>U33-SUM(E33:S33)</f>
        <v>530827.2631162703</v>
      </c>
      <c r="AE33" s="122"/>
      <c r="AG33" s="138">
        <f>SUM(E33:T33)-U33</f>
        <v>0</v>
      </c>
      <c r="AH33" s="139">
        <f>U33+D33-V33</f>
        <v>0</v>
      </c>
    </row>
    <row r="34" spans="2:34">
      <c r="C34" s="4"/>
      <c r="D34" s="63"/>
      <c r="E34" s="60"/>
      <c r="F34" s="60"/>
      <c r="G34" s="60"/>
      <c r="H34" s="60"/>
      <c r="I34" s="60"/>
      <c r="J34" s="60"/>
      <c r="K34" s="60"/>
      <c r="L34" s="60"/>
      <c r="M34" s="60"/>
      <c r="N34" s="60"/>
      <c r="O34" s="63"/>
      <c r="P34" s="63"/>
      <c r="Q34" s="63"/>
      <c r="R34" s="63"/>
      <c r="S34" s="60"/>
      <c r="T34" s="60"/>
      <c r="U34" s="60"/>
      <c r="V34" s="60"/>
      <c r="W34" s="60"/>
      <c r="X34"/>
      <c r="Y34"/>
      <c r="Z34" s="62"/>
      <c r="AA34" s="46"/>
      <c r="AB34" s="60"/>
      <c r="AC34" s="119"/>
      <c r="AD34" s="113">
        <f>U34-SUM(E34:S34)</f>
        <v>0</v>
      </c>
      <c r="AE34" s="125"/>
      <c r="AG34" s="138"/>
      <c r="AH34" s="140"/>
    </row>
    <row r="35" spans="2:34" ht="15" thickBot="1">
      <c r="B35">
        <f>B33+1</f>
        <v>21</v>
      </c>
      <c r="C35" s="4" t="s">
        <v>127</v>
      </c>
      <c r="D35" s="92">
        <v>326393369.1500001</v>
      </c>
      <c r="E35" s="63"/>
      <c r="F35" s="63"/>
      <c r="G35" s="63"/>
      <c r="H35" s="63"/>
      <c r="I35" s="63">
        <v>-45481.5</v>
      </c>
      <c r="J35" s="63"/>
      <c r="K35" s="63"/>
      <c r="L35" s="63"/>
      <c r="M35" s="63"/>
      <c r="N35" s="63">
        <v>25320257.07</v>
      </c>
      <c r="O35" s="49">
        <v>-610931.78843075037</v>
      </c>
      <c r="P35" s="49">
        <v>-6284122.0758568048</v>
      </c>
      <c r="Q35" s="49">
        <v>-18796362.05136019</v>
      </c>
      <c r="R35" s="49">
        <v>519928.25640650652</v>
      </c>
      <c r="S35" s="49">
        <v>30724733.927239694</v>
      </c>
      <c r="T35" s="49">
        <v>0</v>
      </c>
      <c r="U35" s="57">
        <f>V35-D35</f>
        <v>30828021.837998331</v>
      </c>
      <c r="V35" s="64">
        <f>AA27</f>
        <v>357221390.98799843</v>
      </c>
      <c r="W35" s="65"/>
      <c r="X35"/>
      <c r="Y35"/>
      <c r="Z35" s="62"/>
      <c r="AA35" s="46"/>
      <c r="AB35" s="65"/>
      <c r="AC35" s="126">
        <f>V35-(U35+D35)</f>
        <v>0</v>
      </c>
      <c r="AD35" s="127">
        <f>U35-SUM(E35:S35)</f>
        <v>-1.2665987014770508E-7</v>
      </c>
      <c r="AE35" s="128"/>
      <c r="AG35" s="141">
        <f>SUM(E35:T35)-U35</f>
        <v>1.2665987014770508E-7</v>
      </c>
      <c r="AH35" s="142">
        <f>U35+D35-V35</f>
        <v>0</v>
      </c>
    </row>
    <row r="36" spans="2:34">
      <c r="B36">
        <f>B35+1</f>
        <v>22</v>
      </c>
      <c r="C36" s="4" t="s">
        <v>128</v>
      </c>
      <c r="D36" s="64"/>
      <c r="E36" s="60" t="s">
        <v>130</v>
      </c>
      <c r="F36" s="60"/>
      <c r="G36" s="60"/>
      <c r="H36" s="60"/>
      <c r="I36" s="60"/>
      <c r="J36" s="60"/>
      <c r="K36" s="60"/>
      <c r="L36" s="60"/>
      <c r="M36" s="60"/>
      <c r="N36" s="60"/>
      <c r="O36" s="63"/>
      <c r="P36" s="63"/>
      <c r="Q36" s="63"/>
      <c r="R36" s="63"/>
      <c r="S36" s="60"/>
      <c r="T36" s="60"/>
      <c r="U36" s="63"/>
      <c r="V36" s="64">
        <f>Z27</f>
        <v>374239633.87109822</v>
      </c>
      <c r="W36" s="65"/>
      <c r="X36" s="66"/>
      <c r="Y36" s="67"/>
      <c r="Z36" s="62"/>
      <c r="AA36" s="46"/>
      <c r="AB36" s="65"/>
      <c r="AD36" s="129"/>
      <c r="AE36" s="22"/>
      <c r="AG36" s="47"/>
      <c r="AH36" s="47"/>
    </row>
    <row r="37" spans="2:34">
      <c r="C37" s="4"/>
      <c r="D37" s="63"/>
      <c r="E37" s="60"/>
      <c r="F37" s="60"/>
      <c r="G37" s="60"/>
      <c r="H37" s="60"/>
      <c r="I37" s="60"/>
      <c r="J37" s="60"/>
      <c r="K37" s="60"/>
      <c r="L37" s="60"/>
      <c r="M37" s="60"/>
      <c r="N37" s="60"/>
      <c r="O37" s="63"/>
      <c r="P37" s="63"/>
      <c r="Q37" s="63"/>
      <c r="R37" s="63"/>
      <c r="S37" s="63"/>
      <c r="T37" s="63"/>
      <c r="U37" s="63"/>
      <c r="V37" s="60"/>
      <c r="W37" s="60"/>
      <c r="X37" s="60"/>
      <c r="Y37" s="130"/>
      <c r="Z37" s="60"/>
      <c r="AA37" s="60"/>
      <c r="AB37" s="60"/>
    </row>
    <row r="38" spans="2:34">
      <c r="D38" s="62"/>
      <c r="E38" s="46"/>
      <c r="F38" s="47"/>
      <c r="G38" s="47"/>
      <c r="H38" s="47"/>
      <c r="I38" s="47"/>
      <c r="J38" s="47"/>
      <c r="K38" s="47"/>
      <c r="L38" s="47"/>
      <c r="M38" s="47"/>
      <c r="N38" s="47"/>
      <c r="O38" s="61"/>
      <c r="P38" s="61"/>
      <c r="Q38" s="61"/>
      <c r="R38" s="61"/>
      <c r="S38" s="61"/>
      <c r="T38" s="61"/>
      <c r="U38" s="61"/>
      <c r="V38" s="153" t="s">
        <v>162</v>
      </c>
      <c r="W38" s="131"/>
      <c r="X38" s="131"/>
      <c r="Y38" s="131"/>
      <c r="Z38" s="131"/>
      <c r="AA38" s="131"/>
      <c r="AB38" s="131"/>
      <c r="AC38" s="84"/>
    </row>
    <row r="39" spans="2:34">
      <c r="F39" s="47"/>
      <c r="G39" s="47"/>
      <c r="H39" s="47"/>
      <c r="I39" s="47"/>
      <c r="J39" s="47"/>
      <c r="K39" s="47"/>
      <c r="L39" s="47"/>
      <c r="M39" s="47"/>
      <c r="N39" s="47"/>
      <c r="O39" s="61"/>
      <c r="P39" s="61"/>
      <c r="Q39" s="61"/>
      <c r="R39" s="61"/>
      <c r="S39" s="61"/>
      <c r="T39" s="61"/>
      <c r="U39" s="61"/>
      <c r="V39" s="46"/>
      <c r="W39" s="131"/>
      <c r="X39" s="131"/>
      <c r="Y39" s="131"/>
      <c r="Z39" s="131"/>
      <c r="AA39" s="131"/>
      <c r="AB39" s="131"/>
      <c r="AC39" s="84"/>
    </row>
    <row r="40" spans="2:34">
      <c r="C40" s="22" t="s">
        <v>157</v>
      </c>
      <c r="F40" s="47"/>
      <c r="G40" s="47"/>
      <c r="H40" s="47"/>
      <c r="I40" s="47"/>
      <c r="J40" s="47"/>
      <c r="K40" s="47"/>
      <c r="L40" s="47"/>
      <c r="M40" s="47"/>
      <c r="N40" s="47"/>
      <c r="O40" s="132"/>
      <c r="P40" s="61"/>
      <c r="Q40" s="61"/>
      <c r="R40" s="61"/>
      <c r="S40" s="61"/>
      <c r="T40" s="61"/>
      <c r="U40" s="61"/>
      <c r="V40" s="133"/>
      <c r="W40" s="131"/>
      <c r="X40" s="131"/>
      <c r="Y40" s="131"/>
      <c r="Z40" s="131"/>
      <c r="AA40" s="131"/>
      <c r="AB40" s="131"/>
      <c r="AC40" s="84"/>
    </row>
    <row r="41" spans="2:34">
      <c r="F41" s="47"/>
      <c r="G41" s="47"/>
      <c r="H41" s="47"/>
      <c r="I41" s="47"/>
      <c r="J41" s="47"/>
      <c r="K41" s="47"/>
      <c r="L41" s="47"/>
      <c r="M41" s="47"/>
      <c r="N41" s="47"/>
      <c r="O41" s="61"/>
      <c r="P41" s="61"/>
      <c r="Q41" s="61"/>
      <c r="R41" s="61"/>
      <c r="S41" s="61"/>
      <c r="T41" s="61"/>
      <c r="U41" s="61"/>
      <c r="V41" s="46"/>
      <c r="W41" s="131"/>
      <c r="X41" s="131"/>
      <c r="Y41" s="131"/>
      <c r="Z41" s="131"/>
      <c r="AA41" s="131"/>
      <c r="AB41" s="131"/>
      <c r="AC41" s="84"/>
    </row>
    <row r="42" spans="2:34">
      <c r="F42" s="47"/>
      <c r="G42" s="47"/>
      <c r="H42" s="47"/>
      <c r="I42" s="47"/>
      <c r="J42" s="47"/>
      <c r="K42" s="47"/>
      <c r="L42" s="47"/>
      <c r="M42" s="47"/>
      <c r="N42" s="47"/>
      <c r="O42" s="61"/>
      <c r="P42" s="61"/>
      <c r="Q42" s="61"/>
      <c r="R42" s="61"/>
      <c r="S42" s="61"/>
      <c r="T42" s="61"/>
      <c r="U42" s="61"/>
      <c r="V42" s="46"/>
      <c r="W42" s="131"/>
      <c r="X42" s="131"/>
      <c r="Y42" s="131"/>
      <c r="Z42" s="131"/>
      <c r="AA42" s="131"/>
      <c r="AB42" s="131"/>
      <c r="AC42" s="84"/>
    </row>
    <row r="43" spans="2:34">
      <c r="F43" s="47"/>
      <c r="G43" s="47"/>
      <c r="H43" s="47"/>
      <c r="I43" s="47"/>
      <c r="J43" s="47"/>
      <c r="K43" s="47"/>
      <c r="L43" s="47"/>
      <c r="M43" s="47"/>
      <c r="N43" s="47"/>
      <c r="O43" s="61" t="s">
        <v>158</v>
      </c>
      <c r="P43" s="61"/>
      <c r="Q43" s="61"/>
      <c r="R43" s="61"/>
      <c r="S43" s="61"/>
      <c r="T43" s="61"/>
      <c r="U43" s="61"/>
      <c r="V43" s="46"/>
      <c r="W43" s="131"/>
      <c r="X43" s="131"/>
      <c r="Y43" s="131"/>
      <c r="Z43" s="131"/>
      <c r="AA43" s="131"/>
      <c r="AB43" s="131"/>
      <c r="AC43" s="84"/>
    </row>
    <row r="44" spans="2:34">
      <c r="F44" s="47"/>
      <c r="G44" s="47"/>
      <c r="H44" s="47"/>
      <c r="I44" s="47"/>
      <c r="J44" s="47"/>
      <c r="K44" s="47"/>
      <c r="L44" s="47"/>
      <c r="M44" s="47"/>
      <c r="N44" s="47"/>
      <c r="O44" s="61"/>
      <c r="P44" s="61"/>
      <c r="Q44" s="61"/>
      <c r="R44" s="61"/>
      <c r="S44" s="61"/>
      <c r="T44" s="61"/>
      <c r="U44" s="61"/>
      <c r="V44" s="46"/>
      <c r="W44" s="131"/>
      <c r="X44" s="131"/>
      <c r="Y44" s="131"/>
      <c r="Z44" s="131"/>
      <c r="AA44" s="131"/>
      <c r="AB44" s="131"/>
      <c r="AC44" s="84"/>
    </row>
    <row r="45" spans="2:34">
      <c r="F45" s="47"/>
      <c r="G45" s="47"/>
      <c r="H45" s="47"/>
      <c r="I45" s="47"/>
      <c r="J45" s="47"/>
      <c r="K45" s="47"/>
      <c r="L45" s="47"/>
      <c r="M45" s="47"/>
      <c r="N45" s="47"/>
      <c r="O45" s="61"/>
      <c r="P45" s="61"/>
      <c r="Q45" s="61"/>
      <c r="R45" s="61"/>
      <c r="S45" s="61"/>
      <c r="T45" s="61"/>
      <c r="U45" s="61"/>
      <c r="V45" s="46"/>
      <c r="W45" s="131"/>
      <c r="X45" s="131"/>
      <c r="Y45" s="131"/>
      <c r="Z45" s="131"/>
      <c r="AA45" s="131"/>
      <c r="AB45" s="131"/>
      <c r="AC45" s="84"/>
    </row>
    <row r="46" spans="2:34">
      <c r="F46" s="47"/>
      <c r="G46" s="47"/>
      <c r="H46" s="47"/>
      <c r="I46" s="47"/>
      <c r="J46" s="47"/>
      <c r="K46" s="47"/>
      <c r="L46" s="47"/>
      <c r="M46" s="47"/>
      <c r="N46" s="47"/>
      <c r="O46" s="61"/>
      <c r="P46" s="61"/>
      <c r="Q46" s="61"/>
      <c r="R46" s="61"/>
      <c r="S46" s="61"/>
      <c r="T46" s="61"/>
      <c r="U46" s="61"/>
      <c r="V46" s="46"/>
      <c r="W46" s="131"/>
      <c r="X46" s="131"/>
      <c r="Y46" s="131"/>
      <c r="Z46" s="131"/>
      <c r="AA46" s="131"/>
      <c r="AB46" s="131"/>
      <c r="AC46" s="84"/>
    </row>
    <row r="47" spans="2:34">
      <c r="F47" s="47"/>
      <c r="G47" s="47"/>
      <c r="H47" s="47"/>
      <c r="I47" s="47"/>
      <c r="J47" s="47"/>
      <c r="K47" s="47"/>
      <c r="L47" s="47"/>
      <c r="M47" s="47"/>
      <c r="N47" s="47"/>
      <c r="O47" s="61"/>
      <c r="P47" s="61"/>
      <c r="Q47" s="61"/>
      <c r="R47" s="61"/>
      <c r="S47" s="61"/>
      <c r="T47" s="61"/>
      <c r="U47" s="61"/>
      <c r="V47" s="46"/>
      <c r="W47" s="131"/>
      <c r="X47" s="131"/>
      <c r="Y47" s="131"/>
      <c r="Z47" s="131"/>
      <c r="AA47" s="131"/>
      <c r="AB47" s="131"/>
      <c r="AC47" s="84"/>
    </row>
    <row r="48" spans="2:34">
      <c r="F48" s="47"/>
      <c r="G48" s="47"/>
      <c r="H48" s="47"/>
      <c r="I48" s="47"/>
      <c r="J48" s="47"/>
      <c r="K48" s="47"/>
      <c r="L48" s="47"/>
      <c r="M48" s="47"/>
      <c r="N48" s="47"/>
      <c r="O48" s="61"/>
      <c r="P48" s="61"/>
      <c r="Q48" s="61"/>
      <c r="R48" s="61"/>
      <c r="S48" s="61"/>
      <c r="T48" s="61"/>
      <c r="U48" s="61"/>
      <c r="V48" s="46"/>
      <c r="W48" s="131"/>
      <c r="X48" s="131"/>
      <c r="Y48" s="131"/>
      <c r="Z48" s="131"/>
      <c r="AA48" s="131"/>
      <c r="AB48" s="131"/>
      <c r="AC48" s="84"/>
    </row>
    <row r="49" spans="6:29" customFormat="1">
      <c r="F49" s="47"/>
      <c r="G49" s="47"/>
      <c r="H49" s="47"/>
      <c r="I49" s="47"/>
      <c r="J49" s="47"/>
      <c r="K49" s="47"/>
      <c r="L49" s="47"/>
      <c r="M49" s="47"/>
      <c r="N49" s="47"/>
      <c r="O49" s="61"/>
      <c r="P49" s="61"/>
      <c r="Q49" s="61"/>
      <c r="R49" s="61"/>
      <c r="S49" s="61"/>
      <c r="T49" s="61"/>
      <c r="U49" s="61"/>
      <c r="V49" s="46"/>
      <c r="W49" s="131"/>
      <c r="X49" s="131"/>
      <c r="Y49" s="131"/>
      <c r="Z49" s="131"/>
      <c r="AA49" s="131"/>
      <c r="AB49" s="131"/>
      <c r="AC49" s="84"/>
    </row>
    <row r="50" spans="6:29" customFormat="1">
      <c r="F50" s="47"/>
      <c r="G50" s="47"/>
      <c r="H50" s="47"/>
      <c r="I50" s="47"/>
      <c r="J50" s="47"/>
      <c r="K50" s="47"/>
      <c r="L50" s="47"/>
      <c r="M50" s="47"/>
      <c r="N50" s="47"/>
      <c r="O50" s="61"/>
      <c r="P50" s="61"/>
      <c r="Q50" s="61"/>
      <c r="R50" s="61"/>
      <c r="S50" s="61"/>
      <c r="T50" s="61"/>
      <c r="U50" s="61"/>
      <c r="V50" s="46"/>
      <c r="W50" s="131"/>
      <c r="X50" s="131"/>
      <c r="Y50" s="131"/>
      <c r="Z50" s="131"/>
      <c r="AA50" s="131"/>
      <c r="AB50" s="131"/>
      <c r="AC50" s="84"/>
    </row>
    <row r="51" spans="6:29" customFormat="1">
      <c r="F51" s="47"/>
      <c r="G51" s="47"/>
      <c r="H51" s="47"/>
      <c r="I51" s="47"/>
      <c r="J51" s="47"/>
      <c r="K51" s="47"/>
      <c r="L51" s="47"/>
      <c r="M51" s="47"/>
      <c r="N51" s="47"/>
      <c r="O51" s="61"/>
      <c r="P51" s="61"/>
      <c r="Q51" s="61"/>
      <c r="R51" s="61"/>
      <c r="S51" s="61"/>
      <c r="T51" s="61"/>
      <c r="U51" s="61"/>
      <c r="V51" s="46"/>
      <c r="W51" s="131"/>
      <c r="X51" s="131"/>
      <c r="Y51" s="131"/>
      <c r="Z51" s="131"/>
      <c r="AA51" s="131"/>
      <c r="AB51" s="131"/>
      <c r="AC51" s="84"/>
    </row>
    <row r="52" spans="6:29" customFormat="1">
      <c r="F52" s="47"/>
      <c r="G52" s="47"/>
      <c r="H52" s="47"/>
      <c r="I52" s="47"/>
      <c r="J52" s="47"/>
      <c r="K52" s="47"/>
      <c r="L52" s="47"/>
      <c r="M52" s="47"/>
      <c r="N52" s="47"/>
      <c r="O52" s="61"/>
      <c r="P52" s="61"/>
      <c r="Q52" s="61"/>
      <c r="R52" s="61"/>
      <c r="S52" s="61"/>
      <c r="T52" s="61"/>
      <c r="U52" s="61"/>
      <c r="V52" s="46"/>
      <c r="W52" s="131"/>
      <c r="X52" s="131"/>
      <c r="Y52" s="131"/>
      <c r="Z52" s="131"/>
      <c r="AA52" s="131"/>
      <c r="AB52" s="131"/>
      <c r="AC52" s="84"/>
    </row>
    <row r="53" spans="6:29" customFormat="1">
      <c r="F53" s="47"/>
      <c r="G53" s="47"/>
      <c r="H53" s="47"/>
      <c r="I53" s="47"/>
      <c r="J53" s="47"/>
      <c r="K53" s="47"/>
      <c r="L53" s="47"/>
      <c r="M53" s="47"/>
      <c r="N53" s="47"/>
      <c r="O53" s="61"/>
      <c r="P53" s="61"/>
      <c r="Q53" s="61"/>
      <c r="R53" s="61"/>
      <c r="S53" s="61"/>
      <c r="T53" s="61"/>
      <c r="U53" s="61"/>
      <c r="V53" s="46"/>
      <c r="W53" s="131"/>
      <c r="X53" s="131"/>
      <c r="Y53" s="131"/>
      <c r="Z53" s="131"/>
      <c r="AA53" s="131"/>
      <c r="AB53" s="131"/>
      <c r="AC53" s="84"/>
    </row>
    <row r="54" spans="6:29" customFormat="1">
      <c r="F54" s="47"/>
      <c r="G54" s="47"/>
      <c r="H54" s="47"/>
      <c r="I54" s="47"/>
      <c r="J54" s="47"/>
      <c r="K54" s="47"/>
      <c r="L54" s="47"/>
      <c r="M54" s="47"/>
      <c r="N54" s="47"/>
      <c r="O54" s="61"/>
      <c r="P54" s="61"/>
      <c r="Q54" s="61"/>
      <c r="R54" s="61"/>
      <c r="S54" s="61"/>
      <c r="T54" s="61"/>
      <c r="U54" s="61"/>
      <c r="V54" s="46"/>
      <c r="W54" s="131"/>
      <c r="X54" s="131"/>
      <c r="Y54" s="131"/>
      <c r="Z54" s="131"/>
      <c r="AA54" s="131"/>
      <c r="AB54" s="131"/>
      <c r="AC54" s="84"/>
    </row>
    <row r="55" spans="6:29" customFormat="1">
      <c r="F55" s="47"/>
      <c r="G55" s="47"/>
      <c r="H55" s="47"/>
      <c r="I55" s="47"/>
      <c r="J55" s="47"/>
      <c r="K55" s="47"/>
      <c r="L55" s="47"/>
      <c r="M55" s="47"/>
      <c r="N55" s="47"/>
      <c r="O55" s="61"/>
      <c r="P55" s="61"/>
      <c r="Q55" s="61"/>
      <c r="R55" s="61"/>
      <c r="S55" s="61"/>
      <c r="T55" s="61"/>
      <c r="U55" s="61"/>
      <c r="V55" s="46"/>
      <c r="W55" s="131"/>
      <c r="X55" s="131"/>
      <c r="Y55" s="131"/>
      <c r="Z55" s="131"/>
      <c r="AA55" s="131"/>
      <c r="AB55" s="131"/>
      <c r="AC55" s="84"/>
    </row>
    <row r="56" spans="6:29" customFormat="1">
      <c r="F56" s="47"/>
      <c r="G56" s="47"/>
      <c r="H56" s="47"/>
      <c r="I56" s="47"/>
      <c r="J56" s="47"/>
      <c r="K56" s="47"/>
      <c r="L56" s="47"/>
      <c r="M56" s="47"/>
      <c r="N56" s="47"/>
      <c r="O56" s="61"/>
      <c r="P56" s="61"/>
      <c r="Q56" s="61"/>
      <c r="R56" s="61"/>
      <c r="S56" s="61"/>
      <c r="T56" s="61"/>
      <c r="U56" s="61"/>
      <c r="V56" s="46"/>
      <c r="W56" s="131"/>
      <c r="X56" s="131"/>
      <c r="Y56" s="131"/>
      <c r="Z56" s="131"/>
      <c r="AA56" s="131"/>
      <c r="AB56" s="131"/>
      <c r="AC56" s="84"/>
    </row>
    <row r="57" spans="6:29" customFormat="1">
      <c r="F57" s="47"/>
      <c r="G57" s="47"/>
      <c r="H57" s="47"/>
      <c r="I57" s="47"/>
      <c r="J57" s="47"/>
      <c r="K57" s="47"/>
      <c r="L57" s="47"/>
      <c r="M57" s="47"/>
      <c r="N57" s="47"/>
      <c r="O57" s="61"/>
      <c r="P57" s="61"/>
      <c r="Q57" s="61"/>
      <c r="R57" s="61"/>
      <c r="S57" s="61"/>
      <c r="T57" s="61"/>
      <c r="U57" s="61"/>
      <c r="V57" s="46"/>
      <c r="W57" s="131"/>
      <c r="X57" s="131"/>
      <c r="Y57" s="131"/>
      <c r="Z57" s="131"/>
      <c r="AA57" s="131"/>
      <c r="AB57" s="131"/>
      <c r="AC57" s="84"/>
    </row>
    <row r="58" spans="6:29" customFormat="1">
      <c r="F58" s="47"/>
      <c r="G58" s="47"/>
      <c r="H58" s="47"/>
      <c r="I58" s="47"/>
      <c r="J58" s="47"/>
      <c r="K58" s="47"/>
      <c r="L58" s="47"/>
      <c r="M58" s="47"/>
      <c r="N58" s="47"/>
      <c r="O58" s="61"/>
      <c r="P58" s="61"/>
      <c r="Q58" s="61"/>
      <c r="R58" s="61"/>
      <c r="S58" s="61"/>
      <c r="T58" s="61"/>
      <c r="U58" s="61"/>
      <c r="V58" s="46"/>
      <c r="W58" s="131"/>
      <c r="X58" s="131"/>
      <c r="Y58" s="131"/>
      <c r="Z58" s="131"/>
      <c r="AA58" s="131"/>
      <c r="AB58" s="131"/>
      <c r="AC58" s="84"/>
    </row>
    <row r="59" spans="6:29" customFormat="1">
      <c r="F59" s="47"/>
      <c r="G59" s="47"/>
      <c r="H59" s="47"/>
      <c r="I59" s="47"/>
      <c r="J59" s="47"/>
      <c r="K59" s="47"/>
      <c r="L59" s="47"/>
      <c r="M59" s="47"/>
      <c r="N59" s="47"/>
      <c r="O59" s="61"/>
      <c r="P59" s="61"/>
      <c r="Q59" s="61"/>
      <c r="R59" s="61"/>
      <c r="S59" s="61"/>
      <c r="T59" s="61"/>
      <c r="U59" s="61"/>
      <c r="V59" s="46"/>
      <c r="W59" s="131"/>
      <c r="X59" s="131"/>
      <c r="Y59" s="131"/>
      <c r="Z59" s="131"/>
      <c r="AA59" s="131"/>
      <c r="AB59" s="131"/>
      <c r="AC59" s="84"/>
    </row>
    <row r="60" spans="6:29" customFormat="1">
      <c r="F60" s="47"/>
      <c r="G60" s="47"/>
      <c r="H60" s="47"/>
      <c r="I60" s="47"/>
      <c r="J60" s="47"/>
      <c r="K60" s="47"/>
      <c r="L60" s="47"/>
      <c r="M60" s="47"/>
      <c r="N60" s="47"/>
      <c r="O60" s="61"/>
      <c r="P60" s="61"/>
      <c r="Q60" s="61"/>
      <c r="R60" s="61"/>
      <c r="S60" s="61"/>
      <c r="T60" s="61"/>
      <c r="U60" s="61"/>
      <c r="V60" s="46"/>
      <c r="W60" s="131"/>
      <c r="X60" s="131"/>
      <c r="Y60" s="131"/>
      <c r="Z60" s="131"/>
      <c r="AA60" s="131"/>
      <c r="AB60" s="131"/>
      <c r="AC60" s="84"/>
    </row>
    <row r="61" spans="6:29" customFormat="1">
      <c r="F61" s="47"/>
      <c r="G61" s="47"/>
      <c r="H61" s="47"/>
      <c r="I61" s="47"/>
      <c r="J61" s="47"/>
      <c r="K61" s="47"/>
      <c r="L61" s="47"/>
      <c r="M61" s="47"/>
      <c r="N61" s="47"/>
      <c r="O61" s="61"/>
      <c r="P61" s="61"/>
      <c r="Q61" s="61"/>
      <c r="R61" s="61"/>
      <c r="S61" s="61"/>
      <c r="T61" s="61"/>
      <c r="U61" s="61"/>
      <c r="V61" s="46"/>
      <c r="W61" s="131"/>
      <c r="X61" s="131"/>
      <c r="Y61" s="131"/>
      <c r="Z61" s="131"/>
      <c r="AA61" s="131"/>
      <c r="AB61" s="131"/>
      <c r="AC61" s="84"/>
    </row>
    <row r="62" spans="6:29" customFormat="1">
      <c r="F62" s="47"/>
      <c r="G62" s="47"/>
      <c r="H62" s="47"/>
      <c r="I62" s="47"/>
      <c r="J62" s="47"/>
      <c r="K62" s="47"/>
      <c r="L62" s="47"/>
      <c r="M62" s="47"/>
      <c r="N62" s="47"/>
      <c r="O62" s="61"/>
      <c r="P62" s="61"/>
      <c r="Q62" s="61"/>
      <c r="R62" s="61"/>
      <c r="S62" s="61"/>
      <c r="T62" s="61"/>
      <c r="U62" s="61"/>
      <c r="V62" s="46"/>
      <c r="W62" s="131"/>
      <c r="X62" s="131"/>
      <c r="Y62" s="131"/>
      <c r="Z62" s="131"/>
      <c r="AA62" s="131"/>
      <c r="AB62" s="131"/>
      <c r="AC62" s="84"/>
    </row>
    <row r="63" spans="6:29" customFormat="1">
      <c r="F63" s="47"/>
      <c r="G63" s="47"/>
      <c r="H63" s="47"/>
      <c r="I63" s="47"/>
      <c r="J63" s="47"/>
      <c r="K63" s="47"/>
      <c r="L63" s="47"/>
      <c r="M63" s="47"/>
      <c r="N63" s="47"/>
      <c r="O63" s="61"/>
      <c r="P63" s="61"/>
      <c r="Q63" s="61"/>
      <c r="R63" s="61"/>
      <c r="S63" s="61"/>
      <c r="T63" s="61"/>
      <c r="U63" s="61"/>
      <c r="V63" s="46"/>
      <c r="W63" s="131"/>
      <c r="X63" s="131"/>
      <c r="Y63" s="131"/>
      <c r="Z63" s="131"/>
      <c r="AA63" s="131"/>
      <c r="AB63" s="131"/>
      <c r="AC63" s="84"/>
    </row>
    <row r="64" spans="6:29" customFormat="1">
      <c r="F64" s="47"/>
      <c r="G64" s="47"/>
      <c r="H64" s="47"/>
      <c r="I64" s="47"/>
      <c r="J64" s="47"/>
      <c r="K64" s="47"/>
      <c r="L64" s="47"/>
      <c r="M64" s="47"/>
      <c r="N64" s="47"/>
      <c r="O64" s="61"/>
      <c r="P64" s="61"/>
      <c r="Q64" s="61"/>
      <c r="R64" s="61"/>
      <c r="S64" s="61"/>
      <c r="T64" s="61"/>
      <c r="U64" s="61"/>
      <c r="V64" s="46"/>
      <c r="W64" s="131"/>
      <c r="X64" s="131"/>
      <c r="Y64" s="131"/>
      <c r="Z64" s="131"/>
      <c r="AA64" s="131"/>
      <c r="AB64" s="131"/>
      <c r="AC64" s="84"/>
    </row>
    <row r="65" spans="2:29" customFormat="1">
      <c r="D65" s="22"/>
      <c r="F65" s="47"/>
      <c r="G65" s="47"/>
      <c r="H65" s="47"/>
      <c r="I65" s="47"/>
      <c r="J65" s="47"/>
      <c r="K65" s="47"/>
      <c r="L65" s="47"/>
      <c r="M65" s="47"/>
      <c r="N65" s="47"/>
      <c r="O65" s="61"/>
      <c r="P65" s="61"/>
      <c r="Q65" s="61"/>
      <c r="R65" s="61"/>
      <c r="S65" s="61"/>
      <c r="T65" s="61"/>
      <c r="U65" s="61"/>
      <c r="V65" s="46"/>
      <c r="W65" s="131"/>
      <c r="X65" s="131"/>
      <c r="Y65" s="131"/>
      <c r="Z65" s="131"/>
      <c r="AA65" s="131"/>
      <c r="AB65" s="131"/>
      <c r="AC65" s="84"/>
    </row>
    <row r="66" spans="2:29" customFormat="1">
      <c r="D66" s="22"/>
      <c r="F66" s="47"/>
      <c r="G66" s="47"/>
      <c r="H66" s="47"/>
      <c r="I66" s="47"/>
      <c r="J66" s="47"/>
      <c r="K66" s="47"/>
      <c r="L66" s="47"/>
      <c r="M66" s="47"/>
      <c r="N66" s="47"/>
      <c r="O66" s="61"/>
      <c r="P66" s="61"/>
      <c r="Q66" s="61"/>
      <c r="R66" s="61"/>
      <c r="S66" s="61"/>
      <c r="T66" s="61"/>
      <c r="U66" s="61"/>
      <c r="V66" s="46"/>
      <c r="W66" s="131"/>
      <c r="X66" s="131"/>
      <c r="Y66" s="131"/>
      <c r="Z66" s="131"/>
      <c r="AA66" s="131"/>
      <c r="AB66" s="131"/>
      <c r="AC66" s="84"/>
    </row>
    <row r="67" spans="2:29" customFormat="1">
      <c r="D67" s="22"/>
      <c r="F67" s="47"/>
      <c r="G67" s="47"/>
      <c r="H67" s="47"/>
      <c r="I67" s="47"/>
      <c r="J67" s="47"/>
      <c r="K67" s="47"/>
      <c r="L67" s="47"/>
      <c r="M67" s="47"/>
      <c r="N67" s="47"/>
      <c r="O67" s="61"/>
      <c r="P67" s="61"/>
      <c r="Q67" s="61"/>
      <c r="R67" s="61"/>
      <c r="S67" s="61"/>
      <c r="T67" s="61"/>
      <c r="U67" s="61"/>
      <c r="V67" s="46"/>
      <c r="W67" s="131"/>
      <c r="X67" s="131"/>
      <c r="Y67" s="131"/>
      <c r="Z67" s="131"/>
      <c r="AA67" s="131"/>
      <c r="AB67" s="131"/>
      <c r="AC67" s="84"/>
    </row>
    <row r="68" spans="2:29" customFormat="1">
      <c r="D68" s="22"/>
      <c r="O68" s="22"/>
      <c r="P68" s="22"/>
      <c r="Q68" s="22"/>
      <c r="R68" s="22"/>
      <c r="S68" s="22"/>
      <c r="T68" s="22"/>
      <c r="U68" s="22"/>
      <c r="V68" s="47"/>
      <c r="W68" s="33"/>
      <c r="X68" s="33"/>
      <c r="Y68" s="33"/>
      <c r="Z68" s="60"/>
      <c r="AA68" s="33"/>
      <c r="AB68" s="33"/>
    </row>
    <row r="69" spans="2:29" customFormat="1">
      <c r="B69" s="66"/>
      <c r="C69" s="134"/>
      <c r="D69" s="22"/>
      <c r="O69" s="22"/>
      <c r="P69" s="22"/>
      <c r="Q69" s="22"/>
      <c r="R69" s="22"/>
      <c r="V69" s="47"/>
      <c r="W69" s="33"/>
      <c r="X69" s="33"/>
      <c r="Y69" s="33"/>
      <c r="Z69" s="60"/>
      <c r="AA69" s="33"/>
      <c r="AB69" s="33"/>
    </row>
    <row r="70" spans="2:29" customFormat="1">
      <c r="B70" s="66"/>
      <c r="C70" s="135"/>
      <c r="D70" s="22"/>
      <c r="E70" s="22"/>
      <c r="F70" s="22"/>
      <c r="O70" s="22"/>
      <c r="P70" s="22"/>
      <c r="Q70" s="22"/>
      <c r="R70" s="22"/>
      <c r="W70" s="33"/>
      <c r="X70" s="33"/>
      <c r="Y70" s="33"/>
      <c r="Z70" s="33"/>
      <c r="AA70" s="33"/>
      <c r="AB70" s="33"/>
    </row>
    <row r="71" spans="2:29" customFormat="1">
      <c r="B71" s="66"/>
      <c r="C71" s="134"/>
      <c r="D71" s="22"/>
      <c r="E71" s="22"/>
      <c r="F71" s="22"/>
      <c r="O71" s="22"/>
      <c r="P71" s="22"/>
      <c r="Q71" s="22"/>
      <c r="R71" s="22"/>
      <c r="W71" s="33"/>
      <c r="X71" s="33"/>
      <c r="Y71" s="33"/>
      <c r="Z71" s="33"/>
      <c r="AA71" s="33"/>
      <c r="AB71" s="33"/>
    </row>
    <row r="72" spans="2:29" customFormat="1">
      <c r="B72" s="66"/>
      <c r="C72" s="135"/>
      <c r="D72" s="22"/>
      <c r="O72" s="22"/>
      <c r="P72" s="22"/>
      <c r="Q72" s="22"/>
      <c r="R72" s="22"/>
      <c r="W72" s="33"/>
      <c r="X72" s="33"/>
      <c r="Y72" s="33"/>
      <c r="Z72" s="33"/>
      <c r="AA72" s="33"/>
      <c r="AB72" s="33"/>
    </row>
    <row r="74" spans="2:29" customFormat="1">
      <c r="D74" s="22"/>
      <c r="O74" s="22"/>
      <c r="P74" s="22"/>
      <c r="Q74" s="22"/>
      <c r="R74" s="22"/>
      <c r="U74" s="47"/>
      <c r="V74" s="47"/>
      <c r="W74" s="33"/>
      <c r="X74" s="60"/>
      <c r="Y74" s="60"/>
      <c r="Z74" s="33"/>
      <c r="AA74" s="33"/>
      <c r="AB74" s="33"/>
    </row>
    <row r="76" spans="2:29" customFormat="1" ht="15" thickBot="1">
      <c r="D76" s="22"/>
      <c r="O76" s="22"/>
      <c r="P76" s="22"/>
      <c r="Q76" s="22"/>
      <c r="R76" s="22"/>
      <c r="W76" s="33"/>
      <c r="X76" s="33"/>
      <c r="Y76" s="33"/>
      <c r="Z76" s="33"/>
      <c r="AA76" s="33"/>
      <c r="AB76" s="33"/>
    </row>
    <row r="77" spans="2:29" customFormat="1">
      <c r="C77" s="143" t="s">
        <v>85</v>
      </c>
      <c r="D77" s="144">
        <f t="shared" ref="D77:O77" si="17">SUM(D12:D26)-D27</f>
        <v>0</v>
      </c>
      <c r="E77" s="144">
        <f t="shared" si="17"/>
        <v>0</v>
      </c>
      <c r="F77" s="144">
        <f t="shared" si="17"/>
        <v>0</v>
      </c>
      <c r="G77" s="144">
        <f t="shared" si="17"/>
        <v>0</v>
      </c>
      <c r="H77" s="144">
        <f t="shared" si="17"/>
        <v>0</v>
      </c>
      <c r="I77" s="144"/>
      <c r="J77" s="144">
        <f t="shared" si="17"/>
        <v>0</v>
      </c>
      <c r="K77" s="144"/>
      <c r="L77" s="144"/>
      <c r="M77" s="144"/>
      <c r="N77" s="144">
        <f t="shared" si="17"/>
        <v>0</v>
      </c>
      <c r="O77" s="145">
        <f t="shared" si="17"/>
        <v>8.1025063991546631E-8</v>
      </c>
      <c r="P77" s="145"/>
      <c r="Q77" s="145"/>
      <c r="R77" s="145"/>
      <c r="S77" s="144">
        <f>SUM(S12:S26)-S27</f>
        <v>0</v>
      </c>
      <c r="T77" s="144"/>
      <c r="U77" s="144">
        <f>SUM(U12:U26)-U27</f>
        <v>0</v>
      </c>
      <c r="V77" s="146">
        <f>SUM(V12:V26)-V27</f>
        <v>0</v>
      </c>
      <c r="W77" s="33"/>
      <c r="X77" s="33"/>
      <c r="Y77" s="33"/>
      <c r="Z77" s="33"/>
      <c r="AA77" s="33"/>
      <c r="AB77" s="33"/>
    </row>
    <row r="78" spans="2:29" customFormat="1">
      <c r="C78" s="119" t="s">
        <v>85</v>
      </c>
      <c r="D78" s="60">
        <f>SUM(D12:D26,D29:D31)-D33</f>
        <v>0</v>
      </c>
      <c r="E78" s="60">
        <f t="shared" ref="E78:O78" si="18">SUM(E12:E26,E29:E31)-E33</f>
        <v>0</v>
      </c>
      <c r="F78" s="60">
        <f t="shared" si="18"/>
        <v>0</v>
      </c>
      <c r="G78" s="60">
        <f t="shared" si="18"/>
        <v>0</v>
      </c>
      <c r="H78" s="60">
        <f t="shared" si="18"/>
        <v>0</v>
      </c>
      <c r="I78" s="60"/>
      <c r="J78" s="60">
        <f t="shared" si="18"/>
        <v>0</v>
      </c>
      <c r="K78" s="60"/>
      <c r="L78" s="60"/>
      <c r="M78" s="60"/>
      <c r="N78" s="60">
        <f t="shared" si="18"/>
        <v>0</v>
      </c>
      <c r="O78" s="60">
        <f t="shared" si="18"/>
        <v>8.1025063991546631E-8</v>
      </c>
      <c r="P78" s="60"/>
      <c r="Q78" s="60"/>
      <c r="R78" s="60"/>
      <c r="S78" s="60">
        <f>SUM(S12:S26,S29:S31)-S33</f>
        <v>0</v>
      </c>
      <c r="T78" s="60"/>
      <c r="U78" s="60">
        <f>SUM(U12:U26,U29:U31)-U33</f>
        <v>0</v>
      </c>
      <c r="V78" s="147">
        <f>SUM(V12:V26,V29:V31)-V33</f>
        <v>0</v>
      </c>
      <c r="W78" s="33"/>
      <c r="X78" s="33"/>
      <c r="Y78" s="33"/>
      <c r="Z78" s="33"/>
      <c r="AA78" s="33"/>
      <c r="AB78" s="33"/>
    </row>
    <row r="79" spans="2:29" customFormat="1" ht="15" thickBot="1">
      <c r="C79" s="148" t="s">
        <v>159</v>
      </c>
      <c r="D79" s="149"/>
      <c r="E79" s="150"/>
      <c r="F79" s="150"/>
      <c r="G79" s="150"/>
      <c r="H79" s="150"/>
      <c r="I79" s="150"/>
      <c r="J79" s="150"/>
      <c r="K79" s="150"/>
      <c r="L79" s="150"/>
      <c r="M79" s="150"/>
      <c r="N79" s="150"/>
      <c r="O79" s="149"/>
      <c r="P79" s="149"/>
      <c r="Q79" s="149"/>
      <c r="R79" s="149"/>
      <c r="S79" s="150"/>
      <c r="T79" s="150"/>
      <c r="U79" s="150"/>
      <c r="V79" s="151">
        <f>V36/V35</f>
        <v>1.0476406041531583</v>
      </c>
      <c r="W79" s="33"/>
      <c r="X79" s="33"/>
      <c r="Y79" s="33"/>
      <c r="Z79" s="33"/>
      <c r="AA79" s="33"/>
      <c r="AB79" s="33"/>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B12" sqref="B12"/>
    </sheetView>
  </sheetViews>
  <sheetFormatPr defaultRowHeight="14.4"/>
  <cols>
    <col min="1" max="1" width="46.88671875" customWidth="1"/>
    <col min="2" max="3" width="12.109375" bestFit="1" customWidth="1"/>
    <col min="4" max="13" width="11.109375" bestFit="1" customWidth="1"/>
    <col min="14" max="14" width="10.44140625" bestFit="1" customWidth="1"/>
  </cols>
  <sheetData>
    <row r="1" spans="1:14">
      <c r="A1" s="22"/>
      <c r="B1" s="22"/>
      <c r="C1" s="22"/>
      <c r="D1" s="22"/>
      <c r="E1" s="22"/>
    </row>
    <row r="2" spans="1:14">
      <c r="A2" s="87" t="s">
        <v>137</v>
      </c>
      <c r="B2" s="87"/>
      <c r="C2" s="87"/>
      <c r="D2" s="87"/>
      <c r="E2" s="87"/>
      <c r="F2" s="87"/>
      <c r="G2" s="87"/>
      <c r="H2" s="87"/>
      <c r="I2" s="87"/>
      <c r="J2" s="87"/>
      <c r="K2" s="87"/>
      <c r="L2" s="87"/>
      <c r="M2" s="87"/>
      <c r="N2" s="87"/>
    </row>
    <row r="3" spans="1:14">
      <c r="A3" s="87" t="s">
        <v>138</v>
      </c>
      <c r="B3" s="87"/>
      <c r="C3" s="87"/>
      <c r="D3" s="87"/>
      <c r="E3" s="87"/>
      <c r="F3" s="87"/>
      <c r="G3" s="87"/>
      <c r="H3" s="87"/>
      <c r="I3" s="87"/>
      <c r="J3" s="87"/>
      <c r="K3" s="87"/>
      <c r="L3" s="87"/>
      <c r="M3" s="87"/>
      <c r="N3" s="87"/>
    </row>
    <row r="6" spans="1:14">
      <c r="A6" s="87" t="s">
        <v>34</v>
      </c>
      <c r="B6" s="87" t="s">
        <v>35</v>
      </c>
      <c r="C6" s="88">
        <v>42614</v>
      </c>
      <c r="D6" s="88">
        <v>42583</v>
      </c>
      <c r="E6" s="88">
        <v>42552</v>
      </c>
      <c r="F6" s="88">
        <v>42522</v>
      </c>
      <c r="G6" s="88">
        <v>42491</v>
      </c>
      <c r="H6" s="88">
        <v>42461</v>
      </c>
      <c r="I6" s="88">
        <v>42430</v>
      </c>
      <c r="J6" s="88">
        <v>42401</v>
      </c>
      <c r="K6" s="88">
        <v>42370</v>
      </c>
      <c r="L6" s="88">
        <v>42339</v>
      </c>
      <c r="M6" s="88">
        <v>42309</v>
      </c>
      <c r="N6" s="88">
        <v>42278</v>
      </c>
    </row>
    <row r="7" spans="1:14">
      <c r="A7" s="87" t="s">
        <v>139</v>
      </c>
      <c r="B7" s="89">
        <f>SUM(C7:N7)</f>
        <v>5670995.3100000005</v>
      </c>
      <c r="C7" s="89">
        <v>227732.11</v>
      </c>
      <c r="D7" s="89">
        <v>170399.07</v>
      </c>
      <c r="E7" s="89">
        <v>194733.98</v>
      </c>
      <c r="F7" s="89">
        <v>219098.52</v>
      </c>
      <c r="G7" s="89">
        <v>287998.62</v>
      </c>
      <c r="H7" s="89">
        <v>370276.75</v>
      </c>
      <c r="I7" s="89">
        <v>620592.15</v>
      </c>
      <c r="J7" s="89">
        <v>703780.54</v>
      </c>
      <c r="K7" s="89">
        <v>900874.17</v>
      </c>
      <c r="L7" s="89">
        <v>892038.59</v>
      </c>
      <c r="M7" s="89">
        <v>755442.99</v>
      </c>
      <c r="N7" s="89">
        <v>328027.82</v>
      </c>
    </row>
    <row r="8" spans="1:14">
      <c r="A8" s="87" t="s">
        <v>140</v>
      </c>
      <c r="B8" s="89">
        <f t="shared" ref="B8:B15" si="0">SUM(C8:N8)</f>
        <v>12460807.43</v>
      </c>
      <c r="C8" s="89">
        <v>572392.31999999995</v>
      </c>
      <c r="D8" s="89">
        <v>434586.81</v>
      </c>
      <c r="E8" s="89">
        <v>513329.91999999998</v>
      </c>
      <c r="F8" s="89">
        <v>553028.32999999996</v>
      </c>
      <c r="G8" s="89">
        <v>698570.28</v>
      </c>
      <c r="H8" s="89">
        <v>762801.2</v>
      </c>
      <c r="I8" s="89">
        <v>1575789.15</v>
      </c>
      <c r="J8" s="89">
        <v>1225878.44</v>
      </c>
      <c r="K8" s="89">
        <v>1832867.44</v>
      </c>
      <c r="L8" s="89">
        <v>2085931.47</v>
      </c>
      <c r="M8" s="89">
        <v>1516985.16</v>
      </c>
      <c r="N8" s="89">
        <v>688646.91</v>
      </c>
    </row>
    <row r="9" spans="1:14">
      <c r="A9" s="87" t="s">
        <v>141</v>
      </c>
      <c r="B9" s="89">
        <f t="shared" si="0"/>
        <v>-37742.07</v>
      </c>
      <c r="C9" s="89">
        <v>0</v>
      </c>
      <c r="D9" s="89">
        <v>0</v>
      </c>
      <c r="E9" s="89">
        <v>-12251.34</v>
      </c>
      <c r="F9" s="89">
        <v>-2665.56</v>
      </c>
      <c r="G9" s="89">
        <v>-10466.89</v>
      </c>
      <c r="H9" s="89">
        <v>0</v>
      </c>
      <c r="I9" s="89">
        <v>0</v>
      </c>
      <c r="J9" s="89">
        <v>1665.52</v>
      </c>
      <c r="K9" s="89">
        <v>-14023.8</v>
      </c>
      <c r="L9" s="89">
        <v>0</v>
      </c>
      <c r="M9" s="89">
        <v>0</v>
      </c>
      <c r="N9" s="89">
        <v>0</v>
      </c>
    </row>
    <row r="10" spans="1:14">
      <c r="A10" s="87" t="s">
        <v>142</v>
      </c>
      <c r="B10" s="89">
        <f t="shared" si="0"/>
        <v>6660326</v>
      </c>
      <c r="C10" s="89">
        <v>277887</v>
      </c>
      <c r="D10" s="89">
        <v>206103</v>
      </c>
      <c r="E10" s="89">
        <v>245833</v>
      </c>
      <c r="F10" s="89">
        <v>269300</v>
      </c>
      <c r="G10" s="89">
        <v>341491</v>
      </c>
      <c r="H10" s="89">
        <v>457280</v>
      </c>
      <c r="I10" s="89">
        <v>839614</v>
      </c>
      <c r="J10" s="89">
        <v>865828</v>
      </c>
      <c r="K10" s="89">
        <v>1125958</v>
      </c>
      <c r="L10" s="89">
        <v>1186423</v>
      </c>
      <c r="M10" s="89">
        <v>846359</v>
      </c>
      <c r="N10" s="89">
        <v>-1750</v>
      </c>
    </row>
    <row r="11" spans="1:14">
      <c r="A11" s="87" t="s">
        <v>143</v>
      </c>
      <c r="B11" s="89">
        <f t="shared" si="0"/>
        <v>-31942841</v>
      </c>
      <c r="C11" s="89">
        <v>-1465768</v>
      </c>
      <c r="D11" s="89">
        <v>-1120173</v>
      </c>
      <c r="E11" s="89">
        <v>-1335919</v>
      </c>
      <c r="F11" s="89">
        <v>-1421338</v>
      </c>
      <c r="G11" s="89">
        <v>-1807705</v>
      </c>
      <c r="H11" s="89">
        <v>-2339256</v>
      </c>
      <c r="I11" s="89">
        <v>-4232801</v>
      </c>
      <c r="J11" s="89">
        <v>-4363558</v>
      </c>
      <c r="K11" s="89">
        <v>-5619360</v>
      </c>
      <c r="L11" s="89">
        <v>-5951065</v>
      </c>
      <c r="M11" s="89">
        <v>-3828031</v>
      </c>
      <c r="N11" s="89">
        <v>1542133</v>
      </c>
    </row>
    <row r="12" spans="1:14">
      <c r="A12" s="87" t="s">
        <v>144</v>
      </c>
      <c r="B12" s="89">
        <f t="shared" si="0"/>
        <v>25090.449999999997</v>
      </c>
      <c r="C12" s="89">
        <v>4672.28</v>
      </c>
      <c r="D12" s="89">
        <v>4662.7299999999996</v>
      </c>
      <c r="E12" s="89">
        <v>6202.69</v>
      </c>
      <c r="F12" s="89">
        <v>6415.82</v>
      </c>
      <c r="G12" s="89">
        <v>-9219.7199999999993</v>
      </c>
      <c r="H12" s="89">
        <v>-7674.62</v>
      </c>
      <c r="I12" s="89">
        <v>6953.31</v>
      </c>
      <c r="J12" s="89">
        <v>8307.07</v>
      </c>
      <c r="K12" s="89">
        <v>5164.32</v>
      </c>
      <c r="L12" s="89">
        <v>5060.74</v>
      </c>
      <c r="M12" s="89">
        <v>4310.3599999999997</v>
      </c>
      <c r="N12" s="89">
        <v>-9764.5300000000007</v>
      </c>
    </row>
    <row r="13" spans="1:14">
      <c r="A13" s="87" t="s">
        <v>145</v>
      </c>
      <c r="B13" s="89">
        <f t="shared" si="0"/>
        <v>45481.5</v>
      </c>
      <c r="C13" s="89">
        <v>0</v>
      </c>
      <c r="D13" s="89">
        <v>0</v>
      </c>
      <c r="E13" s="89">
        <v>0</v>
      </c>
      <c r="F13" s="89">
        <v>0</v>
      </c>
      <c r="G13" s="89">
        <v>16146</v>
      </c>
      <c r="H13" s="89">
        <v>14580</v>
      </c>
      <c r="I13" s="89">
        <v>0</v>
      </c>
      <c r="J13" s="89">
        <v>0</v>
      </c>
      <c r="K13" s="89">
        <v>0</v>
      </c>
      <c r="L13" s="89">
        <v>0</v>
      </c>
      <c r="M13" s="89">
        <v>0</v>
      </c>
      <c r="N13" s="89">
        <v>14755.5</v>
      </c>
    </row>
    <row r="14" spans="1:14">
      <c r="A14" s="87" t="s">
        <v>146</v>
      </c>
      <c r="B14" s="89">
        <f t="shared" si="0"/>
        <v>22640.55</v>
      </c>
      <c r="C14" s="89">
        <v>2447.67</v>
      </c>
      <c r="D14" s="89">
        <v>2718.45</v>
      </c>
      <c r="E14" s="89">
        <v>1359.47</v>
      </c>
      <c r="F14" s="89">
        <v>1142.1300000000001</v>
      </c>
      <c r="G14" s="89">
        <v>708.34</v>
      </c>
      <c r="H14" s="89">
        <v>701.82</v>
      </c>
      <c r="I14" s="89">
        <v>700.32</v>
      </c>
      <c r="J14" s="89">
        <v>1566.88</v>
      </c>
      <c r="K14" s="89">
        <v>2514.67</v>
      </c>
      <c r="L14" s="89">
        <v>2597.33</v>
      </c>
      <c r="M14" s="89">
        <v>3357.93</v>
      </c>
      <c r="N14" s="89">
        <v>2825.54</v>
      </c>
    </row>
    <row r="15" spans="1:14">
      <c r="A15" s="87" t="s">
        <v>147</v>
      </c>
      <c r="B15" s="89">
        <f t="shared" si="0"/>
        <v>38775247.880000003</v>
      </c>
      <c r="C15" s="89">
        <v>1707421.48</v>
      </c>
      <c r="D15" s="89">
        <v>1615288.04</v>
      </c>
      <c r="E15" s="89">
        <v>1725828.89</v>
      </c>
      <c r="F15" s="89">
        <v>1989874.88</v>
      </c>
      <c r="G15" s="89">
        <v>2245661.46</v>
      </c>
      <c r="H15" s="89">
        <v>3258476.24</v>
      </c>
      <c r="I15" s="89">
        <v>4228988.04</v>
      </c>
      <c r="J15" s="89">
        <v>4915479.7699999996</v>
      </c>
      <c r="K15" s="89">
        <v>5874816.5300000003</v>
      </c>
      <c r="L15" s="89">
        <v>5204072</v>
      </c>
      <c r="M15" s="89">
        <v>3621521.3</v>
      </c>
      <c r="N15" s="89">
        <v>2387819.25</v>
      </c>
    </row>
  </sheetData>
  <pageMargins left="0.45" right="0.45" top="0.75" bottom="0.75" header="0.3" footer="0.3"/>
  <pageSetup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
  <sheetViews>
    <sheetView workbookViewId="0">
      <selection activeCell="A3" sqref="A3:XFD4"/>
    </sheetView>
  </sheetViews>
  <sheetFormatPr defaultRowHeight="14.4"/>
  <cols>
    <col min="1" max="1" width="2.6640625" customWidth="1"/>
    <col min="2" max="2" width="45.33203125" bestFit="1" customWidth="1"/>
    <col min="3" max="3" width="11" bestFit="1" customWidth="1"/>
    <col min="4" max="15" width="10" bestFit="1" customWidth="1"/>
    <col min="16" max="16" width="14.33203125" bestFit="1" customWidth="1"/>
    <col min="17" max="17" width="12.5546875" bestFit="1" customWidth="1"/>
    <col min="18" max="20" width="14.33203125" bestFit="1" customWidth="1"/>
    <col min="21" max="21" width="12.5546875" bestFit="1" customWidth="1"/>
    <col min="22" max="22" width="14.33203125" customWidth="1"/>
    <col min="23" max="23" width="12.5546875" customWidth="1"/>
    <col min="24" max="24" width="14.33203125" customWidth="1"/>
    <col min="25" max="25" width="12.5546875" customWidth="1"/>
    <col min="26" max="27" width="16.5546875" bestFit="1" customWidth="1"/>
    <col min="28" max="28" width="21.109375" bestFit="1" customWidth="1"/>
  </cols>
  <sheetData>
    <row r="1" spans="2:15">
      <c r="B1" t="s">
        <v>137</v>
      </c>
    </row>
    <row r="2" spans="2:15">
      <c r="B2" t="s">
        <v>155</v>
      </c>
    </row>
    <row r="4" spans="2:15">
      <c r="C4" s="46"/>
      <c r="D4" s="46"/>
      <c r="E4" s="46"/>
      <c r="F4" s="46"/>
      <c r="G4" s="46"/>
      <c r="H4" s="46"/>
      <c r="I4" s="46"/>
      <c r="J4" s="46"/>
      <c r="K4" s="46"/>
      <c r="L4" s="46"/>
      <c r="M4" s="46"/>
      <c r="N4" s="46"/>
      <c r="O4" s="46"/>
    </row>
    <row r="5" spans="2:15">
      <c r="B5" t="s">
        <v>148</v>
      </c>
      <c r="C5" s="46">
        <f>SUM(D5:O5)</f>
        <v>11983983.629999999</v>
      </c>
      <c r="D5" s="46">
        <v>151575</v>
      </c>
      <c r="E5" s="46">
        <v>-72817</v>
      </c>
      <c r="F5" s="46">
        <v>31214</v>
      </c>
      <c r="G5" s="46">
        <v>121233</v>
      </c>
      <c r="H5" s="46">
        <v>324368</v>
      </c>
      <c r="I5" s="46">
        <v>690927</v>
      </c>
      <c r="J5" s="46">
        <v>1592116</v>
      </c>
      <c r="K5" s="46">
        <v>1762376</v>
      </c>
      <c r="L5" s="46">
        <v>2375953</v>
      </c>
      <c r="M5" s="46">
        <v>2454233.63</v>
      </c>
      <c r="N5" s="46">
        <v>1973353</v>
      </c>
      <c r="O5" s="46">
        <v>579452</v>
      </c>
    </row>
    <row r="6" spans="2:15">
      <c r="B6" t="s">
        <v>149</v>
      </c>
      <c r="C6" s="46">
        <f>SUM(D6:O6)</f>
        <v>7535481</v>
      </c>
      <c r="D6" s="46">
        <v>741111</v>
      </c>
      <c r="E6" s="46">
        <v>741113</v>
      </c>
      <c r="F6" s="46">
        <v>741112</v>
      </c>
      <c r="G6" s="46">
        <v>741111</v>
      </c>
      <c r="H6" s="46">
        <v>741112</v>
      </c>
      <c r="I6" s="46">
        <v>547132</v>
      </c>
      <c r="J6" s="46">
        <v>547131</v>
      </c>
      <c r="K6" s="46">
        <v>547132</v>
      </c>
      <c r="L6" s="46">
        <v>547132</v>
      </c>
      <c r="M6" s="46">
        <v>547132</v>
      </c>
      <c r="N6" s="46">
        <v>547131</v>
      </c>
      <c r="O6" s="46">
        <v>547132</v>
      </c>
    </row>
    <row r="7" spans="2:15" ht="15" thickBot="1">
      <c r="B7" t="s">
        <v>150</v>
      </c>
      <c r="C7" s="86">
        <f>SUM(C5:C6)</f>
        <v>19519464.629999999</v>
      </c>
      <c r="D7" s="86">
        <f t="shared" ref="D7:O7" si="0">SUM(D5:D6)</f>
        <v>892686</v>
      </c>
      <c r="E7" s="86">
        <f t="shared" si="0"/>
        <v>668296</v>
      </c>
      <c r="F7" s="86">
        <f t="shared" si="0"/>
        <v>772326</v>
      </c>
      <c r="G7" s="86">
        <f t="shared" si="0"/>
        <v>862344</v>
      </c>
      <c r="H7" s="86">
        <f t="shared" si="0"/>
        <v>1065480</v>
      </c>
      <c r="I7" s="86">
        <f t="shared" si="0"/>
        <v>1238059</v>
      </c>
      <c r="J7" s="86">
        <f t="shared" si="0"/>
        <v>2139247</v>
      </c>
      <c r="K7" s="86">
        <f t="shared" si="0"/>
        <v>2309508</v>
      </c>
      <c r="L7" s="86">
        <f t="shared" si="0"/>
        <v>2923085</v>
      </c>
      <c r="M7" s="86">
        <f t="shared" si="0"/>
        <v>3001365.63</v>
      </c>
      <c r="N7" s="86">
        <f t="shared" si="0"/>
        <v>2520484</v>
      </c>
      <c r="O7" s="86">
        <f t="shared" si="0"/>
        <v>1126584</v>
      </c>
    </row>
    <row r="8" spans="2:15" ht="15" thickTop="1"/>
  </sheetData>
  <pageMargins left="0.7" right="0.7"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B1C0B5F8656C439C5C7064E9DFDAD6" ma:contentTypeVersion="76" ma:contentTypeDescription="" ma:contentTypeScope="" ma:versionID="0c92366b775e7c93c8132563858433e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180282</DocketNumber>
    <DelegatedOrder xmlns="dc463f71-b30c-4ab2-9473-d307f9d35888">false</DelegatedOrder>
  </documentManagement>
</p:properties>
</file>

<file path=customXml/itemProps1.xml><?xml version="1.0" encoding="utf-8"?>
<ds:datastoreItem xmlns:ds="http://schemas.openxmlformats.org/officeDocument/2006/customXml" ds:itemID="{44EED48D-47C2-4A12-BF22-1A18AAA64B23}"/>
</file>

<file path=customXml/itemProps2.xml><?xml version="1.0" encoding="utf-8"?>
<ds:datastoreItem xmlns:ds="http://schemas.openxmlformats.org/officeDocument/2006/customXml" ds:itemID="{A9D1070B-E53F-418B-B727-221597C0E4A6}"/>
</file>

<file path=customXml/itemProps3.xml><?xml version="1.0" encoding="utf-8"?>
<ds:datastoreItem xmlns:ds="http://schemas.openxmlformats.org/officeDocument/2006/customXml" ds:itemID="{5C929069-AC9A-40D0-8570-683B61BBE73E}"/>
</file>

<file path=customXml/itemProps4.xml><?xml version="1.0" encoding="utf-8"?>
<ds:datastoreItem xmlns:ds="http://schemas.openxmlformats.org/officeDocument/2006/customXml" ds:itemID="{27E700C4-0626-458E-A500-3B5E31D06F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Lead G</vt:lpstr>
      <vt:lpstr>Revenue 11 15 16</vt:lpstr>
      <vt:lpstr>Amort &amp; Expense</vt:lpstr>
      <vt:lpstr>Sch 140 Prop Tax</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kbarnard</cp:lastModifiedBy>
  <cp:lastPrinted>2016-11-17T19:03:43Z</cp:lastPrinted>
  <dcterms:created xsi:type="dcterms:W3CDTF">2015-01-09T17:44:55Z</dcterms:created>
  <dcterms:modified xsi:type="dcterms:W3CDTF">2018-04-05T15:13:05Z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0x0101006E56B4D1795A2E4DB2F0B01679ED314A001FB1C0B5F8656C439C5C7064E9DFDAD6</vt:lpwstr>
  </property>
  <property fmtid="{D5CDD505-2E9C-101B-9397-08002B2CF9AE}" pid="3" name="_docset_NoMedatataSyncRequired">
    <vt:lpwstr>False</vt:lpwstr>
  </property>
  <property fmtid="{D5CDD505-2E9C-101B-9397-08002B2CF9AE}" pid="4" name="IsEFSEC">
    <vt:bool>false</vt:bool>
  </property>
</Properties>
</file>