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2295" windowWidth="5970" windowHeight="3075" tabRatio="607" activeTab="0"/>
  </bookViews>
  <sheets>
    <sheet name="Common Allocation" sheetId="1" r:id="rId1"/>
  </sheets>
  <definedNames>
    <definedName name="_Fill">#REF!</definedName>
    <definedName name="apeek">#REF!</definedName>
    <definedName name="BADDEBT">#REF!</definedName>
    <definedName name="BD">#REF!</definedName>
    <definedName name="BEP">#REF!</definedName>
    <definedName name="COLHOUSE">#REF!</definedName>
    <definedName name="COLXFER">#REF!</definedName>
    <definedName name="COMPINSR">#REF!</definedName>
    <definedName name="CONSERV">#REF!</definedName>
    <definedName name="CONVFACT">#REF!</definedName>
    <definedName name="CUSTDEP">#REF!</definedName>
    <definedName name="DEPRECIATION">#REF!</definedName>
    <definedName name="DOCKET">#REF!</definedName>
    <definedName name="EMPLBENE">#REF!</definedName>
    <definedName name="FACTORS">#REF!</definedName>
    <definedName name="FF">#REF!</definedName>
    <definedName name="FIELDCHRG">#REF!</definedName>
    <definedName name="FIT">#REF!</definedName>
    <definedName name="INCSTMNT">#REF!</definedName>
    <definedName name="INTRESEXCH">#REF!</definedName>
    <definedName name="INVPLAN">#REF!</definedName>
    <definedName name="LATEPAY">#REF!</definedName>
    <definedName name="MISCELLANEOUS">#REF!</definedName>
    <definedName name="MT">#REF!</definedName>
    <definedName name="OBCLEASE">#REF!</definedName>
    <definedName name="OPEXPPF">#REF!</definedName>
    <definedName name="OPEXPRS">#REF!</definedName>
    <definedName name="PEBBLE">#REF!</definedName>
    <definedName name="_xlnm.Print_Area" localSheetId="0">'Common Allocation'!$A$2:$G$46</definedName>
    <definedName name="PRO_FORMA">#REF!</definedName>
    <definedName name="PRODADJ">#REF!</definedName>
    <definedName name="PROPSALES">#REF!</definedName>
    <definedName name="PSPL">#REF!</definedName>
    <definedName name="PWRCSTPF">#REF!</definedName>
    <definedName name="PWRCSTRS">#REF!</definedName>
    <definedName name="PWRCSTWP">#REF!</definedName>
    <definedName name="PWRCSTWR">#REF!</definedName>
    <definedName name="RATEBASE">#REF!</definedName>
    <definedName name="RATECASE">#REF!</definedName>
    <definedName name="RESTATING">#REF!</definedName>
    <definedName name="RETIREPLAN">#REF!</definedName>
    <definedName name="REVADJ">#REF!</definedName>
    <definedName name="REVREQ">#REF!</definedName>
    <definedName name="ROE">#REF!</definedName>
    <definedName name="ROR">#REF!</definedName>
    <definedName name="SALESRESALEP">#REF!</definedName>
    <definedName name="SALESRESALER">#REF!</definedName>
    <definedName name="SKAGIT">#REF!</definedName>
    <definedName name="SLFINSURANCE">#REF!</definedName>
    <definedName name="STAFFREDUC">#REF!</definedName>
    <definedName name="STORM">#REF!</definedName>
    <definedName name="SUMMARY">#REF!</definedName>
    <definedName name="TAXCORPLIC">#REF!</definedName>
    <definedName name="TAXENERGYP">#REF!</definedName>
    <definedName name="TAXENERGYR">#REF!</definedName>
    <definedName name="TAXEXCISE">#REF!</definedName>
    <definedName name="TAXFICA">#REF!</definedName>
    <definedName name="TAXFUT">#REF!</definedName>
    <definedName name="TAXINCOME">#REF!</definedName>
    <definedName name="TAXMEDICARE">#REF!</definedName>
    <definedName name="TAXPFINT">#REF!</definedName>
    <definedName name="TAXPROPERTY">#REF!</definedName>
    <definedName name="TAXSUT">#REF!</definedName>
    <definedName name="TEMPADJ">#REF!</definedName>
    <definedName name="TESTYEAR">#REF!</definedName>
    <definedName name="UTG">#REF!</definedName>
    <definedName name="UTN">#REF!</definedName>
    <definedName name="WAGES">#REF!</definedName>
    <definedName name="WRKCAP">#REF!</definedName>
  </definedNames>
  <calcPr fullCalcOnLoad="1"/>
</workbook>
</file>

<file path=xl/sharedStrings.xml><?xml version="1.0" encoding="utf-8"?>
<sst xmlns="http://schemas.openxmlformats.org/spreadsheetml/2006/main" count="39" uniqueCount="25">
  <si>
    <t>Allocation Methods</t>
  </si>
  <si>
    <t>Method</t>
  </si>
  <si>
    <t>Description</t>
  </si>
  <si>
    <t>Total</t>
  </si>
  <si>
    <t>*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</si>
  <si>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</si>
  <si>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</si>
  <si>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</si>
  <si>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</si>
  <si>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</si>
  <si>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</si>
  <si>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</si>
  <si>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</si>
  <si>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Number of Customers</t>
  </si>
  <si>
    <t xml:space="preserve">  Labor - Direct Charge to O&amp;M</t>
  </si>
  <si>
    <t xml:space="preserve">  T&amp;D O&amp;M Expense (Less Labor)</t>
  </si>
  <si>
    <t xml:space="preserve">  Net Classified Plant (Excluding General Plant)</t>
  </si>
  <si>
    <t>Total Percentages</t>
  </si>
  <si>
    <t>Labor</t>
  </si>
  <si>
    <t>Benefit Assessment Distribution</t>
  </si>
  <si>
    <t>Puget Sound Energy</t>
  </si>
  <si>
    <t>Electric</t>
  </si>
  <si>
    <t>Gas</t>
  </si>
  <si>
    <t>For Twelve Months Ended June 30, 2001</t>
  </si>
  <si>
    <t>Page 4.04</t>
  </si>
</sst>
</file>

<file path=xl/styles.xml><?xml version="1.0" encoding="utf-8"?>
<styleSheet xmlns="http://schemas.openxmlformats.org/spreadsheetml/2006/main">
  <numFmts count="9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000%"/>
    <numFmt numFmtId="166" formatCode="0.0000"/>
    <numFmt numFmtId="167" formatCode="0.0%"/>
    <numFmt numFmtId="168" formatCode="0.000%"/>
    <numFmt numFmtId="169" formatCode="0.00000"/>
    <numFmt numFmtId="170" formatCode="&quot;$&quot;#,##0.0000\ ;\(&quot;$&quot;#,##0.0000\)"/>
    <numFmt numFmtId="171" formatCode="0.00000%"/>
    <numFmt numFmtId="172" formatCode="&quot;$&quot;#,##0.00000\ ;\(&quot;$&quot;#,##0.00000\)"/>
    <numFmt numFmtId="173" formatCode="mmm"/>
    <numFmt numFmtId="174" formatCode="0.000"/>
    <numFmt numFmtId="175" formatCode="0,000.00000"/>
    <numFmt numFmtId="176" formatCode="0.0000000"/>
    <numFmt numFmtId="177" formatCode="0.000000"/>
    <numFmt numFmtId="178" formatCode="0.%"/>
    <numFmt numFmtId="179" formatCode="#,##0.000;\(#,##0.000\)"/>
    <numFmt numFmtId="180" formatCode="#,##0.0000"/>
    <numFmt numFmtId="181" formatCode="#,##0.00000"/>
    <numFmt numFmtId="182" formatCode="mmmm\ yyyy"/>
    <numFmt numFmtId="183" formatCode="#,##0.0000000;\(#,##0.0000000\)"/>
    <numFmt numFmtId="184" formatCode="#,##0;\(#,##0\)"/>
    <numFmt numFmtId="185" formatCode="&quot;$&quot;#,##0.00;\(&quot;$&quot;#,##0.00\)"/>
    <numFmt numFmtId="186" formatCode="yyyy"/>
    <numFmt numFmtId="187" formatCode="#,##0.0\ ;\(#,##0.0\)"/>
    <numFmt numFmtId="188" formatCode="#,##0\ ;\(#,##0\)"/>
    <numFmt numFmtId="189" formatCode="#,##0.00000;\(#,##0.00000\)"/>
    <numFmt numFmtId="190" formatCode="mmmm\-yy"/>
    <numFmt numFmtId="191" formatCode="mm\-yy"/>
    <numFmt numFmtId="192" formatCode="0.0000000%"/>
    <numFmt numFmtId="193" formatCode="0."/>
    <numFmt numFmtId="194" formatCode=".0000000"/>
    <numFmt numFmtId="195" formatCode="&quot;$&quot;#,##0_);\(#,##0\)"/>
    <numFmt numFmtId="196" formatCode="#,##0.0_);\(#,##0.0\)"/>
    <numFmt numFmtId="197" formatCode="#,##0.0"/>
    <numFmt numFmtId="198" formatCode="_(* #,##0_);_(* \(#,##0\);_(* &quot;-&quot;??_);_(@_)"/>
    <numFmt numFmtId="199" formatCode="_(&quot;$&quot;* #,##0_);_(&quot;$&quot;* \(#,##0\);_(&quot;$&quot;* &quot;-&quot;??_);_(@_)"/>
    <numFmt numFmtId="200" formatCode="#,##0.000000"/>
    <numFmt numFmtId="201" formatCode="#,##0.0000000"/>
    <numFmt numFmtId="202" formatCode="#,###_);[Red]\(#,###\)"/>
    <numFmt numFmtId="203" formatCode="General_)"/>
    <numFmt numFmtId="204" formatCode="_(* #,##0_);[Red]_(* \(#,##0\);_(* &quot;-&quot;_);_(@_)"/>
    <numFmt numFmtId="205" formatCode="mmmm\ d\,\ yyyy"/>
    <numFmt numFmtId="206" formatCode="_(* #,##0.000000_);_(* \(#,##0.000000\);_(* &quot;-&quot;??_);_(@_)"/>
    <numFmt numFmtId="207" formatCode="&quot;$&quot;#,##0.0_);[Red]\(&quot;$&quot;#,##0.0\)"/>
    <numFmt numFmtId="208" formatCode="00000"/>
    <numFmt numFmtId="209" formatCode="#,##0.0_);[Red]\(#,##0.0\)"/>
    <numFmt numFmtId="210" formatCode="_(* #,##0.0_);_(* \(#,##0.0\);_(* &quot;-&quot;??_);_(@_)"/>
    <numFmt numFmtId="211" formatCode="#,##0.0;\(#,##0.0\)"/>
    <numFmt numFmtId="212" formatCode="#,##0.00;\(#,##0.00\)"/>
    <numFmt numFmtId="213" formatCode="0.00_);\(0.00\)"/>
    <numFmt numFmtId="214" formatCode="0.0_);\(0.0\)"/>
    <numFmt numFmtId="215" formatCode="0_);\(0\)"/>
    <numFmt numFmtId="216" formatCode="_(* #,##0.0_);_(* \(#,##0.0\);_(* &quot;-&quot;_);_(@_)"/>
    <numFmt numFmtId="217" formatCode="_(* #,##0.00_);_(* \(#,##0.00\);_(* &quot;-&quot;_);_(@_)"/>
    <numFmt numFmtId="218" formatCode="#,##0.000"/>
    <numFmt numFmtId="219" formatCode="0.0"/>
    <numFmt numFmtId="220" formatCode="_(&quot;$&quot;* #,##0_);[Red]_(&quot;$&quot;* \(#,##0\);_(&quot;$&quot;* &quot;-&quot;_);_(@_)"/>
    <numFmt numFmtId="221" formatCode="#.##%"/>
    <numFmt numFmtId="222" formatCode="_(* #,##0.000_);[Red]_(* \(#,##0.000\);_(* &quot;-&quot;_);_(@_)"/>
    <numFmt numFmtId="223" formatCode="_(&quot;$&quot;* #,##0.0_);[Red]_(&quot;$&quot;* \(#,##0.0\);_(&quot;$&quot;* &quot;-&quot;_);_(@_)"/>
    <numFmt numFmtId="224" formatCode="_(&quot;$&quot;* #,##0.00_);[Red]_(&quot;$&quot;* \(#,##0.00\);_(&quot;$&quot;* &quot;-&quot;_);_(@_)"/>
    <numFmt numFmtId="225" formatCode="_(&quot;$&quot;* #,##0.000_);[Red]_(&quot;$&quot;* \(#,##0.000\);_(&quot;$&quot;* &quot;-&quot;_);_(@_)"/>
    <numFmt numFmtId="226" formatCode="_(&quot;$&quot;* #,##0.0000_);[Red]_(&quot;$&quot;* \(#,##0.0000\);_(&quot;$&quot;* &quot;-&quot;_);_(@_)"/>
    <numFmt numFmtId="227" formatCode="_(&quot;$&quot;* #,##0.00000_);[Red]_(&quot;$&quot;* \(#,##0.00000\);_(&quot;$&quot;* &quot;-&quot;_);_(@_)"/>
    <numFmt numFmtId="228" formatCode="&quot;$&quot;#,##0.000_);[Red]\(&quot;$&quot;#,##0.000\)"/>
    <numFmt numFmtId="229" formatCode="&quot;$&quot;#,##0.0000_);[Red]\(&quot;$&quot;#,##0.0000\)"/>
    <numFmt numFmtId="230" formatCode="&quot;$&quot;#,##0.00000_);[Red]\(&quot;$&quot;#,##0.00000\)"/>
    <numFmt numFmtId="231" formatCode="&quot;$&quot;#,##0.000000_);[Red]\(&quot;$&quot;#,##0.000000\)"/>
    <numFmt numFmtId="232" formatCode="_(* #,##0.0_);[Red]_(* \(#,##0.0\);_(* &quot;-&quot;_);_(@_)"/>
    <numFmt numFmtId="233" formatCode="_(* #,##0.00_);[Red]_(* \(#,##0.00\);_(* &quot;-&quot;_);_(@_)"/>
    <numFmt numFmtId="234" formatCode="&quot;$&quot;#,##0.0_);\(&quot;$&quot;#,##0.0\)"/>
    <numFmt numFmtId="235" formatCode="#,##0.0000_);[Red]\(#,##0.0000\)"/>
    <numFmt numFmtId="236" formatCode="_(&quot;$&quot;* #,##0.0_);_(&quot;$&quot;* \(#,##0.0\);_(&quot;$&quot;* &quot;-&quot;_);_(@_)"/>
    <numFmt numFmtId="237" formatCode="_(&quot;$&quot;* #,##0.00_);_(&quot;$&quot;* \(#,##0.00\);_(&quot;$&quot;* &quot;-&quot;_);_(@_)"/>
    <numFmt numFmtId="238" formatCode="_(&quot;$&quot;* #,##0.000_);_(&quot;$&quot;* \(#,##0.000\);_(&quot;$&quot;* &quot;-&quot;_);_(@_)"/>
    <numFmt numFmtId="239" formatCode="_(&quot;$&quot;* #,##0.0000_);_(&quot;$&quot;* \(#,##0.0000\);_(&quot;$&quot;* &quot;-&quot;_);_(@_)"/>
    <numFmt numFmtId="240" formatCode="_(&quot;$&quot;* #,##0.00000_);_(&quot;$&quot;* \(#,##0.00000\);_(&quot;$&quot;* &quot;-&quot;_);_(@_)"/>
    <numFmt numFmtId="241" formatCode="_(&quot;$&quot;* #,##0.000000_);_(&quot;$&quot;* \(#,##0.000000\);_(&quot;$&quot;* &quot;-&quot;_);_(@_)"/>
    <numFmt numFmtId="242" formatCode="_(&quot;$&quot;* #,##0.0000000_);_(&quot;$&quot;* \(#,##0.0000000\);_(&quot;$&quot;* &quot;-&quot;_);_(@_)"/>
    <numFmt numFmtId="243" formatCode="_(* #,##0.000_);_(* \(#,##0.000\);_(* &quot;-&quot;_);_(@_)"/>
    <numFmt numFmtId="244" formatCode="_(* #,##0.0000_);_(* \(#,##0.0000\);_(* &quot;-&quot;_);_(@_)"/>
    <numFmt numFmtId="245" formatCode="_(* #,##0.00000_);_(* \(#,##0.00000\);_(* &quot;-&quot;_);_(@_)"/>
    <numFmt numFmtId="246" formatCode="_(* #,##0.000000_);_(* \(#,##0.000000\);_(* &quot;-&quot;_);_(@_)"/>
    <numFmt numFmtId="247" formatCode="_(* #,##0.0000000_);_(* \(#,##0.0000000\);_(* &quot;-&quot;_);_(@_)"/>
    <numFmt numFmtId="248" formatCode="0.000000%"/>
    <numFmt numFmtId="249" formatCode="0.00000000%"/>
    <numFmt numFmtId="250" formatCode="0.000000000%"/>
    <numFmt numFmtId="251" formatCode="0.0000000000%"/>
    <numFmt numFmtId="252" formatCode="_(&quot;$&quot;* #,##0.0_);_(&quot;$&quot;* \(#,##0.0\);_(&quot;$&quot;* &quot;-&quot;??_);_(@_)"/>
  </numFmts>
  <fonts count="13">
    <font>
      <sz val="8"/>
      <name val="Helv"/>
      <family val="0"/>
    </font>
    <font>
      <sz val="8"/>
      <name val="Roman 17cpi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1"/>
      <name val="univers (E1)"/>
      <family val="0"/>
    </font>
    <font>
      <sz val="10"/>
      <name val="MS Sans Serif"/>
      <family val="0"/>
    </font>
    <font>
      <u val="single"/>
      <sz val="10"/>
      <name val="Times New Roman"/>
      <family val="1"/>
    </font>
    <font>
      <b/>
      <sz val="10"/>
      <name val="Times New Roman"/>
      <family val="0"/>
    </font>
    <font>
      <b/>
      <sz val="12"/>
      <name val="Times New Roman"/>
      <family val="1"/>
    </font>
    <font>
      <sz val="10"/>
      <name val="Arial"/>
      <family val="0"/>
    </font>
    <font>
      <sz val="10"/>
      <name val="Helv"/>
      <family val="0"/>
    </font>
    <font>
      <sz val="10"/>
      <color indexed="8"/>
      <name val="Helv"/>
      <family val="0"/>
    </font>
    <font>
      <b/>
      <sz val="10"/>
      <name val="Helv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198" fontId="10" fillId="0" borderId="0" xfId="15" applyNumberFormat="1" applyFont="1" applyAlignment="1">
      <alignment/>
    </xf>
    <xf numFmtId="0" fontId="10" fillId="0" borderId="0" xfId="0" applyFont="1" applyAlignment="1">
      <alignment horizontal="left"/>
    </xf>
    <xf numFmtId="10" fontId="10" fillId="0" borderId="2" xfId="25" applyNumberFormat="1" applyFont="1" applyBorder="1" applyAlignment="1">
      <alignment/>
    </xf>
    <xf numFmtId="3" fontId="10" fillId="0" borderId="0" xfId="15" applyNumberFormat="1" applyFont="1" applyAlignment="1">
      <alignment/>
    </xf>
    <xf numFmtId="0" fontId="10" fillId="0" borderId="0" xfId="0" applyFont="1" applyAlignment="1">
      <alignment horizontal="left" wrapText="1"/>
    </xf>
    <xf numFmtId="199" fontId="10" fillId="0" borderId="0" xfId="16" applyNumberFormat="1" applyFont="1" applyAlignment="1">
      <alignment/>
    </xf>
    <xf numFmtId="199" fontId="11" fillId="0" borderId="0" xfId="16" applyNumberFormat="1" applyFont="1" applyFill="1" applyAlignment="1">
      <alignment/>
    </xf>
    <xf numFmtId="199" fontId="10" fillId="0" borderId="3" xfId="16" applyNumberFormat="1" applyFont="1" applyBorder="1" applyAlignment="1">
      <alignment/>
    </xf>
    <xf numFmtId="4" fontId="10" fillId="0" borderId="0" xfId="15" applyFont="1" applyAlignment="1">
      <alignment/>
    </xf>
    <xf numFmtId="10" fontId="10" fillId="0" borderId="3" xfId="25" applyNumberFormat="1" applyFont="1" applyBorder="1" applyAlignment="1">
      <alignment/>
    </xf>
    <xf numFmtId="10" fontId="10" fillId="0" borderId="3" xfId="0" applyNumberFormat="1" applyFont="1" applyBorder="1" applyAlignment="1">
      <alignment/>
    </xf>
    <xf numFmtId="199" fontId="10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14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199" fontId="10" fillId="0" borderId="0" xfId="16" applyNumberFormat="1" applyFont="1" applyFill="1" applyAlignment="1">
      <alignment/>
    </xf>
    <xf numFmtId="0" fontId="10" fillId="0" borderId="0" xfId="0" applyFont="1" applyFill="1" applyAlignment="1">
      <alignment/>
    </xf>
    <xf numFmtId="3" fontId="10" fillId="0" borderId="0" xfId="15" applyNumberFormat="1" applyFont="1" applyFill="1" applyAlignment="1">
      <alignment/>
    </xf>
    <xf numFmtId="198" fontId="10" fillId="0" borderId="0" xfId="15" applyNumberFormat="1" applyFont="1" applyFill="1" applyAlignment="1">
      <alignment/>
    </xf>
    <xf numFmtId="0" fontId="12" fillId="0" borderId="4" xfId="0" applyFont="1" applyBorder="1" applyAlignment="1">
      <alignment horizontal="center"/>
    </xf>
  </cellXfs>
  <cellStyles count="12">
    <cellStyle name="Normal" xfId="0"/>
    <cellStyle name="Comma" xfId="15"/>
    <cellStyle name="Currency" xfId="16"/>
    <cellStyle name="Normal_60010000" xfId="17"/>
    <cellStyle name="Normal_60012000" xfId="18"/>
    <cellStyle name="Normal_60013000" xfId="19"/>
    <cellStyle name="Normal_60014000" xfId="20"/>
    <cellStyle name="Normal_69980040" xfId="21"/>
    <cellStyle name="Normal_69990070" xfId="22"/>
    <cellStyle name="Normal_BASECOST" xfId="23"/>
    <cellStyle name="Normal_RESCOST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4" sqref="F4"/>
    </sheetView>
  </sheetViews>
  <sheetFormatPr defaultColWidth="9.33203125" defaultRowHeight="10.5"/>
  <cols>
    <col min="1" max="1" width="8.66015625" style="4" customWidth="1"/>
    <col min="2" max="2" width="2" style="4" customWidth="1"/>
    <col min="3" max="3" width="51" style="4" customWidth="1"/>
    <col min="4" max="4" width="16.16015625" style="6" customWidth="1"/>
    <col min="5" max="7" width="21.83203125" style="4" customWidth="1"/>
    <col min="8" max="8" width="9.33203125" style="4" customWidth="1"/>
    <col min="9" max="9" width="10.5" style="4" bestFit="1" customWidth="1"/>
    <col min="10" max="11" width="9.33203125" style="4" customWidth="1"/>
    <col min="12" max="12" width="14.33203125" style="4" bestFit="1" customWidth="1"/>
    <col min="13" max="13" width="14.83203125" style="4" customWidth="1"/>
    <col min="14" max="16384" width="9.33203125" style="4" customWidth="1"/>
  </cols>
  <sheetData>
    <row r="1" ht="13.5" thickBot="1">
      <c r="G1" s="27" t="s">
        <v>24</v>
      </c>
    </row>
    <row r="2" spans="1:7" ht="15.75">
      <c r="A2" s="2" t="s">
        <v>20</v>
      </c>
      <c r="B2" s="3"/>
      <c r="C2" s="3"/>
      <c r="D2" s="3"/>
      <c r="E2" s="3"/>
      <c r="F2" s="3"/>
      <c r="G2" s="3"/>
    </row>
    <row r="3" spans="1:7" ht="15.75">
      <c r="A3" s="2" t="s">
        <v>0</v>
      </c>
      <c r="B3" s="3"/>
      <c r="C3" s="3"/>
      <c r="D3" s="3"/>
      <c r="E3" s="3"/>
      <c r="F3" s="3"/>
      <c r="G3" s="3"/>
    </row>
    <row r="4" spans="1:7" ht="15.75">
      <c r="A4" s="2" t="s">
        <v>23</v>
      </c>
      <c r="B4" s="3"/>
      <c r="C4" s="3"/>
      <c r="D4" s="3"/>
      <c r="E4" s="3"/>
      <c r="F4" s="3"/>
      <c r="G4" s="3"/>
    </row>
    <row r="5" ht="26.25" customHeight="1">
      <c r="C5" s="6"/>
    </row>
    <row r="6" spans="1:7" ht="12.75">
      <c r="A6" s="5" t="s">
        <v>1</v>
      </c>
      <c r="B6" s="5"/>
      <c r="C6" s="5" t="s">
        <v>2</v>
      </c>
      <c r="D6" s="5"/>
      <c r="E6" s="5" t="s">
        <v>21</v>
      </c>
      <c r="F6" s="5" t="s">
        <v>22</v>
      </c>
      <c r="G6" s="5" t="s">
        <v>3</v>
      </c>
    </row>
    <row r="8" spans="2:7" ht="40.5" customHeight="1">
      <c r="B8" s="6" t="s">
        <v>4</v>
      </c>
      <c r="C8" s="1" t="s">
        <v>5</v>
      </c>
      <c r="D8" s="21">
        <v>37072</v>
      </c>
      <c r="E8" s="26">
        <v>923613</v>
      </c>
      <c r="F8" s="26">
        <v>590030</v>
      </c>
      <c r="G8" s="7">
        <f>SUM(E8:F8)</f>
        <v>1513643</v>
      </c>
    </row>
    <row r="9" spans="1:7" ht="15" customHeight="1" thickBot="1">
      <c r="A9" s="6">
        <v>1</v>
      </c>
      <c r="B9" s="6"/>
      <c r="C9" s="8" t="s">
        <v>6</v>
      </c>
      <c r="E9" s="9">
        <f>+E8/G8</f>
        <v>0.6101920994580624</v>
      </c>
      <c r="F9" s="9">
        <f>+F8/G8</f>
        <v>0.3898079005419376</v>
      </c>
      <c r="G9" s="9">
        <f>SUM(E9:F9)</f>
        <v>1</v>
      </c>
    </row>
    <row r="10" spans="1:4" ht="15" customHeight="1" thickTop="1">
      <c r="A10" s="6"/>
      <c r="B10" s="6"/>
      <c r="D10" s="21"/>
    </row>
    <row r="11" spans="1:6" ht="15" customHeight="1">
      <c r="A11" s="6"/>
      <c r="B11" s="6"/>
      <c r="D11" s="21"/>
      <c r="E11" s="24"/>
      <c r="F11" s="24"/>
    </row>
    <row r="12" spans="1:7" ht="20.25" customHeight="1">
      <c r="A12" s="6"/>
      <c r="B12" s="6" t="s">
        <v>4</v>
      </c>
      <c r="C12" s="1" t="s">
        <v>7</v>
      </c>
      <c r="D12" s="21">
        <v>37072</v>
      </c>
      <c r="E12" s="25">
        <v>591819</v>
      </c>
      <c r="F12" s="25">
        <v>309743</v>
      </c>
      <c r="G12" s="10">
        <f>SUM(E12:F12)</f>
        <v>901562</v>
      </c>
    </row>
    <row r="13" spans="1:7" ht="15" customHeight="1" thickBot="1">
      <c r="A13" s="6">
        <v>2</v>
      </c>
      <c r="B13" s="6"/>
      <c r="C13" s="8" t="s">
        <v>6</v>
      </c>
      <c r="E13" s="9">
        <f>+E12/G12</f>
        <v>0.6564373831195193</v>
      </c>
      <c r="F13" s="9">
        <f>+F12/G12</f>
        <v>0.3435626168804808</v>
      </c>
      <c r="G13" s="9">
        <f>SUM(E13:F13)</f>
        <v>1</v>
      </c>
    </row>
    <row r="14" spans="1:2" ht="15" customHeight="1" thickTop="1">
      <c r="A14" s="6"/>
      <c r="B14" s="6"/>
    </row>
    <row r="15" spans="1:2" ht="15" customHeight="1">
      <c r="A15" s="6"/>
      <c r="B15" s="6"/>
    </row>
    <row r="16" spans="1:3" ht="20.25" customHeight="1">
      <c r="A16" s="6"/>
      <c r="B16" s="6" t="s">
        <v>4</v>
      </c>
      <c r="C16" s="1" t="s">
        <v>8</v>
      </c>
    </row>
    <row r="17" spans="1:7" ht="15" customHeight="1">
      <c r="A17" s="6"/>
      <c r="B17" s="6"/>
      <c r="C17" s="11" t="s">
        <v>9</v>
      </c>
      <c r="D17" s="21">
        <v>37072</v>
      </c>
      <c r="E17" s="12">
        <v>2020553936.03</v>
      </c>
      <c r="F17" s="13">
        <v>1271023376.14</v>
      </c>
      <c r="G17" s="12">
        <f>SUM(E17:F17)</f>
        <v>3291577312.17</v>
      </c>
    </row>
    <row r="18" spans="1:7" ht="15" customHeight="1">
      <c r="A18" s="6"/>
      <c r="B18" s="6"/>
      <c r="C18" s="11" t="s">
        <v>10</v>
      </c>
      <c r="D18" s="21">
        <v>37072</v>
      </c>
      <c r="E18" s="12">
        <v>619618950.37</v>
      </c>
      <c r="F18" s="13">
        <v>82013417.6</v>
      </c>
      <c r="G18" s="12">
        <f>SUM(E18:F18)</f>
        <v>701632367.97</v>
      </c>
    </row>
    <row r="19" spans="1:7" ht="15" customHeight="1">
      <c r="A19" s="6"/>
      <c r="B19" s="6"/>
      <c r="C19" s="11" t="s">
        <v>11</v>
      </c>
      <c r="D19" s="21">
        <v>37072</v>
      </c>
      <c r="E19" s="12">
        <v>167539795.13</v>
      </c>
      <c r="F19" s="13">
        <v>57921673.13</v>
      </c>
      <c r="G19" s="12">
        <f>SUM(E19:F19)</f>
        <v>225461468.26</v>
      </c>
    </row>
    <row r="20" spans="1:7" ht="15" customHeight="1">
      <c r="A20" s="6"/>
      <c r="B20" s="6"/>
      <c r="C20" s="11" t="s">
        <v>3</v>
      </c>
      <c r="D20" s="22"/>
      <c r="E20" s="14">
        <f>SUM(E17:E19)</f>
        <v>2807712681.53</v>
      </c>
      <c r="F20" s="14">
        <f>SUM(F17:F19)</f>
        <v>1410958466.8700001</v>
      </c>
      <c r="G20" s="14">
        <f>SUM(E20:F20)</f>
        <v>4218671148.4000006</v>
      </c>
    </row>
    <row r="21" spans="1:7" ht="15" customHeight="1" thickBot="1">
      <c r="A21" s="6">
        <v>3</v>
      </c>
      <c r="B21" s="6"/>
      <c r="C21" s="8" t="s">
        <v>6</v>
      </c>
      <c r="E21" s="9">
        <f>+E20/G20</f>
        <v>0.6655443344037069</v>
      </c>
      <c r="F21" s="9">
        <f>+F20/G20</f>
        <v>0.33445566559629303</v>
      </c>
      <c r="G21" s="9">
        <f>SUM(E21:F21)</f>
        <v>0.9999999999999999</v>
      </c>
    </row>
    <row r="22" spans="1:2" ht="13.5" thickTop="1">
      <c r="A22" s="6"/>
      <c r="B22" s="6"/>
    </row>
    <row r="23" spans="1:6" ht="12.75">
      <c r="A23" s="6"/>
      <c r="B23" s="6"/>
      <c r="E23" s="15"/>
      <c r="F23" s="15"/>
    </row>
    <row r="24" spans="1:2" ht="12.75">
      <c r="A24" s="6"/>
      <c r="B24" s="6"/>
    </row>
    <row r="25" spans="1:3" ht="20.25" customHeight="1">
      <c r="A25" s="6"/>
      <c r="B25" s="6" t="s">
        <v>4</v>
      </c>
      <c r="C25" s="1" t="s">
        <v>12</v>
      </c>
    </row>
    <row r="26" spans="1:7" ht="15" customHeight="1">
      <c r="A26" s="6"/>
      <c r="B26" s="6"/>
      <c r="C26" s="4" t="s">
        <v>13</v>
      </c>
      <c r="D26" s="21">
        <v>37072</v>
      </c>
      <c r="E26" s="7">
        <v>923613</v>
      </c>
      <c r="F26" s="7">
        <v>590030</v>
      </c>
      <c r="G26" s="7">
        <f>SUM(E26:F26)</f>
        <v>1513643</v>
      </c>
    </row>
    <row r="27" spans="1:7" ht="15" customHeight="1">
      <c r="A27" s="6"/>
      <c r="B27" s="6"/>
      <c r="C27" s="8" t="s">
        <v>6</v>
      </c>
      <c r="E27" s="16">
        <f>+E26/G26</f>
        <v>0.6101920994580624</v>
      </c>
      <c r="F27" s="16">
        <f>+F26/G26</f>
        <v>0.3898079005419376</v>
      </c>
      <c r="G27" s="17">
        <f>SUM(E27:F27)</f>
        <v>1</v>
      </c>
    </row>
    <row r="28" spans="1:2" ht="15" customHeight="1">
      <c r="A28" s="6"/>
      <c r="B28" s="6"/>
    </row>
    <row r="29" spans="1:7" ht="15" customHeight="1">
      <c r="A29" s="6"/>
      <c r="B29" s="6"/>
      <c r="C29" s="4" t="s">
        <v>14</v>
      </c>
      <c r="D29" s="21">
        <v>37072</v>
      </c>
      <c r="E29" s="23">
        <v>28620153.68</v>
      </c>
      <c r="F29" s="23">
        <v>12103786.84</v>
      </c>
      <c r="G29" s="18">
        <f>SUM(E29:F29)</f>
        <v>40723940.519999996</v>
      </c>
    </row>
    <row r="30" spans="1:7" ht="15" customHeight="1">
      <c r="A30" s="6"/>
      <c r="B30" s="6"/>
      <c r="C30" s="8" t="s">
        <v>6</v>
      </c>
      <c r="E30" s="16">
        <f>+E29/G29</f>
        <v>0.7027844878111515</v>
      </c>
      <c r="F30" s="16">
        <f>+F29/G29</f>
        <v>0.2972155121888485</v>
      </c>
      <c r="G30" s="17">
        <f>SUM(E30:F30)</f>
        <v>1</v>
      </c>
    </row>
    <row r="31" spans="1:2" ht="15" customHeight="1">
      <c r="A31" s="6"/>
      <c r="B31" s="6"/>
    </row>
    <row r="32" spans="1:7" ht="15" customHeight="1">
      <c r="A32" s="6"/>
      <c r="B32" s="6"/>
      <c r="C32" s="4" t="s">
        <v>15</v>
      </c>
      <c r="D32" s="21">
        <v>37072</v>
      </c>
      <c r="E32" s="23">
        <v>34552940</v>
      </c>
      <c r="F32" s="23">
        <v>15966689</v>
      </c>
      <c r="G32" s="12">
        <f>SUM(E32:F32)</f>
        <v>50519629</v>
      </c>
    </row>
    <row r="33" spans="1:7" ht="15" customHeight="1">
      <c r="A33" s="6"/>
      <c r="B33" s="6"/>
      <c r="C33" s="8" t="s">
        <v>6</v>
      </c>
      <c r="E33" s="16">
        <f>+E32/G32</f>
        <v>0.6839507867328163</v>
      </c>
      <c r="F33" s="16">
        <f>+F32/G32</f>
        <v>0.3160492132671837</v>
      </c>
      <c r="G33" s="17">
        <f>SUM(E33:F33)</f>
        <v>1</v>
      </c>
    </row>
    <row r="34" spans="1:2" ht="15" customHeight="1">
      <c r="A34" s="6"/>
      <c r="B34" s="6"/>
    </row>
    <row r="35" spans="1:7" ht="15" customHeight="1">
      <c r="A35" s="6"/>
      <c r="B35" s="6"/>
      <c r="C35" s="4" t="s">
        <v>16</v>
      </c>
      <c r="D35" s="21">
        <v>37072</v>
      </c>
      <c r="E35" s="12">
        <v>2320916861</v>
      </c>
      <c r="F35" s="12">
        <v>998601967</v>
      </c>
      <c r="G35" s="12">
        <f>SUM(E35:F35)</f>
        <v>3319518828</v>
      </c>
    </row>
    <row r="36" spans="1:7" ht="15" customHeight="1">
      <c r="A36" s="6"/>
      <c r="B36" s="6"/>
      <c r="C36" s="8" t="s">
        <v>6</v>
      </c>
      <c r="E36" s="16">
        <f>+E35/G35</f>
        <v>0.699172675697202</v>
      </c>
      <c r="F36" s="16">
        <f>+F35/G35</f>
        <v>0.300827324302798</v>
      </c>
      <c r="G36" s="17">
        <f>SUM(E36:F36)</f>
        <v>1</v>
      </c>
    </row>
    <row r="37" ht="15" customHeight="1">
      <c r="A37" s="6"/>
    </row>
    <row r="38" spans="1:12" ht="15" customHeight="1">
      <c r="A38" s="6"/>
      <c r="C38" s="4" t="s">
        <v>17</v>
      </c>
      <c r="E38" s="16">
        <f>+E36+E33+E30+E27</f>
        <v>2.6961000496992322</v>
      </c>
      <c r="F38" s="16">
        <f>+F36+F33+F30+F27</f>
        <v>1.3038999503007678</v>
      </c>
      <c r="G38" s="16">
        <f>+G36+G33+G30+G27</f>
        <v>4</v>
      </c>
      <c r="L38" s="15"/>
    </row>
    <row r="39" spans="1:12" ht="15" customHeight="1" thickBot="1">
      <c r="A39" s="6">
        <v>4</v>
      </c>
      <c r="C39" s="4" t="s">
        <v>6</v>
      </c>
      <c r="E39" s="9">
        <f>+E38/4</f>
        <v>0.6740250124248081</v>
      </c>
      <c r="F39" s="9">
        <f>+F38/4</f>
        <v>0.32597498757519194</v>
      </c>
      <c r="G39" s="9">
        <f>+G38/4</f>
        <v>1</v>
      </c>
      <c r="L39" s="15"/>
    </row>
    <row r="40" ht="13.5" thickTop="1">
      <c r="L40" s="15"/>
    </row>
    <row r="41" spans="12:13" ht="12.75">
      <c r="L41" s="15"/>
      <c r="M41" s="15"/>
    </row>
    <row r="42" spans="2:13" ht="20.25" customHeight="1">
      <c r="B42" s="6" t="s">
        <v>4</v>
      </c>
      <c r="C42" s="1" t="s">
        <v>18</v>
      </c>
      <c r="E42" s="19"/>
      <c r="F42" s="19"/>
      <c r="L42" s="15"/>
      <c r="M42" s="15"/>
    </row>
    <row r="43" spans="3:12" ht="15" customHeight="1">
      <c r="C43" s="8" t="s">
        <v>19</v>
      </c>
      <c r="D43" s="21">
        <v>37072</v>
      </c>
      <c r="E43" s="23">
        <v>4153176.02</v>
      </c>
      <c r="F43" s="23">
        <v>1917823.58</v>
      </c>
      <c r="G43" s="12">
        <f>SUM(E43:F43)</f>
        <v>6070999.6</v>
      </c>
      <c r="L43" s="15"/>
    </row>
    <row r="44" spans="4:13" ht="15" customHeight="1">
      <c r="D44" s="21"/>
      <c r="E44" s="12"/>
      <c r="F44" s="12"/>
      <c r="G44" s="12">
        <f>SUM(E44:F44)</f>
        <v>0</v>
      </c>
      <c r="L44" s="15"/>
      <c r="M44" s="15"/>
    </row>
    <row r="45" spans="3:13" ht="15" customHeight="1">
      <c r="C45" s="4" t="s">
        <v>3</v>
      </c>
      <c r="E45" s="14">
        <f>SUM(E43:E44)</f>
        <v>4153176.02</v>
      </c>
      <c r="F45" s="14">
        <f>SUM(F43:F44)</f>
        <v>1917823.58</v>
      </c>
      <c r="G45" s="14">
        <f>SUM(G43:G44)</f>
        <v>6070999.6</v>
      </c>
      <c r="L45" s="15"/>
      <c r="M45" s="15"/>
    </row>
    <row r="46" spans="1:13" ht="15" customHeight="1">
      <c r="A46" s="6">
        <v>5</v>
      </c>
      <c r="C46" s="4" t="s">
        <v>6</v>
      </c>
      <c r="E46" s="16">
        <f>+E45/G45</f>
        <v>0.6841008554835023</v>
      </c>
      <c r="F46" s="16">
        <f>+F45/G45</f>
        <v>0.31589914451649775</v>
      </c>
      <c r="G46" s="17">
        <f>SUM(E46:F46)</f>
        <v>1</v>
      </c>
      <c r="L46" s="15"/>
      <c r="M46" s="20"/>
    </row>
    <row r="54" ht="12.75">
      <c r="C54" s="15"/>
    </row>
    <row r="55" ht="12.75">
      <c r="C55" s="15"/>
    </row>
    <row r="56" ht="12.75">
      <c r="C56" s="20"/>
    </row>
  </sheetData>
  <printOptions horizontalCentered="1"/>
  <pageMargins left="0.5" right="0.5" top="1" bottom="1" header="0.5" footer="0.5"/>
  <pageSetup fitToHeight="1" fitToWidth="1" horizontalDpi="300" verticalDpi="300" orientation="portrait" scale="74" r:id="rId1"/>
  <headerFooter alignWithMargins="0">
    <oddFooter>&amp;L&amp;F 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keywords/>
  <dc:description/>
  <cp:lastModifiedBy>PSE</cp:lastModifiedBy>
  <cp:lastPrinted>2001-11-26T06:01:44Z</cp:lastPrinted>
  <dcterms:created xsi:type="dcterms:W3CDTF">1997-10-13T22:59:17Z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011570</vt:lpwstr>
  </property>
  <property fmtid="{D5CDD505-2E9C-101B-9397-08002B2CF9AE}" pid="5" name="IsConfidential">
    <vt:lpwstr>0</vt:lpwstr>
  </property>
  <property fmtid="{D5CDD505-2E9C-101B-9397-08002B2CF9AE}" pid="6" name="Date1">
    <vt:lpwstr>2001-11-26T00:00:00Z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2001-11-26T00:00:00Z</vt:lpwstr>
  </property>
  <property fmtid="{D5CDD505-2E9C-101B-9397-08002B2CF9AE}" pid="9" name="Prefix">
    <vt:lpwstr>UE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140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